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lobalisation Team\Mark S\personal\cr\"/>
    </mc:Choice>
  </mc:AlternateContent>
  <xr:revisionPtr revIDLastSave="0" documentId="13_ncr:1_{1631DFEC-B843-4E93-B114-D5ED43FCDA1D}" xr6:coauthVersionLast="47" xr6:coauthVersionMax="47" xr10:uidLastSave="{00000000-0000-0000-0000-000000000000}"/>
  <bookViews>
    <workbookView xWindow="-108" yWindow="-108" windowWidth="23256" windowHeight="13896" firstSheet="16" activeTab="33" xr2:uid="{00000000-000D-0000-FFFF-FFFF00000000}"/>
  </bookViews>
  <sheets>
    <sheet name="93" sheetId="12" r:id="rId1"/>
    <sheet name="94" sheetId="13" r:id="rId2"/>
    <sheet name="95" sheetId="11" r:id="rId3"/>
    <sheet name="96" sheetId="10" r:id="rId4"/>
    <sheet name="97" sheetId="9" r:id="rId5"/>
    <sheet name="98" sheetId="2" r:id="rId6"/>
    <sheet name="99" sheetId="3" r:id="rId7"/>
    <sheet name="00" sheetId="4" r:id="rId8"/>
    <sheet name="01" sheetId="5" r:id="rId9"/>
    <sheet name="02" sheetId="6" r:id="rId10"/>
    <sheet name="03" sheetId="7" r:id="rId11"/>
    <sheet name="04" sheetId="14" r:id="rId12"/>
    <sheet name="05" sheetId="8" r:id="rId13"/>
    <sheet name="06" sheetId="15" r:id="rId14"/>
    <sheet name="07" sheetId="16" r:id="rId15"/>
    <sheet name="08" sheetId="17" r:id="rId16"/>
    <sheet name="09" sheetId="18" r:id="rId17"/>
    <sheet name="10" sheetId="20" r:id="rId18"/>
    <sheet name="11" sheetId="19" r:id="rId19"/>
    <sheet name="12" sheetId="21" r:id="rId20"/>
    <sheet name="13" sheetId="22" r:id="rId21"/>
    <sheet name="14" sheetId="23" r:id="rId22"/>
    <sheet name="15" sheetId="24" r:id="rId23"/>
    <sheet name="16" sheetId="25" r:id="rId24"/>
    <sheet name="17" sheetId="26" r:id="rId25"/>
    <sheet name="18" sheetId="27" r:id="rId26"/>
    <sheet name="19" sheetId="28" r:id="rId27"/>
    <sheet name="20" sheetId="29" r:id="rId28"/>
    <sheet name="21" sheetId="30" r:id="rId29"/>
    <sheet name="22" sheetId="31" r:id="rId30"/>
    <sheet name="23" sheetId="32" r:id="rId31"/>
    <sheet name="24" sheetId="33" r:id="rId32"/>
    <sheet name="Career" sheetId="1" r:id="rId33"/>
    <sheet name="25" sheetId="34" r:id="rId34"/>
  </sheets>
  <definedNames>
    <definedName name="_xlnm.Print_Area" localSheetId="7">'00'!$A$1:$L$52</definedName>
    <definedName name="_xlnm.Print_Area" localSheetId="8">'01'!$A$1:$L$48</definedName>
    <definedName name="_xlnm.Print_Area" localSheetId="9">'02'!$A$1:$L$55</definedName>
    <definedName name="_xlnm.Print_Area" localSheetId="10">'03'!$A$1:$L$48</definedName>
    <definedName name="_xlnm.Print_Area" localSheetId="11">'04'!$A$1:$J$55</definedName>
    <definedName name="_xlnm.Print_Area" localSheetId="12">'05'!$A$1:$J$42</definedName>
    <definedName name="_xlnm.Print_Area" localSheetId="13">'06'!$A$1:$M$51</definedName>
    <definedName name="_xlnm.Print_Area" localSheetId="14">'07'!$A$1:$J$51</definedName>
    <definedName name="_xlnm.Print_Area" localSheetId="15">'08'!$A$1:$J$49</definedName>
    <definedName name="_xlnm.Print_Area" localSheetId="16">'09'!$A$1:$J$60</definedName>
    <definedName name="_xlnm.Print_Area" localSheetId="17">'10'!$A$1:$J$63</definedName>
    <definedName name="_xlnm.Print_Area" localSheetId="18">'11'!$A$1:$J$61</definedName>
    <definedName name="_xlnm.Print_Area" localSheetId="19">'12'!$A$1:$J$53</definedName>
    <definedName name="_xlnm.Print_Area" localSheetId="20">'13'!$A$1:$J$62</definedName>
    <definedName name="_xlnm.Print_Area" localSheetId="21">'14'!$A$1:$J$50</definedName>
    <definedName name="_xlnm.Print_Area" localSheetId="22">'15'!$A$1:$K$59</definedName>
    <definedName name="_xlnm.Print_Area" localSheetId="23">'16'!$A$1:$J$53</definedName>
    <definedName name="_xlnm.Print_Area" localSheetId="24">'17'!$A$1:$J$43</definedName>
    <definedName name="_xlnm.Print_Area" localSheetId="25">'18'!$A$1:$J$46</definedName>
    <definedName name="_xlnm.Print_Area" localSheetId="26">'19'!$A$1:$J$49</definedName>
    <definedName name="_xlnm.Print_Area" localSheetId="27">'20'!$A$1:$J$35</definedName>
    <definedName name="_xlnm.Print_Area" localSheetId="30">'23'!$A$1:$J$63</definedName>
    <definedName name="_xlnm.Print_Area" localSheetId="0">'93'!$A$1:$L$35</definedName>
    <definedName name="_xlnm.Print_Area" localSheetId="1">'94'!$A$1:$L$51</definedName>
    <definedName name="_xlnm.Print_Area" localSheetId="2">'95'!$A$1:$L$32</definedName>
    <definedName name="_xlnm.Print_Area" localSheetId="3">'96'!$A$1:$L$35</definedName>
    <definedName name="_xlnm.Print_Area" localSheetId="4">'97'!$A$1:$L$63</definedName>
    <definedName name="_xlnm.Print_Area" localSheetId="5">'98'!$A$1:$L$49</definedName>
    <definedName name="_xlnm.Print_Area" localSheetId="6">'99'!$A$1:$L$43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G60" i="1"/>
  <c r="H7" i="1"/>
  <c r="F7" i="1"/>
  <c r="E7" i="1"/>
  <c r="D7" i="1"/>
  <c r="C7" i="1"/>
  <c r="H107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6" i="1"/>
  <c r="H5" i="1"/>
  <c r="H4" i="1"/>
  <c r="H3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5" i="1"/>
  <c r="E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E85" i="1"/>
  <c r="D85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6" i="1"/>
  <c r="E6" i="1"/>
  <c r="D6" i="1"/>
  <c r="F5" i="1"/>
  <c r="E5" i="1"/>
  <c r="D5" i="1"/>
  <c r="F4" i="1"/>
  <c r="E4" i="1"/>
  <c r="D4" i="1"/>
  <c r="F3" i="1"/>
  <c r="E3" i="1"/>
  <c r="D3" i="1"/>
  <c r="F132" i="1"/>
  <c r="E132" i="1"/>
  <c r="D132" i="1"/>
  <c r="C132" i="1"/>
  <c r="C70" i="1"/>
  <c r="C55" i="1"/>
  <c r="C49" i="1"/>
  <c r="C46" i="1"/>
  <c r="C37" i="1"/>
  <c r="C29" i="1"/>
  <c r="J39" i="34"/>
  <c r="J38" i="34"/>
  <c r="J37" i="34"/>
  <c r="J36" i="34"/>
  <c r="J35" i="34"/>
  <c r="J34" i="34"/>
  <c r="J33" i="34"/>
  <c r="J32" i="34"/>
  <c r="J31" i="34"/>
  <c r="J30" i="34"/>
  <c r="J29" i="34"/>
  <c r="J28" i="34"/>
  <c r="J27" i="34"/>
  <c r="J26" i="34"/>
  <c r="J25" i="34"/>
  <c r="J24" i="34"/>
  <c r="J23" i="34"/>
  <c r="J22" i="34"/>
  <c r="H41" i="34"/>
  <c r="E41" i="34"/>
  <c r="GI44" i="34"/>
  <c r="F22" i="34" s="1"/>
  <c r="GH44" i="34"/>
  <c r="E22" i="34" s="1"/>
  <c r="GG44" i="34"/>
  <c r="D22" i="34" s="1"/>
  <c r="GF44" i="34"/>
  <c r="GE44" i="34" s="1"/>
  <c r="B22" i="34" s="1"/>
  <c r="H143" i="1"/>
  <c r="H142" i="1"/>
  <c r="H139" i="1"/>
  <c r="H137" i="1"/>
  <c r="H113" i="1"/>
  <c r="F143" i="1"/>
  <c r="E143" i="1"/>
  <c r="D143" i="1"/>
  <c r="F142" i="1"/>
  <c r="E142" i="1"/>
  <c r="D142" i="1"/>
  <c r="F139" i="1"/>
  <c r="E139" i="1"/>
  <c r="D139" i="1"/>
  <c r="F137" i="1"/>
  <c r="E137" i="1"/>
  <c r="D137" i="1"/>
  <c r="F113" i="1"/>
  <c r="E113" i="1"/>
  <c r="D113" i="1"/>
  <c r="A33" i="34"/>
  <c r="GD44" i="34"/>
  <c r="F33" i="34" s="1"/>
  <c r="GC44" i="34"/>
  <c r="E33" i="34" s="1"/>
  <c r="GB44" i="34"/>
  <c r="D33" i="34" s="1"/>
  <c r="GA44" i="34"/>
  <c r="FZ44" i="34" s="1"/>
  <c r="B33" i="34" s="1"/>
  <c r="A35" i="34"/>
  <c r="A25" i="34"/>
  <c r="A24" i="34"/>
  <c r="FY44" i="34"/>
  <c r="FX44" i="34"/>
  <c r="FW44" i="34"/>
  <c r="FV44" i="34"/>
  <c r="FU44" i="34" s="1"/>
  <c r="FT44" i="34"/>
  <c r="F25" i="34" s="1"/>
  <c r="FS44" i="34"/>
  <c r="E25" i="34" s="1"/>
  <c r="FR44" i="34"/>
  <c r="D25" i="34" s="1"/>
  <c r="FQ44" i="34"/>
  <c r="FP44" i="34" s="1"/>
  <c r="B25" i="34" s="1"/>
  <c r="FO44" i="34"/>
  <c r="F24" i="34" s="1"/>
  <c r="FN44" i="34"/>
  <c r="E24" i="34" s="1"/>
  <c r="FM44" i="34"/>
  <c r="D24" i="34" s="1"/>
  <c r="FL44" i="34"/>
  <c r="FK44" i="34" s="1"/>
  <c r="B24" i="34" s="1"/>
  <c r="FJ44" i="34"/>
  <c r="F35" i="34" s="1"/>
  <c r="FI44" i="34"/>
  <c r="E35" i="34" s="1"/>
  <c r="FH44" i="34"/>
  <c r="D35" i="34" s="1"/>
  <c r="FG44" i="34"/>
  <c r="FF44" i="34" s="1"/>
  <c r="B35" i="34" s="1"/>
  <c r="A9" i="34"/>
  <c r="A27" i="34"/>
  <c r="A29" i="34"/>
  <c r="A37" i="34"/>
  <c r="A31" i="34"/>
  <c r="A28" i="34"/>
  <c r="A38" i="34"/>
  <c r="FE44" i="34"/>
  <c r="F8" i="34" s="1"/>
  <c r="FD44" i="34"/>
  <c r="E8" i="34" s="1"/>
  <c r="FC44" i="34"/>
  <c r="D8" i="34" s="1"/>
  <c r="FB44" i="34"/>
  <c r="FA44" i="34" s="1"/>
  <c r="B8" i="34" s="1"/>
  <c r="EZ44" i="34"/>
  <c r="F9" i="34" s="1"/>
  <c r="EY44" i="34"/>
  <c r="E9" i="34" s="1"/>
  <c r="EX44" i="34"/>
  <c r="D9" i="34" s="1"/>
  <c r="EW44" i="34"/>
  <c r="EV44" i="34" s="1"/>
  <c r="B9" i="34" s="1"/>
  <c r="EU44" i="34"/>
  <c r="F27" i="34" s="1"/>
  <c r="ET44" i="34"/>
  <c r="E27" i="34" s="1"/>
  <c r="ES44" i="34"/>
  <c r="D27" i="34" s="1"/>
  <c r="ER44" i="34"/>
  <c r="EQ44" i="34" s="1"/>
  <c r="B27" i="34" s="1"/>
  <c r="EP44" i="34"/>
  <c r="F29" i="34" s="1"/>
  <c r="EO44" i="34"/>
  <c r="E29" i="34" s="1"/>
  <c r="EN44" i="34"/>
  <c r="D29" i="34" s="1"/>
  <c r="EM44" i="34"/>
  <c r="EL44" i="34" s="1"/>
  <c r="B29" i="34" s="1"/>
  <c r="EK44" i="34"/>
  <c r="F37" i="34" s="1"/>
  <c r="EJ44" i="34"/>
  <c r="E37" i="34" s="1"/>
  <c r="EI44" i="34"/>
  <c r="D37" i="34" s="1"/>
  <c r="EH44" i="34"/>
  <c r="EG44" i="34" s="1"/>
  <c r="B37" i="34" s="1"/>
  <c r="EF44" i="34"/>
  <c r="F31" i="34" s="1"/>
  <c r="EE44" i="34"/>
  <c r="E31" i="34" s="1"/>
  <c r="ED44" i="34"/>
  <c r="D31" i="34" s="1"/>
  <c r="EC44" i="34"/>
  <c r="EB44" i="34" s="1"/>
  <c r="B31" i="34" s="1"/>
  <c r="EA44" i="34"/>
  <c r="F28" i="34" s="1"/>
  <c r="DZ44" i="34"/>
  <c r="E28" i="34" s="1"/>
  <c r="DY44" i="34"/>
  <c r="D28" i="34" s="1"/>
  <c r="DX44" i="34"/>
  <c r="DW44" i="34" s="1"/>
  <c r="B28" i="34" s="1"/>
  <c r="DV44" i="34"/>
  <c r="F38" i="34" s="1"/>
  <c r="DU44" i="34"/>
  <c r="E38" i="34" s="1"/>
  <c r="DT44" i="34"/>
  <c r="D38" i="34" s="1"/>
  <c r="DS44" i="34"/>
  <c r="DR44" i="34" s="1"/>
  <c r="B38" i="34" s="1"/>
  <c r="A17" i="34"/>
  <c r="AJ44" i="34"/>
  <c r="F17" i="34" s="1"/>
  <c r="AI44" i="34"/>
  <c r="E17" i="34" s="1"/>
  <c r="AH44" i="34"/>
  <c r="D17" i="34" s="1"/>
  <c r="D95" i="1" s="1"/>
  <c r="AG44" i="34"/>
  <c r="AF44" i="34" s="1"/>
  <c r="B17" i="34" s="1"/>
  <c r="DQ44" i="34"/>
  <c r="F13" i="34" s="1"/>
  <c r="DP44" i="34"/>
  <c r="E13" i="34" s="1"/>
  <c r="DO44" i="34"/>
  <c r="D13" i="34" s="1"/>
  <c r="DN44" i="34"/>
  <c r="C13" i="34" s="1"/>
  <c r="C85" i="1" s="1"/>
  <c r="B85" i="1" s="1"/>
  <c r="DL44" i="34"/>
  <c r="F30" i="34" s="1"/>
  <c r="F60" i="1" s="1"/>
  <c r="DK44" i="34"/>
  <c r="E30" i="34" s="1"/>
  <c r="DJ44" i="34"/>
  <c r="D30" i="34" s="1"/>
  <c r="DI44" i="34"/>
  <c r="C30" i="34" s="1"/>
  <c r="C60" i="1" s="1"/>
  <c r="B60" i="1" s="1"/>
  <c r="DG44" i="34"/>
  <c r="F19" i="34" s="1"/>
  <c r="DF44" i="34"/>
  <c r="E19" i="34" s="1"/>
  <c r="DE44" i="34"/>
  <c r="D19" i="34" s="1"/>
  <c r="DD44" i="34"/>
  <c r="DC44" i="34" s="1"/>
  <c r="B19" i="34" s="1"/>
  <c r="DB44" i="34"/>
  <c r="F36" i="34" s="1"/>
  <c r="DA44" i="34"/>
  <c r="E36" i="34" s="1"/>
  <c r="CZ44" i="34"/>
  <c r="D36" i="34" s="1"/>
  <c r="CY44" i="34"/>
  <c r="C36" i="34" s="1"/>
  <c r="C87" i="1" s="1"/>
  <c r="B87" i="1" s="1"/>
  <c r="CW44" i="34"/>
  <c r="F26" i="34" s="1"/>
  <c r="CV44" i="34"/>
  <c r="E26" i="34" s="1"/>
  <c r="CU44" i="34"/>
  <c r="D26" i="34" s="1"/>
  <c r="CT44" i="34"/>
  <c r="C26" i="34" s="1"/>
  <c r="C32" i="1" s="1"/>
  <c r="B32" i="1" s="1"/>
  <c r="CR44" i="34"/>
  <c r="F7" i="34" s="1"/>
  <c r="CQ44" i="34"/>
  <c r="E7" i="34" s="1"/>
  <c r="CP44" i="34"/>
  <c r="D7" i="34" s="1"/>
  <c r="CO44" i="34"/>
  <c r="C7" i="34" s="1"/>
  <c r="C38" i="1" s="1"/>
  <c r="B38" i="1" s="1"/>
  <c r="CM44" i="34"/>
  <c r="F23" i="34" s="1"/>
  <c r="CL44" i="34"/>
  <c r="E23" i="34" s="1"/>
  <c r="CK44" i="34"/>
  <c r="D23" i="34" s="1"/>
  <c r="CJ44" i="34"/>
  <c r="C23" i="34" s="1"/>
  <c r="C21" i="1" s="1"/>
  <c r="B21" i="1" s="1"/>
  <c r="CH44" i="34"/>
  <c r="F18" i="34" s="1"/>
  <c r="CG44" i="34"/>
  <c r="E18" i="34" s="1"/>
  <c r="CF44" i="34"/>
  <c r="D18" i="34" s="1"/>
  <c r="CE44" i="34"/>
  <c r="CD44" i="34" s="1"/>
  <c r="B18" i="34" s="1"/>
  <c r="CC44" i="34"/>
  <c r="F39" i="34" s="1"/>
  <c r="CB44" i="34"/>
  <c r="E39" i="34" s="1"/>
  <c r="CA44" i="34"/>
  <c r="D39" i="34" s="1"/>
  <c r="BZ44" i="34"/>
  <c r="C39" i="34" s="1"/>
  <c r="C104" i="1" s="1"/>
  <c r="B104" i="1" s="1"/>
  <c r="BX44" i="34"/>
  <c r="F3" i="34" s="1"/>
  <c r="BW44" i="34"/>
  <c r="E3" i="34" s="1"/>
  <c r="BV44" i="34"/>
  <c r="D3" i="34" s="1"/>
  <c r="BU44" i="34"/>
  <c r="C3" i="34" s="1"/>
  <c r="C4" i="1" s="1"/>
  <c r="BS44" i="34"/>
  <c r="F16" i="34" s="1"/>
  <c r="BR44" i="34"/>
  <c r="E16" i="34" s="1"/>
  <c r="BQ44" i="34"/>
  <c r="D16" i="34" s="1"/>
  <c r="BP44" i="34"/>
  <c r="C16" i="34" s="1"/>
  <c r="C91" i="1" s="1"/>
  <c r="B91" i="1" s="1"/>
  <c r="BN44" i="34"/>
  <c r="F14" i="34" s="1"/>
  <c r="BM44" i="34"/>
  <c r="E14" i="34" s="1"/>
  <c r="BL44" i="34"/>
  <c r="D14" i="34" s="1"/>
  <c r="BK44" i="34"/>
  <c r="BJ44" i="34" s="1"/>
  <c r="B14" i="34" s="1"/>
  <c r="BI44" i="34"/>
  <c r="F15" i="34" s="1"/>
  <c r="BH44" i="34"/>
  <c r="E15" i="34" s="1"/>
  <c r="BG44" i="34"/>
  <c r="D15" i="34" s="1"/>
  <c r="BF44" i="34"/>
  <c r="BE44" i="34" s="1"/>
  <c r="B15" i="34" s="1"/>
  <c r="BD44" i="34"/>
  <c r="F34" i="34" s="1"/>
  <c r="BC44" i="34"/>
  <c r="E34" i="34" s="1"/>
  <c r="BB44" i="34"/>
  <c r="D34" i="34" s="1"/>
  <c r="BA44" i="34"/>
  <c r="C34" i="34" s="1"/>
  <c r="C78" i="1" s="1"/>
  <c r="B78" i="1" s="1"/>
  <c r="AY44" i="34"/>
  <c r="F12" i="34" s="1"/>
  <c r="AX44" i="34"/>
  <c r="E12" i="34" s="1"/>
  <c r="AW44" i="34"/>
  <c r="D12" i="34" s="1"/>
  <c r="AV44" i="34"/>
  <c r="C12" i="34" s="1"/>
  <c r="C72" i="1" s="1"/>
  <c r="B72" i="1" s="1"/>
  <c r="AT44" i="34"/>
  <c r="F11" i="34" s="1"/>
  <c r="AS44" i="34"/>
  <c r="E11" i="34" s="1"/>
  <c r="AR44" i="34"/>
  <c r="D11" i="34" s="1"/>
  <c r="AQ44" i="34"/>
  <c r="AP44" i="34" s="1"/>
  <c r="B11" i="34" s="1"/>
  <c r="AO44" i="34"/>
  <c r="F32" i="34" s="1"/>
  <c r="AN44" i="34"/>
  <c r="E32" i="34" s="1"/>
  <c r="AM44" i="34"/>
  <c r="D32" i="34" s="1"/>
  <c r="AL44" i="34"/>
  <c r="AK44" i="34" s="1"/>
  <c r="B32" i="34" s="1"/>
  <c r="AE44" i="34"/>
  <c r="F10" i="34" s="1"/>
  <c r="AD44" i="34"/>
  <c r="E10" i="34" s="1"/>
  <c r="AC44" i="34"/>
  <c r="D10" i="34" s="1"/>
  <c r="AB44" i="34"/>
  <c r="C10" i="34" s="1"/>
  <c r="C59" i="1" s="1"/>
  <c r="B59" i="1" s="1"/>
  <c r="Z44" i="34"/>
  <c r="F5" i="34" s="1"/>
  <c r="Y44" i="34"/>
  <c r="E5" i="34" s="1"/>
  <c r="X44" i="34"/>
  <c r="D5" i="34" s="1"/>
  <c r="W44" i="34"/>
  <c r="V44" i="34" s="1"/>
  <c r="B5" i="34" s="1"/>
  <c r="U44" i="34"/>
  <c r="F4" i="34" s="1"/>
  <c r="T44" i="34"/>
  <c r="E4" i="34" s="1"/>
  <c r="S44" i="34"/>
  <c r="D4" i="34" s="1"/>
  <c r="R44" i="34"/>
  <c r="C4" i="34" s="1"/>
  <c r="C17" i="1" s="1"/>
  <c r="B17" i="1" s="1"/>
  <c r="P44" i="34"/>
  <c r="F6" i="34" s="1"/>
  <c r="O44" i="34"/>
  <c r="E6" i="34" s="1"/>
  <c r="N44" i="34"/>
  <c r="D6" i="34" s="1"/>
  <c r="M44" i="34"/>
  <c r="C6" i="34" s="1"/>
  <c r="C23" i="1" s="1"/>
  <c r="B23" i="1" s="1"/>
  <c r="A14" i="34"/>
  <c r="A34" i="34"/>
  <c r="A32" i="34"/>
  <c r="A26" i="34"/>
  <c r="A23" i="34"/>
  <c r="A19" i="34"/>
  <c r="A18" i="34"/>
  <c r="A16" i="34"/>
  <c r="A15" i="34"/>
  <c r="A30" i="34"/>
  <c r="A36" i="34"/>
  <c r="A12" i="34"/>
  <c r="A11" i="34"/>
  <c r="A10" i="34"/>
  <c r="A7" i="34"/>
  <c r="A6" i="34"/>
  <c r="A5" i="34"/>
  <c r="A4" i="34"/>
  <c r="H210" i="1"/>
  <c r="H202" i="1"/>
  <c r="H195" i="1"/>
  <c r="H194" i="1"/>
  <c r="H177" i="1"/>
  <c r="H170" i="1"/>
  <c r="H156" i="1"/>
  <c r="H154" i="1"/>
  <c r="H138" i="1"/>
  <c r="H131" i="1"/>
  <c r="F210" i="1"/>
  <c r="E210" i="1"/>
  <c r="D210" i="1"/>
  <c r="F202" i="1"/>
  <c r="E202" i="1"/>
  <c r="D202" i="1"/>
  <c r="F195" i="1"/>
  <c r="E195" i="1"/>
  <c r="D195" i="1"/>
  <c r="F194" i="1"/>
  <c r="E194" i="1"/>
  <c r="D194" i="1"/>
  <c r="F177" i="1"/>
  <c r="E177" i="1"/>
  <c r="D177" i="1"/>
  <c r="F170" i="1"/>
  <c r="E170" i="1"/>
  <c r="D170" i="1"/>
  <c r="F156" i="1"/>
  <c r="E156" i="1"/>
  <c r="D156" i="1"/>
  <c r="F154" i="1"/>
  <c r="E154" i="1"/>
  <c r="D154" i="1"/>
  <c r="F138" i="1"/>
  <c r="E138" i="1"/>
  <c r="D138" i="1"/>
  <c r="F131" i="1"/>
  <c r="E131" i="1"/>
  <c r="D131" i="1"/>
  <c r="C106" i="1"/>
  <c r="B106" i="1" s="1"/>
  <c r="C142" i="1"/>
  <c r="B142" i="1" s="1"/>
  <c r="C139" i="1"/>
  <c r="B139" i="1" s="1"/>
  <c r="C137" i="1"/>
  <c r="B137" i="1" s="1"/>
  <c r="C9" i="1"/>
  <c r="B9" i="1" s="1"/>
  <c r="C113" i="1"/>
  <c r="B113" i="1" s="1"/>
  <c r="C143" i="1"/>
  <c r="B143" i="1" s="1"/>
  <c r="EU35" i="33"/>
  <c r="F21" i="33" s="1"/>
  <c r="ET35" i="33"/>
  <c r="E21" i="33" s="1"/>
  <c r="ES35" i="33"/>
  <c r="D21" i="33" s="1"/>
  <c r="ER35" i="33"/>
  <c r="EQ35" i="33" s="1"/>
  <c r="B21" i="33" s="1"/>
  <c r="EP35" i="33"/>
  <c r="F24" i="33" s="1"/>
  <c r="EO35" i="33"/>
  <c r="E24" i="33" s="1"/>
  <c r="EN35" i="33"/>
  <c r="D24" i="33" s="1"/>
  <c r="EM35" i="33"/>
  <c r="EL35" i="33" s="1"/>
  <c r="B24" i="33" s="1"/>
  <c r="A26" i="33"/>
  <c r="EK35" i="33"/>
  <c r="F25" i="33" s="1"/>
  <c r="EJ35" i="33"/>
  <c r="E25" i="33" s="1"/>
  <c r="EI35" i="33"/>
  <c r="D25" i="33" s="1"/>
  <c r="EH35" i="33"/>
  <c r="EG35" i="33" s="1"/>
  <c r="B25" i="33" s="1"/>
  <c r="EF35" i="33"/>
  <c r="F26" i="33" s="1"/>
  <c r="EE35" i="33"/>
  <c r="E26" i="33" s="1"/>
  <c r="ED35" i="33"/>
  <c r="D26" i="33" s="1"/>
  <c r="EC35" i="33"/>
  <c r="EB35" i="33" s="1"/>
  <c r="B26" i="33" s="1"/>
  <c r="F41" i="34" l="1"/>
  <c r="D41" i="34"/>
  <c r="C22" i="34"/>
  <c r="J60" i="1"/>
  <c r="J104" i="1"/>
  <c r="G103" i="1"/>
  <c r="I104" i="1"/>
  <c r="G104" i="1"/>
  <c r="G86" i="1"/>
  <c r="G85" i="1"/>
  <c r="J4" i="1"/>
  <c r="I85" i="1"/>
  <c r="G5" i="1"/>
  <c r="G51" i="1"/>
  <c r="J85" i="1"/>
  <c r="G4" i="1"/>
  <c r="I4" i="1"/>
  <c r="G53" i="1"/>
  <c r="G52" i="1"/>
  <c r="B4" i="1"/>
  <c r="C25" i="34"/>
  <c r="C26" i="1" s="1"/>
  <c r="C35" i="34"/>
  <c r="C81" i="1" s="1"/>
  <c r="B81" i="1" s="1"/>
  <c r="C33" i="34"/>
  <c r="C73" i="1" s="1"/>
  <c r="B73" i="1" s="1"/>
  <c r="C24" i="34"/>
  <c r="C25" i="1" s="1"/>
  <c r="I13" i="34"/>
  <c r="G10" i="34"/>
  <c r="G13" i="34"/>
  <c r="J7" i="34"/>
  <c r="G8" i="34"/>
  <c r="B46" i="1"/>
  <c r="I7" i="34"/>
  <c r="G9" i="34"/>
  <c r="G7" i="34"/>
  <c r="C38" i="34"/>
  <c r="C103" i="1" s="1"/>
  <c r="C37" i="34"/>
  <c r="C88" i="1" s="1"/>
  <c r="B88" i="1" s="1"/>
  <c r="B29" i="1"/>
  <c r="C8" i="34"/>
  <c r="C51" i="1" s="1"/>
  <c r="B51" i="1" s="1"/>
  <c r="B55" i="1"/>
  <c r="C28" i="34"/>
  <c r="C39" i="1" s="1"/>
  <c r="B39" i="1" s="1"/>
  <c r="J13" i="34"/>
  <c r="B70" i="1"/>
  <c r="B49" i="1"/>
  <c r="B37" i="1"/>
  <c r="I3" i="34"/>
  <c r="C31" i="34"/>
  <c r="C64" i="1" s="1"/>
  <c r="B64" i="1" s="1"/>
  <c r="C29" i="34"/>
  <c r="C47" i="1" s="1"/>
  <c r="B47" i="1" s="1"/>
  <c r="C9" i="34"/>
  <c r="C27" i="34"/>
  <c r="C36" i="1" s="1"/>
  <c r="B36" i="1" s="1"/>
  <c r="J3" i="34"/>
  <c r="G3" i="34"/>
  <c r="C32" i="34"/>
  <c r="C65" i="1" s="1"/>
  <c r="B65" i="1" s="1"/>
  <c r="C17" i="34"/>
  <c r="C41" i="34" s="1"/>
  <c r="DH44" i="34"/>
  <c r="B30" i="34" s="1"/>
  <c r="DM44" i="34"/>
  <c r="B13" i="34" s="1"/>
  <c r="Q44" i="34"/>
  <c r="B4" i="34" s="1"/>
  <c r="BT44" i="34"/>
  <c r="B3" i="34" s="1"/>
  <c r="I16" i="34"/>
  <c r="CS44" i="34"/>
  <c r="B26" i="34" s="1"/>
  <c r="I12" i="34"/>
  <c r="BO44" i="34"/>
  <c r="B16" i="34" s="1"/>
  <c r="CN44" i="34"/>
  <c r="B7" i="34" s="1"/>
  <c r="AU44" i="34"/>
  <c r="B12" i="34" s="1"/>
  <c r="C11" i="34"/>
  <c r="C19" i="34"/>
  <c r="C5" i="34"/>
  <c r="AZ44" i="34"/>
  <c r="B34" i="34" s="1"/>
  <c r="C15" i="34"/>
  <c r="G14" i="34"/>
  <c r="G11" i="34"/>
  <c r="BY44" i="34"/>
  <c r="B39" i="34" s="1"/>
  <c r="I6" i="34"/>
  <c r="J16" i="34"/>
  <c r="G12" i="34"/>
  <c r="I4" i="34"/>
  <c r="G16" i="34"/>
  <c r="C14" i="34"/>
  <c r="G19" i="34"/>
  <c r="G6" i="34"/>
  <c r="J6" i="34"/>
  <c r="I10" i="34"/>
  <c r="J10" i="34"/>
  <c r="J4" i="34"/>
  <c r="G4" i="34"/>
  <c r="G15" i="34"/>
  <c r="G5" i="34"/>
  <c r="G17" i="34"/>
  <c r="CX44" i="34"/>
  <c r="B36" i="34" s="1"/>
  <c r="L44" i="34"/>
  <c r="B6" i="34" s="1"/>
  <c r="CI44" i="34"/>
  <c r="B23" i="34" s="1"/>
  <c r="J12" i="34"/>
  <c r="C18" i="34"/>
  <c r="G18" i="34"/>
  <c r="AA44" i="34"/>
  <c r="B10" i="34" s="1"/>
  <c r="G137" i="1"/>
  <c r="G37" i="1"/>
  <c r="I32" i="1"/>
  <c r="G31" i="1"/>
  <c r="G35" i="1"/>
  <c r="G6" i="1"/>
  <c r="G34" i="1"/>
  <c r="I38" i="1"/>
  <c r="G30" i="1"/>
  <c r="J113" i="1"/>
  <c r="G29" i="1"/>
  <c r="G36" i="1"/>
  <c r="J38" i="1"/>
  <c r="J139" i="1"/>
  <c r="J142" i="1"/>
  <c r="I143" i="1"/>
  <c r="J143" i="1"/>
  <c r="G143" i="1"/>
  <c r="G38" i="1"/>
  <c r="G40" i="1"/>
  <c r="I137" i="1"/>
  <c r="J32" i="1"/>
  <c r="G138" i="1"/>
  <c r="G33" i="1"/>
  <c r="G32" i="1"/>
  <c r="J137" i="1"/>
  <c r="G88" i="1"/>
  <c r="C21" i="33"/>
  <c r="C24" i="33"/>
  <c r="C25" i="33"/>
  <c r="C26" i="33"/>
  <c r="I51" i="1" l="1"/>
  <c r="I15" i="34"/>
  <c r="C90" i="1"/>
  <c r="B90" i="1" s="1"/>
  <c r="B103" i="1"/>
  <c r="I103" i="1"/>
  <c r="I88" i="1"/>
  <c r="I14" i="34"/>
  <c r="C89" i="1"/>
  <c r="I19" i="34"/>
  <c r="C105" i="1"/>
  <c r="B105" i="1" s="1"/>
  <c r="J103" i="1"/>
  <c r="J11" i="34"/>
  <c r="C69" i="1"/>
  <c r="B69" i="1" s="1"/>
  <c r="I9" i="34"/>
  <c r="C53" i="1"/>
  <c r="J51" i="1"/>
  <c r="J81" i="1"/>
  <c r="J39" i="1"/>
  <c r="I18" i="34"/>
  <c r="C101" i="1"/>
  <c r="B101" i="1" s="1"/>
  <c r="I17" i="34"/>
  <c r="C95" i="1"/>
  <c r="B95" i="1" s="1"/>
  <c r="J88" i="1"/>
  <c r="J73" i="1"/>
  <c r="I5" i="34"/>
  <c r="C22" i="1"/>
  <c r="B22" i="1" s="1"/>
  <c r="I8" i="34"/>
  <c r="J8" i="34"/>
  <c r="J9" i="34"/>
  <c r="J17" i="34"/>
  <c r="I11" i="34"/>
  <c r="J5" i="34"/>
  <c r="J15" i="34"/>
  <c r="B41" i="34"/>
  <c r="J19" i="34"/>
  <c r="J14" i="34"/>
  <c r="J18" i="34"/>
  <c r="G41" i="34"/>
  <c r="EA35" i="33"/>
  <c r="F13" i="33" s="1"/>
  <c r="DZ35" i="33"/>
  <c r="E13" i="33" s="1"/>
  <c r="DY35" i="33"/>
  <c r="D13" i="33" s="1"/>
  <c r="DX35" i="33"/>
  <c r="DW35" i="33" s="1"/>
  <c r="B13" i="33" s="1"/>
  <c r="DV35" i="33"/>
  <c r="F8" i="33" s="1"/>
  <c r="DU35" i="33"/>
  <c r="E8" i="33" s="1"/>
  <c r="DT35" i="33"/>
  <c r="D8" i="33" s="1"/>
  <c r="DS35" i="33"/>
  <c r="DR35" i="33" s="1"/>
  <c r="B8" i="33" s="1"/>
  <c r="DQ35" i="33"/>
  <c r="F18" i="33" s="1"/>
  <c r="DP35" i="33"/>
  <c r="E18" i="33" s="1"/>
  <c r="G18" i="33" s="1"/>
  <c r="DO35" i="33"/>
  <c r="D18" i="33" s="1"/>
  <c r="DN35" i="33"/>
  <c r="C18" i="33" s="1"/>
  <c r="DL35" i="33"/>
  <c r="F32" i="33" s="1"/>
  <c r="DK35" i="33"/>
  <c r="E32" i="33" s="1"/>
  <c r="DJ35" i="33"/>
  <c r="D32" i="33" s="1"/>
  <c r="DI35" i="33"/>
  <c r="DH35" i="33" s="1"/>
  <c r="B32" i="33" s="1"/>
  <c r="DG35" i="33"/>
  <c r="F12" i="33" s="1"/>
  <c r="DF35" i="33"/>
  <c r="E12" i="33" s="1"/>
  <c r="DE35" i="33"/>
  <c r="D12" i="33" s="1"/>
  <c r="DD35" i="33"/>
  <c r="C12" i="33" s="1"/>
  <c r="DB35" i="33"/>
  <c r="F27" i="33" s="1"/>
  <c r="DA35" i="33"/>
  <c r="E27" i="33" s="1"/>
  <c r="CZ35" i="33"/>
  <c r="D27" i="33" s="1"/>
  <c r="CY35" i="33"/>
  <c r="CX35" i="33" s="1"/>
  <c r="B27" i="33" s="1"/>
  <c r="CW35" i="33"/>
  <c r="F7" i="33" s="1"/>
  <c r="CV35" i="33"/>
  <c r="E7" i="33" s="1"/>
  <c r="G7" i="33" s="1"/>
  <c r="CU35" i="33"/>
  <c r="D7" i="33" s="1"/>
  <c r="CT35" i="33"/>
  <c r="CS35" i="33" s="1"/>
  <c r="B7" i="33" s="1"/>
  <c r="CR35" i="33"/>
  <c r="F23" i="33" s="1"/>
  <c r="CQ35" i="33"/>
  <c r="E23" i="33" s="1"/>
  <c r="CP35" i="33"/>
  <c r="D23" i="33" s="1"/>
  <c r="CO35" i="33"/>
  <c r="CN35" i="33" s="1"/>
  <c r="B23" i="33" s="1"/>
  <c r="CM35" i="33"/>
  <c r="F17" i="33" s="1"/>
  <c r="CL35" i="33"/>
  <c r="E17" i="33" s="1"/>
  <c r="CK35" i="33"/>
  <c r="D17" i="33" s="1"/>
  <c r="CJ35" i="33"/>
  <c r="C17" i="33" s="1"/>
  <c r="CH35" i="33"/>
  <c r="F31" i="33" s="1"/>
  <c r="CG35" i="33"/>
  <c r="E31" i="33" s="1"/>
  <c r="CF35" i="33"/>
  <c r="D31" i="33" s="1"/>
  <c r="CE35" i="33"/>
  <c r="C31" i="33" s="1"/>
  <c r="CC35" i="33"/>
  <c r="F16" i="33" s="1"/>
  <c r="CB35" i="33"/>
  <c r="E16" i="33" s="1"/>
  <c r="CA35" i="33"/>
  <c r="D16" i="33" s="1"/>
  <c r="BZ35" i="33"/>
  <c r="BY35" i="33" s="1"/>
  <c r="B16" i="33" s="1"/>
  <c r="BX35" i="33"/>
  <c r="F15" i="33" s="1"/>
  <c r="BW35" i="33"/>
  <c r="E15" i="33" s="1"/>
  <c r="BV35" i="33"/>
  <c r="D15" i="33" s="1"/>
  <c r="BU35" i="33"/>
  <c r="C15" i="33" s="1"/>
  <c r="BS35" i="33"/>
  <c r="F30" i="33" s="1"/>
  <c r="BR35" i="33"/>
  <c r="E30" i="33" s="1"/>
  <c r="BQ35" i="33"/>
  <c r="D30" i="33" s="1"/>
  <c r="BP35" i="33"/>
  <c r="BO35" i="33" s="1"/>
  <c r="B30" i="33" s="1"/>
  <c r="BN35" i="33"/>
  <c r="F14" i="33" s="1"/>
  <c r="BM35" i="33"/>
  <c r="E14" i="33" s="1"/>
  <c r="BL35" i="33"/>
  <c r="D14" i="33" s="1"/>
  <c r="BK35" i="33"/>
  <c r="BJ35" i="33" s="1"/>
  <c r="B14" i="33" s="1"/>
  <c r="BI35" i="33"/>
  <c r="F29" i="33" s="1"/>
  <c r="BH35" i="33"/>
  <c r="E29" i="33" s="1"/>
  <c r="BG35" i="33"/>
  <c r="D29" i="33" s="1"/>
  <c r="BF35" i="33"/>
  <c r="BE35" i="33" s="1"/>
  <c r="B29" i="33" s="1"/>
  <c r="BD35" i="33"/>
  <c r="F11" i="33" s="1"/>
  <c r="BC35" i="33"/>
  <c r="E11" i="33" s="1"/>
  <c r="BB35" i="33"/>
  <c r="D11" i="33" s="1"/>
  <c r="BA35" i="33"/>
  <c r="AZ35" i="33" s="1"/>
  <c r="B11" i="33" s="1"/>
  <c r="AY35" i="33"/>
  <c r="F10" i="33" s="1"/>
  <c r="AX35" i="33"/>
  <c r="E10" i="33" s="1"/>
  <c r="AW35" i="33"/>
  <c r="D10" i="33" s="1"/>
  <c r="AV35" i="33"/>
  <c r="C10" i="33" s="1"/>
  <c r="AT35" i="33"/>
  <c r="F28" i="33" s="1"/>
  <c r="AS35" i="33"/>
  <c r="E28" i="33" s="1"/>
  <c r="AR35" i="33"/>
  <c r="D28" i="33" s="1"/>
  <c r="AQ35" i="33"/>
  <c r="AP35" i="33" s="1"/>
  <c r="B28" i="33" s="1"/>
  <c r="AO35" i="33"/>
  <c r="F9" i="33" s="1"/>
  <c r="AN35" i="33"/>
  <c r="E9" i="33" s="1"/>
  <c r="AM35" i="33"/>
  <c r="D9" i="33" s="1"/>
  <c r="AL35" i="33"/>
  <c r="C9" i="33" s="1"/>
  <c r="AJ35" i="33"/>
  <c r="F6" i="33" s="1"/>
  <c r="AI35" i="33"/>
  <c r="E6" i="33" s="1"/>
  <c r="AH35" i="33"/>
  <c r="D6" i="33" s="1"/>
  <c r="AG35" i="33"/>
  <c r="C6" i="33" s="1"/>
  <c r="AE35" i="33"/>
  <c r="F4" i="33" s="1"/>
  <c r="AD35" i="33"/>
  <c r="E4" i="33" s="1"/>
  <c r="AC35" i="33"/>
  <c r="D4" i="33" s="1"/>
  <c r="AB35" i="33"/>
  <c r="AA35" i="33" s="1"/>
  <c r="B4" i="33" s="1"/>
  <c r="Z35" i="33"/>
  <c r="F3" i="33" s="1"/>
  <c r="Y35" i="33"/>
  <c r="E3" i="33" s="1"/>
  <c r="X35" i="33"/>
  <c r="D3" i="33" s="1"/>
  <c r="W35" i="33"/>
  <c r="V35" i="33" s="1"/>
  <c r="B3" i="33" s="1"/>
  <c r="U35" i="33"/>
  <c r="F22" i="33" s="1"/>
  <c r="T35" i="33"/>
  <c r="E22" i="33" s="1"/>
  <c r="S35" i="33"/>
  <c r="D22" i="33" s="1"/>
  <c r="R35" i="33"/>
  <c r="C22" i="33" s="1"/>
  <c r="P35" i="33"/>
  <c r="F5" i="33" s="1"/>
  <c r="O35" i="33"/>
  <c r="E5" i="33" s="1"/>
  <c r="N35" i="33"/>
  <c r="D5" i="33" s="1"/>
  <c r="M35" i="33"/>
  <c r="L35" i="33" s="1"/>
  <c r="B5" i="33" s="1"/>
  <c r="H34" i="33"/>
  <c r="A32" i="33"/>
  <c r="A18" i="33"/>
  <c r="A12" i="33"/>
  <c r="A29" i="33"/>
  <c r="A27" i="33"/>
  <c r="A7" i="33"/>
  <c r="A13" i="33"/>
  <c r="A8" i="33"/>
  <c r="A23" i="33"/>
  <c r="A17" i="33"/>
  <c r="A16" i="33"/>
  <c r="A15" i="33"/>
  <c r="A14" i="33"/>
  <c r="A30" i="33"/>
  <c r="A11" i="33"/>
  <c r="A10" i="33"/>
  <c r="A28" i="33"/>
  <c r="A9" i="33"/>
  <c r="A6" i="33"/>
  <c r="A5" i="33"/>
  <c r="A4" i="33"/>
  <c r="A3" i="33"/>
  <c r="A22" i="33"/>
  <c r="H208" i="1"/>
  <c r="H204" i="1"/>
  <c r="H201" i="1"/>
  <c r="H196" i="1"/>
  <c r="H184" i="1"/>
  <c r="H183" i="1"/>
  <c r="H173" i="1"/>
  <c r="H136" i="1"/>
  <c r="G102" i="1"/>
  <c r="F208" i="1"/>
  <c r="E208" i="1"/>
  <c r="D208" i="1"/>
  <c r="F204" i="1"/>
  <c r="E204" i="1"/>
  <c r="D204" i="1"/>
  <c r="G94" i="1"/>
  <c r="F201" i="1"/>
  <c r="E201" i="1"/>
  <c r="D201" i="1"/>
  <c r="F196" i="1"/>
  <c r="E196" i="1"/>
  <c r="D196" i="1"/>
  <c r="F184" i="1"/>
  <c r="E184" i="1"/>
  <c r="D184" i="1"/>
  <c r="F183" i="1"/>
  <c r="E183" i="1"/>
  <c r="D183" i="1"/>
  <c r="F173" i="1"/>
  <c r="E173" i="1"/>
  <c r="D173" i="1"/>
  <c r="G68" i="1"/>
  <c r="G41" i="1"/>
  <c r="F136" i="1"/>
  <c r="E136" i="1"/>
  <c r="D136" i="1"/>
  <c r="G15" i="1"/>
  <c r="G14" i="1"/>
  <c r="H38" i="32"/>
  <c r="A27" i="32"/>
  <c r="A26" i="32"/>
  <c r="FT42" i="32"/>
  <c r="F27" i="32"/>
  <c r="FS42" i="32"/>
  <c r="E27" i="32"/>
  <c r="FR42" i="32"/>
  <c r="D27" i="32"/>
  <c r="FQ42" i="32"/>
  <c r="FP42" i="32"/>
  <c r="B27" i="32"/>
  <c r="FO42" i="32"/>
  <c r="F26" i="32"/>
  <c r="FN42" i="32"/>
  <c r="E26" i="32"/>
  <c r="FM42" i="32"/>
  <c r="D26" i="32"/>
  <c r="FL42" i="32"/>
  <c r="FK42" i="32"/>
  <c r="B26" i="32"/>
  <c r="G93" i="1"/>
  <c r="C27" i="32"/>
  <c r="C26" i="32"/>
  <c r="A35" i="32"/>
  <c r="A30" i="32"/>
  <c r="FJ42" i="32"/>
  <c r="F35" i="32"/>
  <c r="FI42" i="32"/>
  <c r="E35" i="32"/>
  <c r="FH42" i="32"/>
  <c r="D35" i="32"/>
  <c r="FG42" i="32"/>
  <c r="FF42" i="32"/>
  <c r="B35" i="32"/>
  <c r="EF42" i="32"/>
  <c r="F30" i="32"/>
  <c r="EE42" i="32"/>
  <c r="E30" i="32"/>
  <c r="ED42" i="32"/>
  <c r="D30" i="32"/>
  <c r="EC42" i="32"/>
  <c r="EB42" i="32"/>
  <c r="B30" i="32"/>
  <c r="DV42" i="32"/>
  <c r="F28" i="32"/>
  <c r="DU42" i="32"/>
  <c r="E28" i="32"/>
  <c r="DT42" i="32"/>
  <c r="D28" i="32"/>
  <c r="DS42" i="32"/>
  <c r="DR42" i="32"/>
  <c r="B28" i="32"/>
  <c r="A28" i="32"/>
  <c r="A4" i="32"/>
  <c r="A34" i="32"/>
  <c r="DL42" i="32"/>
  <c r="F4" i="32"/>
  <c r="DK42" i="32"/>
  <c r="E4" i="32"/>
  <c r="G8" i="1"/>
  <c r="DJ42" i="32"/>
  <c r="D4" i="32"/>
  <c r="DI42" i="32"/>
  <c r="DH42" i="32"/>
  <c r="B4" i="32"/>
  <c r="EZ42" i="32"/>
  <c r="F34" i="32"/>
  <c r="EY42" i="32"/>
  <c r="E34" i="32"/>
  <c r="EX42" i="32"/>
  <c r="D34" i="32"/>
  <c r="EW42" i="32"/>
  <c r="EV42" i="32"/>
  <c r="B34" i="32"/>
  <c r="EU42" i="32"/>
  <c r="F32" i="32"/>
  <c r="ET42" i="32"/>
  <c r="E32" i="32"/>
  <c r="ES42" i="32"/>
  <c r="D32" i="32"/>
  <c r="ER42" i="32"/>
  <c r="C32" i="32"/>
  <c r="C170" i="1"/>
  <c r="B170" i="1" s="1"/>
  <c r="A32" i="32"/>
  <c r="A20" i="32"/>
  <c r="A21" i="32"/>
  <c r="A3" i="32"/>
  <c r="A36" i="32"/>
  <c r="A5" i="32"/>
  <c r="A6" i="32"/>
  <c r="A7" i="32"/>
  <c r="A25" i="32"/>
  <c r="A8" i="32"/>
  <c r="A9" i="32"/>
  <c r="A11" i="32"/>
  <c r="A12" i="32"/>
  <c r="A13" i="32"/>
  <c r="A14" i="32"/>
  <c r="A15" i="32"/>
  <c r="A33" i="32"/>
  <c r="A16" i="32"/>
  <c r="A17" i="32"/>
  <c r="A18" i="32"/>
  <c r="A19" i="32"/>
  <c r="A29" i="32"/>
  <c r="A10" i="32"/>
  <c r="A31" i="32"/>
  <c r="EP42" i="32"/>
  <c r="F20" i="32"/>
  <c r="EO42" i="32"/>
  <c r="E20" i="32"/>
  <c r="EN42" i="32"/>
  <c r="D20" i="32"/>
  <c r="EM42" i="32"/>
  <c r="EL42" i="32"/>
  <c r="B20" i="32"/>
  <c r="EK42" i="32"/>
  <c r="F31" i="32"/>
  <c r="EJ42" i="32"/>
  <c r="E31" i="32"/>
  <c r="EI42" i="32"/>
  <c r="D31" i="32"/>
  <c r="EH42" i="32"/>
  <c r="EG42" i="32"/>
  <c r="B31" i="32"/>
  <c r="DB42" i="32"/>
  <c r="F24" i="32"/>
  <c r="DA42" i="32"/>
  <c r="E24" i="32"/>
  <c r="CZ42" i="32"/>
  <c r="D24" i="32"/>
  <c r="CY42" i="32"/>
  <c r="CX42" i="32"/>
  <c r="B24" i="32"/>
  <c r="DG42" i="32"/>
  <c r="F3" i="32"/>
  <c r="DF42" i="32"/>
  <c r="E3" i="32"/>
  <c r="DE42" i="32"/>
  <c r="D3" i="32"/>
  <c r="DD42" i="32"/>
  <c r="DC42" i="32"/>
  <c r="B3" i="32"/>
  <c r="FE42" i="32"/>
  <c r="F36" i="32"/>
  <c r="FD42" i="32"/>
  <c r="E36" i="32"/>
  <c r="FC42" i="32"/>
  <c r="D36" i="32"/>
  <c r="FB42" i="32"/>
  <c r="C36" i="32"/>
  <c r="EA42" i="32"/>
  <c r="F29" i="32"/>
  <c r="DZ42" i="32"/>
  <c r="E29" i="32"/>
  <c r="DY42" i="32"/>
  <c r="D29" i="32"/>
  <c r="DX42" i="32"/>
  <c r="DW42" i="32"/>
  <c r="B29" i="32"/>
  <c r="DQ42" i="32"/>
  <c r="F25" i="32"/>
  <c r="DP42" i="32"/>
  <c r="E25" i="32"/>
  <c r="DO42" i="32"/>
  <c r="D25" i="32"/>
  <c r="DN42" i="32"/>
  <c r="DM42" i="32"/>
  <c r="B25" i="32"/>
  <c r="CW42" i="32"/>
  <c r="F21" i="32"/>
  <c r="G101" i="1"/>
  <c r="CV42" i="32"/>
  <c r="E21" i="32"/>
  <c r="CU42" i="32"/>
  <c r="D21" i="32"/>
  <c r="CT42" i="32"/>
  <c r="CS42" i="32"/>
  <c r="B21" i="32"/>
  <c r="CR42" i="32"/>
  <c r="F22" i="32"/>
  <c r="CQ42" i="32"/>
  <c r="E22" i="32"/>
  <c r="CP42" i="32"/>
  <c r="D22" i="32"/>
  <c r="CO42" i="32"/>
  <c r="CN42" i="32"/>
  <c r="B22" i="32"/>
  <c r="CM42" i="32"/>
  <c r="F19" i="32"/>
  <c r="CL42" i="32"/>
  <c r="E19" i="32"/>
  <c r="CK42" i="32"/>
  <c r="D19" i="32"/>
  <c r="CJ42" i="32"/>
  <c r="CH42" i="32"/>
  <c r="F18" i="32"/>
  <c r="CG42" i="32"/>
  <c r="E18" i="32"/>
  <c r="G91" i="1"/>
  <c r="CF42" i="32"/>
  <c r="D18" i="32"/>
  <c r="CE42" i="32"/>
  <c r="CD42" i="32"/>
  <c r="B18" i="32"/>
  <c r="CC42" i="32"/>
  <c r="F16" i="32"/>
  <c r="G89" i="1"/>
  <c r="CB42" i="32"/>
  <c r="E16" i="32"/>
  <c r="CA42" i="32"/>
  <c r="D16" i="32"/>
  <c r="BZ42" i="32"/>
  <c r="BY42" i="32"/>
  <c r="B16" i="32"/>
  <c r="BX42" i="32"/>
  <c r="F17" i="32"/>
  <c r="BW42" i="32"/>
  <c r="E17" i="32"/>
  <c r="BV42" i="32"/>
  <c r="D17" i="32"/>
  <c r="BU42" i="32"/>
  <c r="BT42" i="32"/>
  <c r="B17" i="32"/>
  <c r="BS42" i="32"/>
  <c r="F33" i="32"/>
  <c r="BR42" i="32"/>
  <c r="E33" i="32"/>
  <c r="BQ42" i="32"/>
  <c r="D33" i="32"/>
  <c r="BP42" i="32"/>
  <c r="BN42" i="32"/>
  <c r="F15" i="32"/>
  <c r="BM42" i="32"/>
  <c r="E15" i="32"/>
  <c r="BL42" i="32"/>
  <c r="D15" i="32"/>
  <c r="BK42" i="32"/>
  <c r="BJ42" i="32"/>
  <c r="B15" i="32"/>
  <c r="BI42" i="32"/>
  <c r="F14" i="32"/>
  <c r="BH42" i="32"/>
  <c r="E14" i="32"/>
  <c r="BG42" i="32"/>
  <c r="D14" i="32"/>
  <c r="BF42" i="32"/>
  <c r="BE42" i="32"/>
  <c r="B14" i="32"/>
  <c r="BD42" i="32"/>
  <c r="F13" i="32"/>
  <c r="BC42" i="32"/>
  <c r="E13" i="32"/>
  <c r="BB42" i="32"/>
  <c r="D13" i="32"/>
  <c r="BA42" i="32"/>
  <c r="Z42" i="32"/>
  <c r="Y42" i="32"/>
  <c r="X42" i="32"/>
  <c r="W42" i="32"/>
  <c r="V42" i="32"/>
  <c r="AY42" i="32"/>
  <c r="F12" i="32"/>
  <c r="AX42" i="32"/>
  <c r="E12" i="32"/>
  <c r="AW42" i="32"/>
  <c r="D12" i="32"/>
  <c r="AV42" i="32"/>
  <c r="AU42" i="32"/>
  <c r="B12" i="32"/>
  <c r="AT42" i="32"/>
  <c r="F11" i="32"/>
  <c r="AS42" i="32"/>
  <c r="E11" i="32"/>
  <c r="AR42" i="32"/>
  <c r="D11" i="32"/>
  <c r="AQ42" i="32"/>
  <c r="AP42" i="32"/>
  <c r="B11" i="32"/>
  <c r="AO42" i="32"/>
  <c r="F10" i="32"/>
  <c r="AN42" i="32"/>
  <c r="E10" i="32"/>
  <c r="AM42" i="32"/>
  <c r="D10" i="32"/>
  <c r="AL42" i="32"/>
  <c r="AJ42" i="32"/>
  <c r="F8" i="32"/>
  <c r="AI42" i="32"/>
  <c r="E8" i="32"/>
  <c r="AH42" i="32"/>
  <c r="D8" i="32"/>
  <c r="AG42" i="32"/>
  <c r="C8" i="32"/>
  <c r="AE42" i="32"/>
  <c r="F7" i="32"/>
  <c r="AD42" i="32"/>
  <c r="E7" i="32"/>
  <c r="AC42" i="32"/>
  <c r="D7" i="32"/>
  <c r="AB42" i="32"/>
  <c r="AA42" i="32"/>
  <c r="B7" i="32"/>
  <c r="U42" i="32"/>
  <c r="F5" i="32"/>
  <c r="G9" i="1"/>
  <c r="T42" i="32"/>
  <c r="E5" i="32"/>
  <c r="S42" i="32"/>
  <c r="D5" i="32"/>
  <c r="R42" i="32"/>
  <c r="Q42" i="32"/>
  <c r="B5" i="32"/>
  <c r="P42" i="32"/>
  <c r="F9" i="32"/>
  <c r="O42" i="32"/>
  <c r="E9" i="32"/>
  <c r="N42" i="32"/>
  <c r="D9" i="32"/>
  <c r="M42" i="32"/>
  <c r="L42" i="32"/>
  <c r="B9" i="32"/>
  <c r="J29" i="31"/>
  <c r="J30" i="31"/>
  <c r="GD43" i="31"/>
  <c r="GC43" i="31"/>
  <c r="GB43" i="31"/>
  <c r="GA43" i="31"/>
  <c r="FZ43" i="31"/>
  <c r="B29" i="31"/>
  <c r="D29" i="31"/>
  <c r="E29" i="31"/>
  <c r="F29" i="31"/>
  <c r="F30" i="31"/>
  <c r="A30" i="31"/>
  <c r="FY43" i="31"/>
  <c r="FX43" i="31"/>
  <c r="E30" i="31"/>
  <c r="FW43" i="31"/>
  <c r="D30" i="31"/>
  <c r="FV43" i="31"/>
  <c r="FU43" i="31"/>
  <c r="B30" i="31"/>
  <c r="H176" i="1"/>
  <c r="H167" i="1"/>
  <c r="H157" i="1"/>
  <c r="H117" i="1"/>
  <c r="F176" i="1"/>
  <c r="E176" i="1"/>
  <c r="D176" i="1"/>
  <c r="F167" i="1"/>
  <c r="E167" i="1"/>
  <c r="D167" i="1"/>
  <c r="F157" i="1"/>
  <c r="E157" i="1"/>
  <c r="D157" i="1"/>
  <c r="F117" i="1"/>
  <c r="E117" i="1"/>
  <c r="D117" i="1"/>
  <c r="FT43" i="31"/>
  <c r="F27" i="31"/>
  <c r="FS43" i="31"/>
  <c r="E27" i="31"/>
  <c r="FR43" i="31"/>
  <c r="D27" i="31"/>
  <c r="FQ43" i="31"/>
  <c r="FP43" i="31"/>
  <c r="B27" i="31"/>
  <c r="FO43" i="31"/>
  <c r="F33" i="31"/>
  <c r="FN43" i="31"/>
  <c r="E33" i="31"/>
  <c r="FM43" i="31"/>
  <c r="D33" i="31"/>
  <c r="FL43" i="31"/>
  <c r="FK43" i="31"/>
  <c r="B33" i="31"/>
  <c r="FJ43" i="31"/>
  <c r="F22" i="31"/>
  <c r="FI43" i="31"/>
  <c r="FH43" i="31"/>
  <c r="FG43" i="31"/>
  <c r="FF43" i="31"/>
  <c r="B22" i="31"/>
  <c r="H40" i="31"/>
  <c r="E22" i="31"/>
  <c r="D22" i="31"/>
  <c r="FE43" i="31"/>
  <c r="F38" i="31"/>
  <c r="FD43" i="31"/>
  <c r="E38" i="31"/>
  <c r="FC43" i="31"/>
  <c r="D38" i="31"/>
  <c r="FB43" i="31"/>
  <c r="FA43" i="31"/>
  <c r="B38" i="31"/>
  <c r="EZ43" i="31"/>
  <c r="F35" i="31"/>
  <c r="EY43" i="31"/>
  <c r="E35" i="31"/>
  <c r="EX43" i="31"/>
  <c r="D35" i="31"/>
  <c r="EW43" i="31"/>
  <c r="C35" i="31"/>
  <c r="C184" i="1"/>
  <c r="EU43" i="31"/>
  <c r="F34" i="31"/>
  <c r="ET43" i="31"/>
  <c r="E34" i="31"/>
  <c r="ES43" i="31"/>
  <c r="D34" i="31"/>
  <c r="ER43" i="31"/>
  <c r="C34" i="31"/>
  <c r="C183" i="1"/>
  <c r="B183" i="1" s="1"/>
  <c r="A34" i="31"/>
  <c r="A37" i="31"/>
  <c r="A31" i="31"/>
  <c r="A36" i="31"/>
  <c r="EP43" i="31"/>
  <c r="F25" i="31"/>
  <c r="EO43" i="31"/>
  <c r="E25" i="31"/>
  <c r="EN43" i="31"/>
  <c r="D25" i="31"/>
  <c r="EM43" i="31"/>
  <c r="EL43" i="31"/>
  <c r="B25" i="31"/>
  <c r="EK43" i="31"/>
  <c r="F36" i="31"/>
  <c r="EJ43" i="31"/>
  <c r="E36" i="31"/>
  <c r="EI43" i="31"/>
  <c r="D36" i="31"/>
  <c r="EH43" i="31"/>
  <c r="EG43" i="31"/>
  <c r="B36" i="31"/>
  <c r="EF43" i="31"/>
  <c r="F37" i="31"/>
  <c r="EE43" i="31"/>
  <c r="E37" i="31"/>
  <c r="ED43" i="31"/>
  <c r="D37" i="31"/>
  <c r="EC43" i="31"/>
  <c r="C37" i="31"/>
  <c r="C204" i="1"/>
  <c r="B204" i="1" s="1"/>
  <c r="EA43" i="31"/>
  <c r="F26" i="31"/>
  <c r="DZ43" i="31"/>
  <c r="E26" i="31"/>
  <c r="DY43" i="31"/>
  <c r="D26" i="31"/>
  <c r="DX43" i="31"/>
  <c r="DW43" i="31"/>
  <c r="B26" i="31"/>
  <c r="DV43" i="31"/>
  <c r="F16" i="31"/>
  <c r="DU43" i="31"/>
  <c r="E16" i="31"/>
  <c r="DT43" i="31"/>
  <c r="D16" i="31"/>
  <c r="DS43" i="31"/>
  <c r="DR43" i="31"/>
  <c r="B16" i="31"/>
  <c r="DQ43" i="31"/>
  <c r="F6" i="31"/>
  <c r="DP43" i="31"/>
  <c r="E6" i="31"/>
  <c r="DO43" i="31"/>
  <c r="D6" i="31"/>
  <c r="DN43" i="31"/>
  <c r="DM43" i="31"/>
  <c r="B6" i="31"/>
  <c r="DL43" i="31"/>
  <c r="F17" i="31"/>
  <c r="DK43" i="31"/>
  <c r="E17" i="31"/>
  <c r="DJ43" i="31"/>
  <c r="D17" i="31"/>
  <c r="DI43" i="31"/>
  <c r="DH43" i="31"/>
  <c r="B17" i="31"/>
  <c r="DG43" i="31"/>
  <c r="F31" i="31"/>
  <c r="DF43" i="31"/>
  <c r="E31" i="31"/>
  <c r="DE43" i="31"/>
  <c r="D31" i="31"/>
  <c r="DD43" i="31"/>
  <c r="C31" i="31"/>
  <c r="DB43" i="31"/>
  <c r="F4" i="31"/>
  <c r="DA43" i="31"/>
  <c r="E4" i="31"/>
  <c r="CZ43" i="31"/>
  <c r="D4" i="31"/>
  <c r="CY43" i="31"/>
  <c r="CX43" i="31"/>
  <c r="B4" i="31"/>
  <c r="CW43" i="31"/>
  <c r="F23" i="31"/>
  <c r="CV43" i="31"/>
  <c r="E23" i="31"/>
  <c r="CU43" i="31"/>
  <c r="D23" i="31"/>
  <c r="CT43" i="31"/>
  <c r="C23" i="31"/>
  <c r="CR43" i="31"/>
  <c r="F21" i="31"/>
  <c r="CQ43" i="31"/>
  <c r="E21" i="31"/>
  <c r="CP43" i="31"/>
  <c r="D21" i="31"/>
  <c r="CO43" i="31"/>
  <c r="CN43" i="31"/>
  <c r="B21" i="31"/>
  <c r="CM43" i="31"/>
  <c r="F20" i="31"/>
  <c r="CL43" i="31"/>
  <c r="E20" i="31"/>
  <c r="CK43" i="31"/>
  <c r="D20" i="31"/>
  <c r="CJ43" i="31"/>
  <c r="CI43" i="31"/>
  <c r="B20" i="31"/>
  <c r="CH43" i="31"/>
  <c r="F18" i="31"/>
  <c r="CG43" i="31"/>
  <c r="E18" i="31"/>
  <c r="CF43" i="31"/>
  <c r="D18" i="31"/>
  <c r="CE43" i="31"/>
  <c r="CD43" i="31"/>
  <c r="B18" i="31"/>
  <c r="CC43" i="31"/>
  <c r="F19" i="31"/>
  <c r="CB43" i="31"/>
  <c r="E19" i="31"/>
  <c r="CA43" i="31"/>
  <c r="D19" i="31"/>
  <c r="BZ43" i="31"/>
  <c r="C19" i="31"/>
  <c r="BX43" i="31"/>
  <c r="F15" i="31"/>
  <c r="BW43" i="31"/>
  <c r="E15" i="31"/>
  <c r="BV43" i="31"/>
  <c r="D15" i="31"/>
  <c r="BU43" i="31"/>
  <c r="BT43" i="31"/>
  <c r="B15" i="31"/>
  <c r="BS43" i="31"/>
  <c r="F12" i="31"/>
  <c r="BR43" i="31"/>
  <c r="E12" i="31"/>
  <c r="BQ43" i="31"/>
  <c r="D12" i="31"/>
  <c r="BP43" i="31"/>
  <c r="C12" i="31"/>
  <c r="BN43" i="31"/>
  <c r="F14" i="31"/>
  <c r="BM43" i="31"/>
  <c r="E14" i="31"/>
  <c r="BL43" i="31"/>
  <c r="D14" i="31"/>
  <c r="BK43" i="31"/>
  <c r="BJ43" i="31"/>
  <c r="B14" i="31"/>
  <c r="BI43" i="31"/>
  <c r="F13" i="31"/>
  <c r="BH43" i="31"/>
  <c r="E13" i="31"/>
  <c r="BG43" i="31"/>
  <c r="D13" i="31"/>
  <c r="BF43" i="31"/>
  <c r="BE43" i="31"/>
  <c r="B13" i="31"/>
  <c r="BD43" i="31"/>
  <c r="F11" i="31"/>
  <c r="BC43" i="31"/>
  <c r="E11" i="31"/>
  <c r="BB43" i="31"/>
  <c r="D11" i="31"/>
  <c r="BA43" i="31"/>
  <c r="AZ43" i="31"/>
  <c r="B11" i="31"/>
  <c r="AY43" i="31"/>
  <c r="F32" i="31"/>
  <c r="AX43" i="31"/>
  <c r="E32" i="31"/>
  <c r="AW43" i="31"/>
  <c r="D32" i="31"/>
  <c r="AV43" i="31"/>
  <c r="C32" i="31"/>
  <c r="AT43" i="31"/>
  <c r="F10" i="31"/>
  <c r="AS43" i="31"/>
  <c r="E10" i="31"/>
  <c r="AR43" i="31"/>
  <c r="D10" i="31"/>
  <c r="AQ43" i="31"/>
  <c r="AP43" i="31"/>
  <c r="B10" i="31"/>
  <c r="AO43" i="31"/>
  <c r="F9" i="31"/>
  <c r="AN43" i="31"/>
  <c r="E9" i="31"/>
  <c r="AM43" i="31"/>
  <c r="D9" i="31"/>
  <c r="AL43" i="31"/>
  <c r="AK43" i="31"/>
  <c r="B9" i="31"/>
  <c r="AJ43" i="31"/>
  <c r="F28" i="31"/>
  <c r="AI43" i="31"/>
  <c r="E28" i="31"/>
  <c r="AH43" i="31"/>
  <c r="D28" i="31"/>
  <c r="AG43" i="31"/>
  <c r="AF43" i="31"/>
  <c r="B28" i="31"/>
  <c r="AE43" i="31"/>
  <c r="F7" i="31"/>
  <c r="AD43" i="31"/>
  <c r="E7" i="31"/>
  <c r="AC43" i="31"/>
  <c r="D7" i="31"/>
  <c r="AB43" i="31"/>
  <c r="AA43" i="31"/>
  <c r="B7" i="31"/>
  <c r="Z43" i="31"/>
  <c r="F5" i="31"/>
  <c r="Y43" i="31"/>
  <c r="E5" i="31"/>
  <c r="X43" i="31"/>
  <c r="D5" i="31"/>
  <c r="W43" i="31"/>
  <c r="V43" i="31"/>
  <c r="B5" i="31"/>
  <c r="U43" i="31"/>
  <c r="F3" i="31"/>
  <c r="T43" i="31"/>
  <c r="E3" i="31"/>
  <c r="S43" i="31"/>
  <c r="D3" i="31"/>
  <c r="R43" i="31"/>
  <c r="C3" i="31"/>
  <c r="P43" i="31"/>
  <c r="F8" i="31"/>
  <c r="O43" i="31"/>
  <c r="E8" i="31"/>
  <c r="N43" i="31"/>
  <c r="D8" i="31"/>
  <c r="M43" i="31"/>
  <c r="L43" i="31"/>
  <c r="B8" i="31"/>
  <c r="A17" i="31"/>
  <c r="A16" i="31"/>
  <c r="A26" i="31"/>
  <c r="A6" i="31"/>
  <c r="A28" i="31"/>
  <c r="A3" i="31"/>
  <c r="A21" i="31"/>
  <c r="A20" i="31"/>
  <c r="A19" i="31"/>
  <c r="A18" i="31"/>
  <c r="A15" i="31"/>
  <c r="A12" i="31"/>
  <c r="A14" i="31"/>
  <c r="A13" i="31"/>
  <c r="A11" i="31"/>
  <c r="A32" i="31"/>
  <c r="A10" i="31"/>
  <c r="A9" i="31"/>
  <c r="A8" i="31"/>
  <c r="A7" i="31"/>
  <c r="A5" i="31"/>
  <c r="A4" i="31"/>
  <c r="J26" i="28"/>
  <c r="J27" i="28"/>
  <c r="J28" i="28"/>
  <c r="J29" i="28"/>
  <c r="J30" i="28"/>
  <c r="J31" i="28"/>
  <c r="J32" i="28"/>
  <c r="C92" i="1"/>
  <c r="B92" i="1" s="1"/>
  <c r="J31" i="30"/>
  <c r="J23" i="30"/>
  <c r="J24" i="30"/>
  <c r="C31" i="30"/>
  <c r="D31" i="30"/>
  <c r="E31" i="30"/>
  <c r="F31" i="30"/>
  <c r="B31" i="30"/>
  <c r="EU52" i="30"/>
  <c r="ET52" i="30"/>
  <c r="ES52" i="30"/>
  <c r="ER52" i="30"/>
  <c r="EQ52" i="30"/>
  <c r="D23" i="30"/>
  <c r="D24" i="30"/>
  <c r="B23" i="30"/>
  <c r="EP52" i="30"/>
  <c r="F24" i="30"/>
  <c r="EO52" i="30"/>
  <c r="E24" i="30"/>
  <c r="EN52" i="30"/>
  <c r="EM52" i="30"/>
  <c r="EL52" i="30"/>
  <c r="B24" i="30"/>
  <c r="EK52" i="30"/>
  <c r="F23" i="30"/>
  <c r="EJ52" i="30"/>
  <c r="E23" i="30"/>
  <c r="EI52" i="30"/>
  <c r="EH52" i="30"/>
  <c r="EG52" i="30"/>
  <c r="H179" i="1"/>
  <c r="H145" i="1"/>
  <c r="H125" i="1"/>
  <c r="F179" i="1"/>
  <c r="E179" i="1"/>
  <c r="D179" i="1"/>
  <c r="F145" i="1"/>
  <c r="E145" i="1"/>
  <c r="D145" i="1"/>
  <c r="F125" i="1"/>
  <c r="E125" i="1"/>
  <c r="D125" i="1"/>
  <c r="D28" i="30"/>
  <c r="E28" i="30"/>
  <c r="A28" i="30"/>
  <c r="EF52" i="30"/>
  <c r="F28" i="30"/>
  <c r="EE52" i="30"/>
  <c r="ED52" i="30"/>
  <c r="EC52" i="30"/>
  <c r="C28" i="30"/>
  <c r="C167" i="1"/>
  <c r="B167" i="1" s="1"/>
  <c r="EB52" i="30"/>
  <c r="B28" i="30"/>
  <c r="A10" i="30"/>
  <c r="A29" i="30"/>
  <c r="EA52" i="30"/>
  <c r="F29" i="30"/>
  <c r="DZ52" i="30"/>
  <c r="E29" i="30"/>
  <c r="DY52" i="30"/>
  <c r="D29" i="30"/>
  <c r="DX52" i="30"/>
  <c r="DW52" i="30"/>
  <c r="B29" i="30"/>
  <c r="A26" i="30"/>
  <c r="DV52" i="30"/>
  <c r="F26" i="30"/>
  <c r="DU52" i="30"/>
  <c r="E26" i="30"/>
  <c r="DT52" i="30"/>
  <c r="D26" i="30"/>
  <c r="DS52" i="30"/>
  <c r="DR52" i="30"/>
  <c r="B26" i="30"/>
  <c r="DQ52" i="30"/>
  <c r="F30" i="30"/>
  <c r="DP52" i="30"/>
  <c r="E30" i="30"/>
  <c r="DO52" i="30"/>
  <c r="D30" i="30"/>
  <c r="DN52" i="30"/>
  <c r="DM52" i="30"/>
  <c r="B30" i="30"/>
  <c r="A30" i="30"/>
  <c r="DL52" i="30"/>
  <c r="F27" i="30"/>
  <c r="DK52" i="30"/>
  <c r="E27" i="30"/>
  <c r="DJ52" i="30"/>
  <c r="D27" i="30"/>
  <c r="DI52" i="30"/>
  <c r="DH52" i="30"/>
  <c r="B27" i="30"/>
  <c r="DG52" i="30"/>
  <c r="F4" i="30"/>
  <c r="DF52" i="30"/>
  <c r="E4" i="30"/>
  <c r="DE52" i="30"/>
  <c r="D4" i="30"/>
  <c r="DD52" i="30"/>
  <c r="DC52" i="30"/>
  <c r="B4" i="30"/>
  <c r="DB52" i="30"/>
  <c r="F32" i="30"/>
  <c r="DA52" i="30"/>
  <c r="E32" i="30"/>
  <c r="CZ52" i="30"/>
  <c r="D32" i="30"/>
  <c r="CY52" i="30"/>
  <c r="CX52" i="30"/>
  <c r="B32" i="30"/>
  <c r="CW52" i="30"/>
  <c r="F19" i="30"/>
  <c r="CV52" i="30"/>
  <c r="E19" i="30"/>
  <c r="CU52" i="30"/>
  <c r="D19" i="30"/>
  <c r="CT52" i="30"/>
  <c r="CS52" i="30"/>
  <c r="B19" i="30"/>
  <c r="BD52" i="30"/>
  <c r="F10" i="30"/>
  <c r="G10" i="30"/>
  <c r="BC52" i="30"/>
  <c r="E10" i="30"/>
  <c r="BB52" i="30"/>
  <c r="D10" i="30"/>
  <c r="BA52" i="30"/>
  <c r="AZ52" i="30"/>
  <c r="B10" i="30"/>
  <c r="CR52" i="30"/>
  <c r="F18" i="30"/>
  <c r="CQ52" i="30"/>
  <c r="E18" i="30"/>
  <c r="CP52" i="30"/>
  <c r="D18" i="30"/>
  <c r="CO52" i="30"/>
  <c r="CN52" i="30"/>
  <c r="B18" i="30"/>
  <c r="CM52" i="30"/>
  <c r="F16" i="30"/>
  <c r="CL52" i="30"/>
  <c r="E16" i="30"/>
  <c r="CK52" i="30"/>
  <c r="D16" i="30"/>
  <c r="CJ52" i="30"/>
  <c r="C16" i="30"/>
  <c r="CH52" i="30"/>
  <c r="F17" i="30"/>
  <c r="CG52" i="30"/>
  <c r="E17" i="30"/>
  <c r="CF52" i="30"/>
  <c r="D17" i="30"/>
  <c r="CE52" i="30"/>
  <c r="CD52" i="30"/>
  <c r="B17" i="30"/>
  <c r="CC52" i="30"/>
  <c r="F15" i="30"/>
  <c r="CB52" i="30"/>
  <c r="E15" i="30"/>
  <c r="CA52" i="30"/>
  <c r="D15" i="30"/>
  <c r="BZ52" i="30"/>
  <c r="BY52" i="30"/>
  <c r="B15" i="30"/>
  <c r="BS52" i="30"/>
  <c r="F13" i="30"/>
  <c r="BR52" i="30"/>
  <c r="E13" i="30"/>
  <c r="BQ52" i="30"/>
  <c r="D13" i="30"/>
  <c r="BP52" i="30"/>
  <c r="BO52" i="30"/>
  <c r="B13" i="30"/>
  <c r="BN52" i="30"/>
  <c r="F12" i="30"/>
  <c r="BM52" i="30"/>
  <c r="E12" i="30"/>
  <c r="BL52" i="30"/>
  <c r="D12" i="30"/>
  <c r="BK52" i="30"/>
  <c r="BJ52" i="30"/>
  <c r="B12" i="30"/>
  <c r="BX52" i="30"/>
  <c r="F14" i="30"/>
  <c r="G14" i="30"/>
  <c r="BW52" i="30"/>
  <c r="E14" i="30"/>
  <c r="BV52" i="30"/>
  <c r="D14" i="30"/>
  <c r="BU52" i="30"/>
  <c r="C14" i="30"/>
  <c r="C74" i="1"/>
  <c r="AY52" i="30"/>
  <c r="F9" i="30"/>
  <c r="AX52" i="30"/>
  <c r="E9" i="30"/>
  <c r="AW52" i="30"/>
  <c r="D9" i="30"/>
  <c r="AV52" i="30"/>
  <c r="AU52" i="30"/>
  <c r="B9" i="30"/>
  <c r="BI52" i="30"/>
  <c r="F11" i="30"/>
  <c r="I11" i="30"/>
  <c r="BH52" i="30"/>
  <c r="E11" i="30"/>
  <c r="BG52" i="30"/>
  <c r="D11" i="30"/>
  <c r="BF52" i="30"/>
  <c r="BE52" i="30"/>
  <c r="B11" i="30"/>
  <c r="AT52" i="30"/>
  <c r="F8" i="30"/>
  <c r="AS52" i="30"/>
  <c r="E8" i="30"/>
  <c r="AR52" i="30"/>
  <c r="D8" i="30"/>
  <c r="AQ52" i="30"/>
  <c r="AP52" i="30"/>
  <c r="B8" i="30"/>
  <c r="AO52" i="30"/>
  <c r="F25" i="30"/>
  <c r="AN52" i="30"/>
  <c r="E25" i="30"/>
  <c r="AM52" i="30"/>
  <c r="D25" i="30"/>
  <c r="AL52" i="30"/>
  <c r="C25" i="30"/>
  <c r="AE52" i="30"/>
  <c r="F5" i="30"/>
  <c r="AD52" i="30"/>
  <c r="E5" i="30"/>
  <c r="AC52" i="30"/>
  <c r="D5" i="30"/>
  <c r="AB52" i="30"/>
  <c r="AA52" i="30"/>
  <c r="B5" i="30"/>
  <c r="U52" i="30"/>
  <c r="F21" i="30"/>
  <c r="T52" i="30"/>
  <c r="E21" i="30"/>
  <c r="S52" i="30"/>
  <c r="D21" i="30"/>
  <c r="R52" i="30"/>
  <c r="Q52" i="30"/>
  <c r="B21" i="30"/>
  <c r="AJ52" i="30"/>
  <c r="F6" i="30"/>
  <c r="AI52" i="30"/>
  <c r="E6" i="30"/>
  <c r="AH52" i="30"/>
  <c r="D6" i="30"/>
  <c r="AG52" i="30"/>
  <c r="AF52" i="30"/>
  <c r="B6" i="30"/>
  <c r="Z52" i="30"/>
  <c r="F22" i="30"/>
  <c r="Y52" i="30"/>
  <c r="E22" i="30"/>
  <c r="X52" i="30"/>
  <c r="D22" i="30"/>
  <c r="W52" i="30"/>
  <c r="V52" i="30"/>
  <c r="B22" i="30"/>
  <c r="P52" i="30"/>
  <c r="F7" i="30"/>
  <c r="O52" i="30"/>
  <c r="E7" i="30"/>
  <c r="N52" i="30"/>
  <c r="D7" i="30"/>
  <c r="M52" i="30"/>
  <c r="L52" i="30"/>
  <c r="B7" i="30"/>
  <c r="H33" i="30"/>
  <c r="C32" i="30"/>
  <c r="A18" i="30"/>
  <c r="A17" i="30"/>
  <c r="A15" i="30"/>
  <c r="A5" i="30"/>
  <c r="A4" i="30"/>
  <c r="A19" i="30"/>
  <c r="A16" i="30"/>
  <c r="A14" i="30"/>
  <c r="A13" i="30"/>
  <c r="A12" i="30"/>
  <c r="A11" i="30"/>
  <c r="A9" i="30"/>
  <c r="A8" i="30"/>
  <c r="A21" i="30"/>
  <c r="A25" i="30"/>
  <c r="A7" i="30"/>
  <c r="A6" i="30"/>
  <c r="A22" i="30"/>
  <c r="C179" i="1"/>
  <c r="B179" i="1" s="1"/>
  <c r="DL38" i="29"/>
  <c r="F18" i="29"/>
  <c r="DK38" i="29"/>
  <c r="E18" i="29"/>
  <c r="DJ38" i="29"/>
  <c r="D18" i="29"/>
  <c r="DI38" i="29"/>
  <c r="DH38" i="29"/>
  <c r="B18" i="29"/>
  <c r="DG38" i="29"/>
  <c r="F17" i="29"/>
  <c r="DF38" i="29"/>
  <c r="E17" i="29"/>
  <c r="DE38" i="29"/>
  <c r="D17" i="29"/>
  <c r="DD38" i="29"/>
  <c r="DC38" i="29"/>
  <c r="B17" i="29"/>
  <c r="DB38" i="29"/>
  <c r="F23" i="29"/>
  <c r="DA38" i="29"/>
  <c r="E23" i="29"/>
  <c r="CZ38" i="29"/>
  <c r="D23" i="29"/>
  <c r="CY38" i="29"/>
  <c r="C23" i="29"/>
  <c r="CW38" i="29"/>
  <c r="F15" i="29"/>
  <c r="CV38" i="29"/>
  <c r="E15" i="29"/>
  <c r="CU38" i="29"/>
  <c r="D15" i="29"/>
  <c r="CT38" i="29"/>
  <c r="CS38" i="29"/>
  <c r="B15" i="29"/>
  <c r="CR38" i="29"/>
  <c r="CQ38" i="29"/>
  <c r="CP38" i="29"/>
  <c r="CO38" i="29"/>
  <c r="CN38" i="29"/>
  <c r="CM38" i="29"/>
  <c r="F22" i="29"/>
  <c r="CL38" i="29"/>
  <c r="E22" i="29"/>
  <c r="CK38" i="29"/>
  <c r="D22" i="29"/>
  <c r="CJ38" i="29"/>
  <c r="CI38" i="29"/>
  <c r="B22" i="29"/>
  <c r="CH38" i="29"/>
  <c r="F14" i="29"/>
  <c r="CG38" i="29"/>
  <c r="E14" i="29"/>
  <c r="CF38" i="29"/>
  <c r="D14" i="29"/>
  <c r="CE38" i="29"/>
  <c r="CD38" i="29"/>
  <c r="B14" i="29"/>
  <c r="CC38" i="29"/>
  <c r="F21" i="29"/>
  <c r="CB38" i="29"/>
  <c r="E21" i="29"/>
  <c r="CA38" i="29"/>
  <c r="D21" i="29"/>
  <c r="BZ38" i="29"/>
  <c r="BY38" i="29"/>
  <c r="B21" i="29"/>
  <c r="BX38" i="29"/>
  <c r="F20" i="29"/>
  <c r="BW38" i="29"/>
  <c r="E20" i="29"/>
  <c r="BV38" i="29"/>
  <c r="D20" i="29"/>
  <c r="BU38" i="29"/>
  <c r="C20" i="29"/>
  <c r="BS38" i="29"/>
  <c r="F12" i="29"/>
  <c r="BR38" i="29"/>
  <c r="E12" i="29"/>
  <c r="BQ38" i="29"/>
  <c r="D12" i="29"/>
  <c r="BP38" i="29"/>
  <c r="BO38" i="29"/>
  <c r="B12" i="29"/>
  <c r="BN38" i="29"/>
  <c r="F11" i="29"/>
  <c r="BM38" i="29"/>
  <c r="E11" i="29"/>
  <c r="BL38" i="29"/>
  <c r="D11" i="29"/>
  <c r="BK38" i="29"/>
  <c r="BJ38" i="29"/>
  <c r="B11" i="29"/>
  <c r="BI38" i="29"/>
  <c r="F13" i="29"/>
  <c r="BH38" i="29"/>
  <c r="E13" i="29"/>
  <c r="BG38" i="29"/>
  <c r="D13" i="29"/>
  <c r="BF38" i="29"/>
  <c r="BE38" i="29"/>
  <c r="B13" i="29"/>
  <c r="BD38" i="29"/>
  <c r="F9" i="29"/>
  <c r="BC38" i="29"/>
  <c r="E9" i="29"/>
  <c r="BB38" i="29"/>
  <c r="D9" i="29"/>
  <c r="BA38" i="29"/>
  <c r="AZ38" i="29"/>
  <c r="B9" i="29"/>
  <c r="AY38" i="29"/>
  <c r="F10" i="29"/>
  <c r="AX38" i="29"/>
  <c r="E10" i="29"/>
  <c r="AW38" i="29"/>
  <c r="D10" i="29"/>
  <c r="AV38" i="29"/>
  <c r="AU38" i="29"/>
  <c r="B10" i="29"/>
  <c r="AT38" i="29"/>
  <c r="F8" i="29"/>
  <c r="AS38" i="29"/>
  <c r="E8" i="29"/>
  <c r="AR38" i="29"/>
  <c r="D8" i="29"/>
  <c r="AQ38" i="29"/>
  <c r="AP38" i="29"/>
  <c r="B8" i="29"/>
  <c r="AO38" i="29"/>
  <c r="F6" i="29"/>
  <c r="AN38" i="29"/>
  <c r="E6" i="29"/>
  <c r="AM38" i="29"/>
  <c r="D6" i="29"/>
  <c r="AL38" i="29"/>
  <c r="AK38" i="29"/>
  <c r="B6" i="29"/>
  <c r="AJ38" i="29"/>
  <c r="F19" i="29"/>
  <c r="AI38" i="29"/>
  <c r="E19" i="29"/>
  <c r="AH38" i="29"/>
  <c r="D19" i="29"/>
  <c r="AG38" i="29"/>
  <c r="AF38" i="29"/>
  <c r="B19" i="29"/>
  <c r="AE38" i="29"/>
  <c r="F7" i="29"/>
  <c r="AD38" i="29"/>
  <c r="E7" i="29"/>
  <c r="AC38" i="29"/>
  <c r="D7" i="29"/>
  <c r="AB38" i="29"/>
  <c r="AA38" i="29"/>
  <c r="B7" i="29"/>
  <c r="Z38" i="29"/>
  <c r="F4" i="29"/>
  <c r="Y38" i="29"/>
  <c r="E4" i="29"/>
  <c r="X38" i="29"/>
  <c r="D4" i="29"/>
  <c r="W38" i="29"/>
  <c r="V38" i="29"/>
  <c r="B4" i="29"/>
  <c r="U38" i="29"/>
  <c r="F3" i="29"/>
  <c r="T38" i="29"/>
  <c r="E3" i="29"/>
  <c r="S38" i="29"/>
  <c r="D3" i="29"/>
  <c r="R38" i="29"/>
  <c r="Q38" i="29"/>
  <c r="B3" i="29"/>
  <c r="P38" i="29"/>
  <c r="F5" i="29"/>
  <c r="O38" i="29"/>
  <c r="E5" i="29"/>
  <c r="G5" i="29"/>
  <c r="N38" i="29"/>
  <c r="D5" i="29"/>
  <c r="M38" i="29"/>
  <c r="L38" i="29"/>
  <c r="B5" i="29"/>
  <c r="H24" i="29"/>
  <c r="A19" i="29"/>
  <c r="A5" i="29"/>
  <c r="A15" i="29"/>
  <c r="A22" i="29"/>
  <c r="A14" i="29"/>
  <c r="A21" i="29"/>
  <c r="A20" i="29"/>
  <c r="A12" i="29"/>
  <c r="A11" i="29"/>
  <c r="A13" i="29"/>
  <c r="A10" i="29"/>
  <c r="A9" i="29"/>
  <c r="A8" i="29"/>
  <c r="A6" i="29"/>
  <c r="A4" i="29"/>
  <c r="A7" i="29"/>
  <c r="A17" i="29"/>
  <c r="A3" i="29"/>
  <c r="H34" i="28"/>
  <c r="A30" i="28"/>
  <c r="A24" i="28"/>
  <c r="A12" i="28"/>
  <c r="EU51" i="28"/>
  <c r="F12" i="28"/>
  <c r="ET51" i="28"/>
  <c r="E12" i="28"/>
  <c r="ES51" i="28"/>
  <c r="D12" i="28"/>
  <c r="ER51" i="28"/>
  <c r="C12" i="28"/>
  <c r="A29" i="28"/>
  <c r="A28" i="28"/>
  <c r="EP51" i="28"/>
  <c r="F28" i="28"/>
  <c r="EO51" i="28"/>
  <c r="E28" i="28"/>
  <c r="EN51" i="28"/>
  <c r="D28" i="28"/>
  <c r="EM51" i="28"/>
  <c r="C28" i="28"/>
  <c r="EK51" i="28"/>
  <c r="F30" i="28"/>
  <c r="EJ51" i="28"/>
  <c r="E30" i="28"/>
  <c r="EI51" i="28"/>
  <c r="D30" i="28"/>
  <c r="EH51" i="28"/>
  <c r="EG51" i="28"/>
  <c r="B30" i="28"/>
  <c r="EF51" i="28"/>
  <c r="F31" i="28"/>
  <c r="EE51" i="28"/>
  <c r="E31" i="28"/>
  <c r="ED51" i="28"/>
  <c r="D31" i="28"/>
  <c r="EC51" i="28"/>
  <c r="C31" i="28"/>
  <c r="EB51" i="28"/>
  <c r="B31" i="28"/>
  <c r="EA51" i="28"/>
  <c r="F29" i="28"/>
  <c r="DZ51" i="28"/>
  <c r="E29" i="28"/>
  <c r="DY51" i="28"/>
  <c r="D29" i="28"/>
  <c r="DX51" i="28"/>
  <c r="DW51" i="28"/>
  <c r="C29" i="28"/>
  <c r="B29" i="28"/>
  <c r="DV51" i="28"/>
  <c r="F4" i="28"/>
  <c r="DU51" i="28"/>
  <c r="E4" i="28"/>
  <c r="DT51" i="28"/>
  <c r="D4" i="28"/>
  <c r="DS51" i="28"/>
  <c r="DR51" i="28"/>
  <c r="B4" i="28"/>
  <c r="DQ51" i="28"/>
  <c r="F25" i="28"/>
  <c r="DP51" i="28"/>
  <c r="E25" i="28"/>
  <c r="DO51" i="28"/>
  <c r="D25" i="28"/>
  <c r="DN51" i="28"/>
  <c r="DM51" i="28"/>
  <c r="B25" i="28"/>
  <c r="DL51" i="28"/>
  <c r="F21" i="28"/>
  <c r="DK51" i="28"/>
  <c r="E21" i="28"/>
  <c r="DJ51" i="28"/>
  <c r="D21" i="28"/>
  <c r="DI51" i="28"/>
  <c r="DH51" i="28"/>
  <c r="B21" i="28"/>
  <c r="DG51" i="28"/>
  <c r="F20" i="28"/>
  <c r="DF51" i="28"/>
  <c r="E20" i="28"/>
  <c r="DE51" i="28"/>
  <c r="D20" i="28"/>
  <c r="DD51" i="28"/>
  <c r="C20" i="28"/>
  <c r="DB51" i="28"/>
  <c r="F26" i="28"/>
  <c r="DA51" i="28"/>
  <c r="E26" i="28"/>
  <c r="CZ51" i="28"/>
  <c r="D26" i="28"/>
  <c r="CY51" i="28"/>
  <c r="C26" i="28"/>
  <c r="C145" i="1"/>
  <c r="B145" i="1" s="1"/>
  <c r="CW51" i="28"/>
  <c r="F19" i="28"/>
  <c r="CV51" i="28"/>
  <c r="E19" i="28"/>
  <c r="CU51" i="28"/>
  <c r="D19" i="28"/>
  <c r="CT51" i="28"/>
  <c r="C19" i="28"/>
  <c r="CR51" i="28"/>
  <c r="F18" i="28"/>
  <c r="CQ51" i="28"/>
  <c r="E18" i="28"/>
  <c r="CP51" i="28"/>
  <c r="D18" i="28"/>
  <c r="CO51" i="28"/>
  <c r="CN51" i="28"/>
  <c r="B18" i="28"/>
  <c r="CM51" i="28"/>
  <c r="F32" i="28"/>
  <c r="CL51" i="28"/>
  <c r="E32" i="28"/>
  <c r="CK51" i="28"/>
  <c r="D32" i="28"/>
  <c r="CJ51" i="28"/>
  <c r="C32" i="28"/>
  <c r="CH51" i="28"/>
  <c r="F17" i="28"/>
  <c r="CG51" i="28"/>
  <c r="E17" i="28"/>
  <c r="CF51" i="28"/>
  <c r="D17" i="28"/>
  <c r="CE51" i="28"/>
  <c r="C17" i="28"/>
  <c r="CC51" i="28"/>
  <c r="F16" i="28"/>
  <c r="CB51" i="28"/>
  <c r="E16" i="28"/>
  <c r="CA51" i="28"/>
  <c r="D16" i="28"/>
  <c r="BZ51" i="28"/>
  <c r="BY51" i="28"/>
  <c r="B16" i="28"/>
  <c r="BX51" i="28"/>
  <c r="F15" i="28"/>
  <c r="BW51" i="28"/>
  <c r="E15" i="28"/>
  <c r="BV51" i="28"/>
  <c r="D15" i="28"/>
  <c r="BU51" i="28"/>
  <c r="BT51" i="28"/>
  <c r="B15" i="28"/>
  <c r="BS51" i="28"/>
  <c r="F14" i="28"/>
  <c r="BR51" i="28"/>
  <c r="E14" i="28"/>
  <c r="BQ51" i="28"/>
  <c r="D14" i="28"/>
  <c r="BP51" i="28"/>
  <c r="BO51" i="28"/>
  <c r="C14" i="28"/>
  <c r="B14" i="28"/>
  <c r="BN51" i="28"/>
  <c r="F13" i="28"/>
  <c r="BM51" i="28"/>
  <c r="E13" i="28"/>
  <c r="BL51" i="28"/>
  <c r="D13" i="28"/>
  <c r="BK51" i="28"/>
  <c r="BJ51" i="28"/>
  <c r="B13" i="28"/>
  <c r="BI51" i="28"/>
  <c r="F11" i="28"/>
  <c r="BH51" i="28"/>
  <c r="E11" i="28"/>
  <c r="BG51" i="28"/>
  <c r="D11" i="28"/>
  <c r="BF51" i="28"/>
  <c r="BE51" i="28"/>
  <c r="B11" i="28"/>
  <c r="BD51" i="28"/>
  <c r="F9" i="28"/>
  <c r="BC51" i="28"/>
  <c r="E9" i="28"/>
  <c r="BB51" i="28"/>
  <c r="D9" i="28"/>
  <c r="BA51" i="28"/>
  <c r="AZ51" i="28"/>
  <c r="B9" i="28"/>
  <c r="AY51" i="28"/>
  <c r="F10" i="28"/>
  <c r="AX51" i="28"/>
  <c r="E10" i="28"/>
  <c r="AW51" i="28"/>
  <c r="D10" i="28"/>
  <c r="AV51" i="28"/>
  <c r="AT51" i="28"/>
  <c r="F8" i="28"/>
  <c r="AS51" i="28"/>
  <c r="E8" i="28"/>
  <c r="AR51" i="28"/>
  <c r="D8" i="28"/>
  <c r="AQ51" i="28"/>
  <c r="C8" i="28"/>
  <c r="AO51" i="28"/>
  <c r="F7" i="28"/>
  <c r="AN51" i="28"/>
  <c r="E7" i="28"/>
  <c r="AM51" i="28"/>
  <c r="D7" i="28"/>
  <c r="AL51" i="28"/>
  <c r="AK51" i="28"/>
  <c r="B7" i="28"/>
  <c r="AJ51" i="28"/>
  <c r="F27" i="28"/>
  <c r="AI51" i="28"/>
  <c r="E27" i="28"/>
  <c r="AH51" i="28"/>
  <c r="D27" i="28"/>
  <c r="AG51" i="28"/>
  <c r="AF51" i="28"/>
  <c r="B27" i="28"/>
  <c r="AE51" i="28"/>
  <c r="F5" i="28"/>
  <c r="AD51" i="28"/>
  <c r="E5" i="28"/>
  <c r="AC51" i="28"/>
  <c r="D5" i="28"/>
  <c r="AB51" i="28"/>
  <c r="AA51" i="28"/>
  <c r="B5" i="28"/>
  <c r="Z51" i="28"/>
  <c r="F6" i="28"/>
  <c r="Y51" i="28"/>
  <c r="E6" i="28"/>
  <c r="X51" i="28"/>
  <c r="D6" i="28"/>
  <c r="W51" i="28"/>
  <c r="C6" i="28"/>
  <c r="U51" i="28"/>
  <c r="F3" i="28"/>
  <c r="T51" i="28"/>
  <c r="E3" i="28"/>
  <c r="S51" i="28"/>
  <c r="D3" i="28"/>
  <c r="D34" i="28"/>
  <c r="R51" i="28"/>
  <c r="Q51" i="28"/>
  <c r="B3" i="28"/>
  <c r="P51" i="28"/>
  <c r="F24" i="28"/>
  <c r="O51" i="28"/>
  <c r="E24" i="28"/>
  <c r="N51" i="28"/>
  <c r="D24" i="28"/>
  <c r="M51" i="28"/>
  <c r="L51" i="28"/>
  <c r="B24" i="28"/>
  <c r="A18" i="28"/>
  <c r="A16" i="28"/>
  <c r="A14" i="28"/>
  <c r="A27" i="28"/>
  <c r="A25" i="28"/>
  <c r="A3" i="28"/>
  <c r="A20" i="28"/>
  <c r="A26" i="28"/>
  <c r="A19" i="28"/>
  <c r="A32" i="28"/>
  <c r="A17" i="28"/>
  <c r="A15" i="28"/>
  <c r="A13" i="28"/>
  <c r="A11" i="28"/>
  <c r="A10" i="28"/>
  <c r="A9" i="28"/>
  <c r="A8" i="28"/>
  <c r="A7" i="28"/>
  <c r="A6" i="28"/>
  <c r="A5" i="28"/>
  <c r="A4" i="28"/>
  <c r="H197" i="1"/>
  <c r="H171" i="1"/>
  <c r="H133" i="1"/>
  <c r="H124" i="1"/>
  <c r="DV49" i="27"/>
  <c r="F3" i="27"/>
  <c r="DU49" i="27"/>
  <c r="E3" i="27"/>
  <c r="DT49" i="27"/>
  <c r="D3" i="27"/>
  <c r="DS49" i="27"/>
  <c r="DR49" i="27"/>
  <c r="B3" i="27"/>
  <c r="A3" i="27"/>
  <c r="P49" i="27"/>
  <c r="O49" i="27"/>
  <c r="E19" i="27"/>
  <c r="N49" i="27"/>
  <c r="M49" i="27"/>
  <c r="L49" i="27"/>
  <c r="B19" i="27"/>
  <c r="U49" i="27"/>
  <c r="T49" i="27"/>
  <c r="E20" i="27"/>
  <c r="S49" i="27"/>
  <c r="R49" i="27"/>
  <c r="Q49" i="27"/>
  <c r="B20" i="27"/>
  <c r="A21" i="27"/>
  <c r="DQ49" i="27"/>
  <c r="F21" i="27"/>
  <c r="DP49" i="27"/>
  <c r="E21" i="27"/>
  <c r="DO49" i="27"/>
  <c r="D21" i="27"/>
  <c r="DN49" i="27"/>
  <c r="C21" i="27"/>
  <c r="C125" i="1"/>
  <c r="B125" i="1" s="1"/>
  <c r="DL49" i="27"/>
  <c r="F26" i="27"/>
  <c r="DK49" i="27"/>
  <c r="E26" i="27"/>
  <c r="DJ49" i="27"/>
  <c r="D26" i="27"/>
  <c r="DI49" i="27"/>
  <c r="C26" i="27"/>
  <c r="DG49" i="27"/>
  <c r="F17" i="27"/>
  <c r="DF49" i="27"/>
  <c r="E17" i="27"/>
  <c r="DE49" i="27"/>
  <c r="D17" i="27"/>
  <c r="DD49" i="27"/>
  <c r="DC49" i="27"/>
  <c r="B17" i="27"/>
  <c r="DB49" i="27"/>
  <c r="F16" i="27"/>
  <c r="DA49" i="27"/>
  <c r="E16" i="27"/>
  <c r="J16" i="27"/>
  <c r="CZ49" i="27"/>
  <c r="D16" i="27"/>
  <c r="CY49" i="27"/>
  <c r="C16" i="27"/>
  <c r="CW49" i="27"/>
  <c r="F15" i="27"/>
  <c r="CV49" i="27"/>
  <c r="E15" i="27"/>
  <c r="J15" i="27"/>
  <c r="CU49" i="27"/>
  <c r="D15" i="27"/>
  <c r="CT49" i="27"/>
  <c r="C15" i="27"/>
  <c r="CR49" i="27"/>
  <c r="F25" i="27"/>
  <c r="CQ49" i="27"/>
  <c r="E25" i="27"/>
  <c r="CP49" i="27"/>
  <c r="D25" i="27"/>
  <c r="CO49" i="27"/>
  <c r="CN49" i="27"/>
  <c r="B25" i="27"/>
  <c r="CM49" i="27"/>
  <c r="F14" i="27"/>
  <c r="CL49" i="27"/>
  <c r="E14" i="27"/>
  <c r="CK49" i="27"/>
  <c r="D14" i="27"/>
  <c r="CJ49" i="27"/>
  <c r="CI49" i="27"/>
  <c r="B14" i="27"/>
  <c r="CH49" i="27"/>
  <c r="F13" i="27"/>
  <c r="CG49" i="27"/>
  <c r="E13" i="27"/>
  <c r="CF49" i="27"/>
  <c r="D13" i="27"/>
  <c r="CE49" i="27"/>
  <c r="CD49" i="27"/>
  <c r="B13" i="27"/>
  <c r="CC49" i="27"/>
  <c r="F24" i="27"/>
  <c r="CB49" i="27"/>
  <c r="E24" i="27"/>
  <c r="CA49" i="27"/>
  <c r="D24" i="27"/>
  <c r="BZ49" i="27"/>
  <c r="C24" i="27"/>
  <c r="BX49" i="27"/>
  <c r="F12" i="27"/>
  <c r="BW49" i="27"/>
  <c r="E12" i="27"/>
  <c r="BV49" i="27"/>
  <c r="D12" i="27"/>
  <c r="BU49" i="27"/>
  <c r="C12" i="27"/>
  <c r="BS49" i="27"/>
  <c r="F23" i="27"/>
  <c r="BR49" i="27"/>
  <c r="E23" i="27"/>
  <c r="BQ49" i="27"/>
  <c r="D23" i="27"/>
  <c r="BP49" i="27"/>
  <c r="BO49" i="27"/>
  <c r="B23" i="27"/>
  <c r="BN49" i="27"/>
  <c r="F11" i="27"/>
  <c r="BM49" i="27"/>
  <c r="E11" i="27"/>
  <c r="BL49" i="27"/>
  <c r="D11" i="27"/>
  <c r="BK49" i="27"/>
  <c r="BJ49" i="27"/>
  <c r="B11" i="27"/>
  <c r="BI49" i="27"/>
  <c r="F10" i="27"/>
  <c r="BH49" i="27"/>
  <c r="E10" i="27"/>
  <c r="G10" i="27"/>
  <c r="BG49" i="27"/>
  <c r="D10" i="27"/>
  <c r="BF49" i="27"/>
  <c r="BE49" i="27"/>
  <c r="B10" i="27"/>
  <c r="BD49" i="27"/>
  <c r="F8" i="27"/>
  <c r="BC49" i="27"/>
  <c r="E8" i="27"/>
  <c r="J8" i="27"/>
  <c r="BB49" i="27"/>
  <c r="D8" i="27"/>
  <c r="BA49" i="27"/>
  <c r="C8" i="27"/>
  <c r="AY49" i="27"/>
  <c r="F9" i="27"/>
  <c r="AX49" i="27"/>
  <c r="E9" i="27"/>
  <c r="AW49" i="27"/>
  <c r="D9" i="27"/>
  <c r="AV49" i="27"/>
  <c r="AU49" i="27"/>
  <c r="B9" i="27"/>
  <c r="AT49" i="27"/>
  <c r="F7" i="27"/>
  <c r="AS49" i="27"/>
  <c r="E7" i="27"/>
  <c r="AR49" i="27"/>
  <c r="D7" i="27"/>
  <c r="AQ49" i="27"/>
  <c r="C7" i="27"/>
  <c r="AO49" i="27"/>
  <c r="F6" i="27"/>
  <c r="AN49" i="27"/>
  <c r="E6" i="27"/>
  <c r="AM49" i="27"/>
  <c r="D6" i="27"/>
  <c r="AL49" i="27"/>
  <c r="C6" i="27"/>
  <c r="AJ49" i="27"/>
  <c r="F22" i="27"/>
  <c r="AI49" i="27"/>
  <c r="E22" i="27"/>
  <c r="AH49" i="27"/>
  <c r="D22" i="27"/>
  <c r="AG49" i="27"/>
  <c r="AF49" i="27"/>
  <c r="B22" i="27"/>
  <c r="AE49" i="27"/>
  <c r="F4" i="27"/>
  <c r="AD49" i="27"/>
  <c r="E4" i="27"/>
  <c r="AC49" i="27"/>
  <c r="D4" i="27"/>
  <c r="AB49" i="27"/>
  <c r="AA49" i="27"/>
  <c r="B4" i="27"/>
  <c r="Z49" i="27"/>
  <c r="F5" i="27"/>
  <c r="Y49" i="27"/>
  <c r="E5" i="27"/>
  <c r="X49" i="27"/>
  <c r="D5" i="27"/>
  <c r="W49" i="27"/>
  <c r="V49" i="27"/>
  <c r="B5" i="27"/>
  <c r="H28" i="27"/>
  <c r="A9" i="27"/>
  <c r="A4" i="27"/>
  <c r="A20" i="27"/>
  <c r="A19" i="27"/>
  <c r="A24" i="27"/>
  <c r="A17" i="27"/>
  <c r="A16" i="27"/>
  <c r="A15" i="27"/>
  <c r="A25" i="27"/>
  <c r="A14" i="27"/>
  <c r="A13" i="27"/>
  <c r="A12" i="27"/>
  <c r="A23" i="27"/>
  <c r="A11" i="27"/>
  <c r="A10" i="27"/>
  <c r="A8" i="27"/>
  <c r="A7" i="27"/>
  <c r="A6" i="27"/>
  <c r="A22" i="27"/>
  <c r="A5" i="27"/>
  <c r="H26" i="26"/>
  <c r="H199" i="1"/>
  <c r="H181" i="1"/>
  <c r="H172" i="1"/>
  <c r="H158" i="1"/>
  <c r="H147" i="1"/>
  <c r="H116" i="1"/>
  <c r="H111" i="1"/>
  <c r="H110" i="1"/>
  <c r="A20" i="26"/>
  <c r="DP56" i="26"/>
  <c r="DO56" i="26"/>
  <c r="F18" i="26"/>
  <c r="DN56" i="26"/>
  <c r="E18" i="26"/>
  <c r="DM56" i="26"/>
  <c r="D18" i="26"/>
  <c r="DL56" i="26"/>
  <c r="DK56" i="26"/>
  <c r="B18" i="26"/>
  <c r="DJ56" i="26"/>
  <c r="F17" i="26"/>
  <c r="DI56" i="26"/>
  <c r="E17" i="26"/>
  <c r="DH56" i="26"/>
  <c r="D17" i="26"/>
  <c r="DG56" i="26"/>
  <c r="C17" i="26"/>
  <c r="I17" i="26"/>
  <c r="DE56" i="26"/>
  <c r="F16" i="26"/>
  <c r="DD56" i="26"/>
  <c r="E16" i="26"/>
  <c r="DC56" i="26"/>
  <c r="D16" i="26"/>
  <c r="DB56" i="26"/>
  <c r="DA56" i="26"/>
  <c r="B16" i="26"/>
  <c r="CZ56" i="26"/>
  <c r="F15" i="26"/>
  <c r="CY56" i="26"/>
  <c r="E15" i="26"/>
  <c r="CX56" i="26"/>
  <c r="D15" i="26"/>
  <c r="CW56" i="26"/>
  <c r="C15" i="26"/>
  <c r="CU56" i="26"/>
  <c r="F14" i="26"/>
  <c r="CT56" i="26"/>
  <c r="E14" i="26"/>
  <c r="CS56" i="26"/>
  <c r="D14" i="26"/>
  <c r="CR56" i="26"/>
  <c r="CQ56" i="26"/>
  <c r="B14" i="26"/>
  <c r="CO56" i="26"/>
  <c r="F13" i="26"/>
  <c r="CN56" i="26"/>
  <c r="E13" i="26"/>
  <c r="CM56" i="26"/>
  <c r="D13" i="26"/>
  <c r="CL56" i="26"/>
  <c r="C13" i="26"/>
  <c r="CJ56" i="26"/>
  <c r="F20" i="26"/>
  <c r="F197" i="1"/>
  <c r="CI56" i="26"/>
  <c r="E20" i="26"/>
  <c r="E197" i="1"/>
  <c r="CH56" i="26"/>
  <c r="D20" i="26"/>
  <c r="D197" i="1"/>
  <c r="CG56" i="26"/>
  <c r="CF56" i="26"/>
  <c r="B20" i="26"/>
  <c r="CE56" i="26"/>
  <c r="F12" i="26"/>
  <c r="CD56" i="26"/>
  <c r="E12" i="26"/>
  <c r="CC56" i="26"/>
  <c r="D12" i="26"/>
  <c r="CB56" i="26"/>
  <c r="CA56" i="26"/>
  <c r="B12" i="26"/>
  <c r="BZ56" i="26"/>
  <c r="F11" i="26"/>
  <c r="BY56" i="26"/>
  <c r="E11" i="26"/>
  <c r="BX56" i="26"/>
  <c r="D11" i="26"/>
  <c r="BW56" i="26"/>
  <c r="C11" i="26"/>
  <c r="BU56" i="26"/>
  <c r="F10" i="26"/>
  <c r="BT56" i="26"/>
  <c r="E10" i="26"/>
  <c r="BS56" i="26"/>
  <c r="D10" i="26"/>
  <c r="BR56" i="26"/>
  <c r="BQ56" i="26"/>
  <c r="B10" i="26"/>
  <c r="BO56" i="26"/>
  <c r="F9" i="26"/>
  <c r="BN56" i="26"/>
  <c r="E9" i="26"/>
  <c r="BM56" i="26"/>
  <c r="D9" i="26"/>
  <c r="BL56" i="26"/>
  <c r="C9" i="26"/>
  <c r="BJ56" i="26"/>
  <c r="F8" i="26"/>
  <c r="F171" i="1"/>
  <c r="BI56" i="26"/>
  <c r="E8" i="26"/>
  <c r="E171" i="1"/>
  <c r="BH56" i="26"/>
  <c r="D8" i="26"/>
  <c r="D171" i="1"/>
  <c r="BG56" i="26"/>
  <c r="BF56" i="26"/>
  <c r="B8" i="26"/>
  <c r="BE56" i="26"/>
  <c r="F24" i="26"/>
  <c r="BD56" i="26"/>
  <c r="E24" i="26"/>
  <c r="BC56" i="26"/>
  <c r="D24" i="26"/>
  <c r="BB56" i="26"/>
  <c r="BA56" i="26"/>
  <c r="B24" i="26"/>
  <c r="AZ56" i="26"/>
  <c r="F7" i="26"/>
  <c r="AY56" i="26"/>
  <c r="E7" i="26"/>
  <c r="AX56" i="26"/>
  <c r="D7" i="26"/>
  <c r="AW56" i="26"/>
  <c r="AV56" i="26"/>
  <c r="B7" i="26"/>
  <c r="AU56" i="26"/>
  <c r="F6" i="26"/>
  <c r="AT56" i="26"/>
  <c r="E6" i="26"/>
  <c r="AS56" i="26"/>
  <c r="D6" i="26"/>
  <c r="AR56" i="26"/>
  <c r="C6" i="26"/>
  <c r="J6" i="26"/>
  <c r="AP56" i="26"/>
  <c r="F5" i="26"/>
  <c r="AO56" i="26"/>
  <c r="E5" i="26"/>
  <c r="AN56" i="26"/>
  <c r="D5" i="26"/>
  <c r="AM56" i="26"/>
  <c r="AL56" i="26"/>
  <c r="B5" i="26"/>
  <c r="AK56" i="26"/>
  <c r="F23" i="26"/>
  <c r="F133" i="1"/>
  <c r="AJ56" i="26"/>
  <c r="E23" i="26"/>
  <c r="E133" i="1"/>
  <c r="AI56" i="26"/>
  <c r="D23" i="26"/>
  <c r="D133" i="1"/>
  <c r="AH56" i="26"/>
  <c r="AG56" i="26"/>
  <c r="B23" i="26"/>
  <c r="AF56" i="26"/>
  <c r="F4" i="26"/>
  <c r="AE56" i="26"/>
  <c r="E4" i="26"/>
  <c r="AD56" i="26"/>
  <c r="D4" i="26"/>
  <c r="AC56" i="26"/>
  <c r="C4" i="26"/>
  <c r="J4" i="26"/>
  <c r="AA56" i="26"/>
  <c r="F22" i="26"/>
  <c r="F124" i="1"/>
  <c r="Z56" i="26"/>
  <c r="E22" i="26"/>
  <c r="E124" i="1"/>
  <c r="Y56" i="26"/>
  <c r="D22" i="26"/>
  <c r="D124" i="1"/>
  <c r="X56" i="26"/>
  <c r="W56" i="26"/>
  <c r="B22" i="26"/>
  <c r="V56" i="26"/>
  <c r="F21" i="26"/>
  <c r="U56" i="26"/>
  <c r="E21" i="26"/>
  <c r="T56" i="26"/>
  <c r="D21" i="26"/>
  <c r="S56" i="26"/>
  <c r="R56" i="26"/>
  <c r="B21" i="26"/>
  <c r="P56" i="26"/>
  <c r="F3" i="26"/>
  <c r="O56" i="26"/>
  <c r="E3" i="26"/>
  <c r="N56" i="26"/>
  <c r="D3" i="26"/>
  <c r="M56" i="26"/>
  <c r="L56" i="26"/>
  <c r="B3" i="26"/>
  <c r="A17" i="26"/>
  <c r="A16" i="26"/>
  <c r="A24" i="26"/>
  <c r="A8" i="26"/>
  <c r="A3" i="26"/>
  <c r="A18" i="26"/>
  <c r="A15" i="26"/>
  <c r="A14" i="26"/>
  <c r="A13" i="26"/>
  <c r="A12" i="26"/>
  <c r="A11" i="26"/>
  <c r="A10" i="26"/>
  <c r="A9" i="26"/>
  <c r="A7" i="26"/>
  <c r="A6" i="26"/>
  <c r="A5" i="26"/>
  <c r="A23" i="26"/>
  <c r="A4" i="26"/>
  <c r="A22" i="26"/>
  <c r="A21" i="26"/>
  <c r="H203" i="1"/>
  <c r="H182" i="1"/>
  <c r="H178" i="1"/>
  <c r="H144" i="1"/>
  <c r="H118" i="1"/>
  <c r="H114" i="1"/>
  <c r="A17" i="25"/>
  <c r="A30" i="25"/>
  <c r="A29" i="25"/>
  <c r="A16" i="25"/>
  <c r="A15" i="25"/>
  <c r="A14" i="25"/>
  <c r="A13" i="25"/>
  <c r="A27" i="25"/>
  <c r="A12" i="25"/>
  <c r="A11" i="25"/>
  <c r="A10" i="25"/>
  <c r="A26" i="25"/>
  <c r="A9" i="25"/>
  <c r="A24" i="25"/>
  <c r="A8" i="25"/>
  <c r="A7" i="25"/>
  <c r="A23" i="25"/>
  <c r="A6" i="25"/>
  <c r="A5" i="25"/>
  <c r="A4" i="25"/>
  <c r="A25" i="25"/>
  <c r="A28" i="25"/>
  <c r="A22" i="25"/>
  <c r="A3" i="25"/>
  <c r="A21" i="25"/>
  <c r="A20" i="25"/>
  <c r="FE58" i="25"/>
  <c r="FD58" i="25"/>
  <c r="FC58" i="25"/>
  <c r="FB58" i="25"/>
  <c r="FA58" i="25"/>
  <c r="EZ58" i="25"/>
  <c r="EY58" i="25"/>
  <c r="EX58" i="25"/>
  <c r="EW58" i="25"/>
  <c r="EV58" i="25"/>
  <c r="EU58" i="25"/>
  <c r="ET58" i="25"/>
  <c r="ES58" i="25"/>
  <c r="ER58" i="25"/>
  <c r="EP58" i="25"/>
  <c r="F17" i="25"/>
  <c r="EO58" i="25"/>
  <c r="E17" i="25"/>
  <c r="EN58" i="25"/>
  <c r="D17" i="25"/>
  <c r="EM58" i="25"/>
  <c r="EL58" i="25"/>
  <c r="B17" i="25"/>
  <c r="EK58" i="25"/>
  <c r="F30" i="25"/>
  <c r="EJ58" i="25"/>
  <c r="E30" i="25"/>
  <c r="EI58" i="25"/>
  <c r="D30" i="25"/>
  <c r="EH58" i="25"/>
  <c r="C30" i="25"/>
  <c r="EF58" i="25"/>
  <c r="F29" i="25"/>
  <c r="EE58" i="25"/>
  <c r="E29" i="25"/>
  <c r="ED58" i="25"/>
  <c r="D29" i="25"/>
  <c r="EC58" i="25"/>
  <c r="C29" i="25"/>
  <c r="EA58" i="25"/>
  <c r="F16" i="25"/>
  <c r="DZ58" i="25"/>
  <c r="E16" i="25"/>
  <c r="DY58" i="25"/>
  <c r="D16" i="25"/>
  <c r="DX58" i="25"/>
  <c r="DW58" i="25"/>
  <c r="B16" i="25"/>
  <c r="DV58" i="25"/>
  <c r="F15" i="25"/>
  <c r="DU58" i="25"/>
  <c r="E15" i="25"/>
  <c r="DT58" i="25"/>
  <c r="D15" i="25"/>
  <c r="DS58" i="25"/>
  <c r="DR58" i="25"/>
  <c r="B15" i="25"/>
  <c r="DQ58" i="25"/>
  <c r="F14" i="25"/>
  <c r="DP58" i="25"/>
  <c r="E14" i="25"/>
  <c r="DO58" i="25"/>
  <c r="D14" i="25"/>
  <c r="DN58" i="25"/>
  <c r="DM58" i="25"/>
  <c r="B14" i="25"/>
  <c r="DL58" i="25"/>
  <c r="F19" i="25"/>
  <c r="F110" i="1"/>
  <c r="DK58" i="25"/>
  <c r="E19" i="25"/>
  <c r="E110" i="1"/>
  <c r="DJ58" i="25"/>
  <c r="D19" i="25"/>
  <c r="D110" i="1"/>
  <c r="DI58" i="25"/>
  <c r="DH58" i="25"/>
  <c r="B19" i="25"/>
  <c r="DG58" i="25"/>
  <c r="F13" i="25"/>
  <c r="DF58" i="25"/>
  <c r="E13" i="25"/>
  <c r="DE58" i="25"/>
  <c r="D13" i="25"/>
  <c r="DD58" i="25"/>
  <c r="DC58" i="25"/>
  <c r="B13" i="25"/>
  <c r="DB58" i="25"/>
  <c r="F27" i="25"/>
  <c r="F181" i="1"/>
  <c r="DA58" i="25"/>
  <c r="E27" i="25"/>
  <c r="E181" i="1"/>
  <c r="CZ58" i="25"/>
  <c r="D27" i="25"/>
  <c r="D181" i="1"/>
  <c r="CY58" i="25"/>
  <c r="C27" i="25"/>
  <c r="C181" i="1"/>
  <c r="B181" i="1" s="1"/>
  <c r="CW58" i="25"/>
  <c r="F12" i="25"/>
  <c r="CV58" i="25"/>
  <c r="E12" i="25"/>
  <c r="CU58" i="25"/>
  <c r="D12" i="25"/>
  <c r="CT58" i="25"/>
  <c r="C12" i="25"/>
  <c r="CR58" i="25"/>
  <c r="F11" i="25"/>
  <c r="CQ58" i="25"/>
  <c r="E11" i="25"/>
  <c r="CP58" i="25"/>
  <c r="D11" i="25"/>
  <c r="CO58" i="25"/>
  <c r="C11" i="25"/>
  <c r="CM58" i="25"/>
  <c r="F10" i="25"/>
  <c r="CL58" i="25"/>
  <c r="E10" i="25"/>
  <c r="CK58" i="25"/>
  <c r="D10" i="25"/>
  <c r="CJ58" i="25"/>
  <c r="CI58" i="25"/>
  <c r="B10" i="25"/>
  <c r="CH58" i="25"/>
  <c r="F25" i="25"/>
  <c r="CG58" i="25"/>
  <c r="E25" i="25"/>
  <c r="CF58" i="25"/>
  <c r="D25" i="25"/>
  <c r="CE58" i="25"/>
  <c r="C25" i="25"/>
  <c r="CC58" i="25"/>
  <c r="F26" i="25"/>
  <c r="F172" i="1"/>
  <c r="CB58" i="25"/>
  <c r="E26" i="25"/>
  <c r="E172" i="1"/>
  <c r="CA58" i="25"/>
  <c r="D26" i="25"/>
  <c r="D172" i="1"/>
  <c r="BZ58" i="25"/>
  <c r="BY58" i="25"/>
  <c r="B26" i="25"/>
  <c r="BX58" i="25"/>
  <c r="F9" i="25"/>
  <c r="BW58" i="25"/>
  <c r="E9" i="25"/>
  <c r="BV58" i="25"/>
  <c r="D9" i="25"/>
  <c r="BU58" i="25"/>
  <c r="C9" i="25"/>
  <c r="BS58" i="25"/>
  <c r="F24" i="25"/>
  <c r="BR58" i="25"/>
  <c r="E24" i="25"/>
  <c r="BQ58" i="25"/>
  <c r="D24" i="25"/>
  <c r="BP58" i="25"/>
  <c r="C24" i="25"/>
  <c r="BN58" i="25"/>
  <c r="F8" i="25"/>
  <c r="BM58" i="25"/>
  <c r="E8" i="25"/>
  <c r="BL58" i="25"/>
  <c r="D8" i="25"/>
  <c r="BK58" i="25"/>
  <c r="BJ58" i="25"/>
  <c r="B8" i="25"/>
  <c r="BI58" i="25"/>
  <c r="F7" i="25"/>
  <c r="G7" i="25"/>
  <c r="BH58" i="25"/>
  <c r="E7" i="25"/>
  <c r="BG58" i="25"/>
  <c r="D7" i="25"/>
  <c r="BF58" i="25"/>
  <c r="C7" i="25"/>
  <c r="BD58" i="25"/>
  <c r="F23" i="25"/>
  <c r="F147" i="1"/>
  <c r="BC58" i="25"/>
  <c r="E23" i="25"/>
  <c r="E147" i="1"/>
  <c r="BB58" i="25"/>
  <c r="D23" i="25"/>
  <c r="D147" i="1"/>
  <c r="BA58" i="25"/>
  <c r="C23" i="25"/>
  <c r="AY58" i="25"/>
  <c r="F28" i="25"/>
  <c r="F199" i="1"/>
  <c r="AX58" i="25"/>
  <c r="E28" i="25"/>
  <c r="E199" i="1"/>
  <c r="AW58" i="25"/>
  <c r="D28" i="25"/>
  <c r="D199" i="1"/>
  <c r="AV58" i="25"/>
  <c r="C28" i="25"/>
  <c r="C199" i="1"/>
  <c r="B199" i="1" s="1"/>
  <c r="AT58" i="25"/>
  <c r="F22" i="25"/>
  <c r="F158" i="1"/>
  <c r="AS58" i="25"/>
  <c r="E22" i="25"/>
  <c r="E158" i="1"/>
  <c r="AR58" i="25"/>
  <c r="D22" i="25"/>
  <c r="D158" i="1"/>
  <c r="AQ58" i="25"/>
  <c r="C22" i="25"/>
  <c r="C158" i="1"/>
  <c r="B158" i="1" s="1"/>
  <c r="AO58" i="25"/>
  <c r="F6" i="25"/>
  <c r="AN58" i="25"/>
  <c r="E6" i="25"/>
  <c r="AM58" i="25"/>
  <c r="D6" i="25"/>
  <c r="AL58" i="25"/>
  <c r="AK58" i="25"/>
  <c r="B6" i="25"/>
  <c r="AJ58" i="25"/>
  <c r="F5" i="25"/>
  <c r="AI58" i="25"/>
  <c r="E5" i="25"/>
  <c r="AH58" i="25"/>
  <c r="D5" i="25"/>
  <c r="AG58" i="25"/>
  <c r="AF58" i="25"/>
  <c r="B5" i="25"/>
  <c r="AE58" i="25"/>
  <c r="F4" i="25"/>
  <c r="G4" i="25"/>
  <c r="AD58" i="25"/>
  <c r="E4" i="25"/>
  <c r="AC58" i="25"/>
  <c r="D4" i="25"/>
  <c r="AB58" i="25"/>
  <c r="C4" i="25"/>
  <c r="Z58" i="25"/>
  <c r="F3" i="25"/>
  <c r="Y58" i="25"/>
  <c r="E3" i="25"/>
  <c r="G3" i="25"/>
  <c r="X58" i="25"/>
  <c r="D3" i="25"/>
  <c r="W58" i="25"/>
  <c r="C3" i="25"/>
  <c r="I3" i="25"/>
  <c r="U58" i="25"/>
  <c r="F21" i="25"/>
  <c r="T58" i="25"/>
  <c r="E21" i="25"/>
  <c r="S58" i="25"/>
  <c r="D21" i="25"/>
  <c r="R58" i="25"/>
  <c r="Q58" i="25"/>
  <c r="B21" i="25"/>
  <c r="P58" i="25"/>
  <c r="F20" i="25"/>
  <c r="F116" i="1"/>
  <c r="O58" i="25"/>
  <c r="E20" i="25"/>
  <c r="E116" i="1"/>
  <c r="N58" i="25"/>
  <c r="D20" i="25"/>
  <c r="D116" i="1"/>
  <c r="M58" i="25"/>
  <c r="C20" i="25"/>
  <c r="C116" i="1"/>
  <c r="H32" i="25"/>
  <c r="H35" i="24"/>
  <c r="AE53" i="24"/>
  <c r="F3" i="24"/>
  <c r="AD53" i="24"/>
  <c r="E3" i="24"/>
  <c r="AC53" i="24"/>
  <c r="D3" i="24"/>
  <c r="AB53" i="24"/>
  <c r="AA53" i="24"/>
  <c r="B3" i="24"/>
  <c r="DB53" i="24"/>
  <c r="F15" i="24"/>
  <c r="F178" i="1"/>
  <c r="DA53" i="24"/>
  <c r="E15" i="24"/>
  <c r="E178" i="1"/>
  <c r="CZ53" i="24"/>
  <c r="D15" i="24"/>
  <c r="D178" i="1"/>
  <c r="CY53" i="24"/>
  <c r="CX53" i="24"/>
  <c r="B15" i="24"/>
  <c r="H193" i="1"/>
  <c r="H146" i="1"/>
  <c r="H140" i="1"/>
  <c r="H129" i="1"/>
  <c r="C11" i="24"/>
  <c r="E32" i="24"/>
  <c r="FJ53" i="24"/>
  <c r="FI53" i="24"/>
  <c r="FH53" i="24"/>
  <c r="FG53" i="24"/>
  <c r="FF53" i="24"/>
  <c r="FE53" i="24"/>
  <c r="FD53" i="24"/>
  <c r="FC53" i="24"/>
  <c r="FB53" i="24"/>
  <c r="FA53" i="24"/>
  <c r="EZ53" i="24"/>
  <c r="F33" i="24"/>
  <c r="F203" i="1"/>
  <c r="EY53" i="24"/>
  <c r="E33" i="24"/>
  <c r="E203" i="1"/>
  <c r="EX53" i="24"/>
  <c r="D33" i="24"/>
  <c r="D203" i="1"/>
  <c r="EW53" i="24"/>
  <c r="C33" i="24"/>
  <c r="EU53" i="24"/>
  <c r="F23" i="24"/>
  <c r="ET53" i="24"/>
  <c r="E23" i="24"/>
  <c r="ES53" i="24"/>
  <c r="D23" i="24"/>
  <c r="ER53" i="24"/>
  <c r="EP53" i="24"/>
  <c r="F22" i="24"/>
  <c r="EO53" i="24"/>
  <c r="E22" i="24"/>
  <c r="EN53" i="24"/>
  <c r="D22" i="24"/>
  <c r="EM53" i="24"/>
  <c r="EL53" i="24"/>
  <c r="B22" i="24"/>
  <c r="EK53" i="24"/>
  <c r="F21" i="24"/>
  <c r="EJ53" i="24"/>
  <c r="E21" i="24"/>
  <c r="EI53" i="24"/>
  <c r="D21" i="24"/>
  <c r="EH53" i="24"/>
  <c r="EG53" i="24"/>
  <c r="B21" i="24"/>
  <c r="EF53" i="24"/>
  <c r="F20" i="24"/>
  <c r="EE53" i="24"/>
  <c r="E20" i="24"/>
  <c r="ED53" i="24"/>
  <c r="D20" i="24"/>
  <c r="EC53" i="24"/>
  <c r="EB53" i="24"/>
  <c r="B20" i="24"/>
  <c r="EA53" i="24"/>
  <c r="F19" i="24"/>
  <c r="DZ53" i="24"/>
  <c r="E19" i="24"/>
  <c r="DY53" i="24"/>
  <c r="D19" i="24"/>
  <c r="DX53" i="24"/>
  <c r="C19" i="24"/>
  <c r="DV53" i="24"/>
  <c r="F18" i="24"/>
  <c r="DU53" i="24"/>
  <c r="E18" i="24"/>
  <c r="DT53" i="24"/>
  <c r="D18" i="24"/>
  <c r="DS53" i="24"/>
  <c r="DR53" i="24"/>
  <c r="B18" i="24"/>
  <c r="DQ53" i="24"/>
  <c r="F32" i="24"/>
  <c r="DP53" i="24"/>
  <c r="DO53" i="24"/>
  <c r="D32" i="24"/>
  <c r="DN53" i="24"/>
  <c r="DL53" i="24"/>
  <c r="F17" i="24"/>
  <c r="F182" i="1"/>
  <c r="DK53" i="24"/>
  <c r="E17" i="24"/>
  <c r="E182" i="1"/>
  <c r="DJ53" i="24"/>
  <c r="D17" i="24"/>
  <c r="D182" i="1"/>
  <c r="DI53" i="24"/>
  <c r="C17" i="24"/>
  <c r="C182" i="1"/>
  <c r="B182" i="1" s="1"/>
  <c r="DG53" i="24"/>
  <c r="F16" i="24"/>
  <c r="DF53" i="24"/>
  <c r="E16" i="24"/>
  <c r="DE53" i="24"/>
  <c r="D16" i="24"/>
  <c r="DD53" i="24"/>
  <c r="C16" i="24"/>
  <c r="DC53" i="24"/>
  <c r="B16" i="24"/>
  <c r="CW53" i="24"/>
  <c r="F14" i="24"/>
  <c r="CV53" i="24"/>
  <c r="E14" i="24"/>
  <c r="CU53" i="24"/>
  <c r="D14" i="24"/>
  <c r="CT53" i="24"/>
  <c r="C14" i="24"/>
  <c r="CR53" i="24"/>
  <c r="F13" i="24"/>
  <c r="CQ53" i="24"/>
  <c r="E13" i="24"/>
  <c r="CP53" i="24"/>
  <c r="D13" i="24"/>
  <c r="CO53" i="24"/>
  <c r="C13" i="24"/>
  <c r="CM53" i="24"/>
  <c r="F12" i="24"/>
  <c r="CL53" i="24"/>
  <c r="E12" i="24"/>
  <c r="CK53" i="24"/>
  <c r="D12" i="24"/>
  <c r="CJ53" i="24"/>
  <c r="C12" i="24"/>
  <c r="CH53" i="24"/>
  <c r="F31" i="24"/>
  <c r="CG53" i="24"/>
  <c r="E31" i="24"/>
  <c r="CF53" i="24"/>
  <c r="D31" i="24"/>
  <c r="CE53" i="24"/>
  <c r="C31" i="24"/>
  <c r="CC53" i="24"/>
  <c r="F11" i="24"/>
  <c r="CB53" i="24"/>
  <c r="E11" i="24"/>
  <c r="CA53" i="24"/>
  <c r="D11" i="24"/>
  <c r="BZ53" i="24"/>
  <c r="BY53" i="24"/>
  <c r="B11" i="24"/>
  <c r="BX53" i="24"/>
  <c r="F10" i="24"/>
  <c r="BW53" i="24"/>
  <c r="E10" i="24"/>
  <c r="BV53" i="24"/>
  <c r="D10" i="24"/>
  <c r="BU53" i="24"/>
  <c r="BT53" i="24"/>
  <c r="B10" i="24"/>
  <c r="BS53" i="24"/>
  <c r="F9" i="24"/>
  <c r="BR53" i="24"/>
  <c r="E9" i="24"/>
  <c r="BQ53" i="24"/>
  <c r="D9" i="24"/>
  <c r="BP53" i="24"/>
  <c r="C9" i="24"/>
  <c r="BN53" i="24"/>
  <c r="F8" i="24"/>
  <c r="BM53" i="24"/>
  <c r="E8" i="24"/>
  <c r="BL53" i="24"/>
  <c r="D8" i="24"/>
  <c r="BK53" i="24"/>
  <c r="BJ53" i="24"/>
  <c r="B8" i="24"/>
  <c r="BI53" i="24"/>
  <c r="F7" i="24"/>
  <c r="BH53" i="24"/>
  <c r="E7" i="24"/>
  <c r="BG53" i="24"/>
  <c r="D7" i="24"/>
  <c r="BF53" i="24"/>
  <c r="C7" i="24"/>
  <c r="BD53" i="24"/>
  <c r="F6" i="24"/>
  <c r="BC53" i="24"/>
  <c r="E6" i="24"/>
  <c r="BB53" i="24"/>
  <c r="D6" i="24"/>
  <c r="BA53" i="24"/>
  <c r="AZ53" i="24"/>
  <c r="B6" i="24"/>
  <c r="AY53" i="24"/>
  <c r="F30" i="24"/>
  <c r="F144" i="1"/>
  <c r="AX53" i="24"/>
  <c r="E30" i="24"/>
  <c r="E144" i="1"/>
  <c r="AW53" i="24"/>
  <c r="D30" i="24"/>
  <c r="D144" i="1"/>
  <c r="AV53" i="24"/>
  <c r="AU53" i="24"/>
  <c r="B30" i="24"/>
  <c r="AT53" i="24"/>
  <c r="F29" i="24"/>
  <c r="AS53" i="24"/>
  <c r="E29" i="24"/>
  <c r="AR53" i="24"/>
  <c r="D29" i="24"/>
  <c r="AQ53" i="24"/>
  <c r="AO53" i="24"/>
  <c r="F5" i="24"/>
  <c r="AN53" i="24"/>
  <c r="E5" i="24"/>
  <c r="AM53" i="24"/>
  <c r="D5" i="24"/>
  <c r="AL53" i="24"/>
  <c r="AK53" i="24"/>
  <c r="B5" i="24"/>
  <c r="AJ53" i="24"/>
  <c r="F4" i="24"/>
  <c r="AI53" i="24"/>
  <c r="E4" i="24"/>
  <c r="AH53" i="24"/>
  <c r="D4" i="24"/>
  <c r="AG53" i="24"/>
  <c r="C4" i="24"/>
  <c r="Z53" i="24"/>
  <c r="F28" i="24"/>
  <c r="Y53" i="24"/>
  <c r="E28" i="24"/>
  <c r="X53" i="24"/>
  <c r="D28" i="24"/>
  <c r="W53" i="24"/>
  <c r="V53" i="24"/>
  <c r="B28" i="24"/>
  <c r="C28" i="24"/>
  <c r="U53" i="24"/>
  <c r="F27" i="24"/>
  <c r="T53" i="24"/>
  <c r="E27" i="24"/>
  <c r="S53" i="24"/>
  <c r="D27" i="24"/>
  <c r="R53" i="24"/>
  <c r="Q53" i="24"/>
  <c r="B27" i="24"/>
  <c r="N53" i="24"/>
  <c r="D26" i="24"/>
  <c r="D114" i="1"/>
  <c r="O53" i="24"/>
  <c r="E26" i="24"/>
  <c r="E114" i="1"/>
  <c r="P53" i="24"/>
  <c r="F26" i="24"/>
  <c r="F114" i="1"/>
  <c r="M53" i="24"/>
  <c r="C26" i="24"/>
  <c r="EV2" i="24"/>
  <c r="EQ2" i="24"/>
  <c r="EL2" i="24"/>
  <c r="EG2" i="24"/>
  <c r="EB2" i="24"/>
  <c r="DW2" i="24"/>
  <c r="DR2" i="24"/>
  <c r="DM2" i="24"/>
  <c r="DH2" i="24"/>
  <c r="DC2" i="24"/>
  <c r="CS2" i="24"/>
  <c r="CN2" i="24"/>
  <c r="CI2" i="24"/>
  <c r="CD2" i="24"/>
  <c r="BY2" i="24"/>
  <c r="BT2" i="24"/>
  <c r="BO2" i="24"/>
  <c r="BJ2" i="24"/>
  <c r="BE2" i="24"/>
  <c r="AZ2" i="24"/>
  <c r="AU2" i="24"/>
  <c r="AP2" i="24"/>
  <c r="AK2" i="24"/>
  <c r="AF2" i="24"/>
  <c r="V2" i="24"/>
  <c r="Q2" i="24"/>
  <c r="L2" i="24"/>
  <c r="H205" i="1"/>
  <c r="H200" i="1"/>
  <c r="H191" i="1"/>
  <c r="H188" i="1"/>
  <c r="H186" i="1"/>
  <c r="H175" i="1"/>
  <c r="H174" i="1"/>
  <c r="H166" i="1"/>
  <c r="H150" i="1"/>
  <c r="H141" i="1"/>
  <c r="H128" i="1"/>
  <c r="H123" i="1"/>
  <c r="H122" i="1"/>
  <c r="H121" i="1"/>
  <c r="H120" i="1"/>
  <c r="H115" i="1"/>
  <c r="H109" i="1"/>
  <c r="EK40" i="23"/>
  <c r="EJ40" i="23"/>
  <c r="EI40" i="23"/>
  <c r="EH40" i="23"/>
  <c r="EG40" i="23"/>
  <c r="EF40" i="23"/>
  <c r="EE40" i="23"/>
  <c r="ED40" i="23"/>
  <c r="EC40" i="23"/>
  <c r="EB40" i="23"/>
  <c r="EA40" i="23"/>
  <c r="F26" i="23"/>
  <c r="F140" i="1"/>
  <c r="DZ40" i="23"/>
  <c r="E26" i="23"/>
  <c r="E140" i="1"/>
  <c r="DY40" i="23"/>
  <c r="D26" i="23"/>
  <c r="D140" i="1"/>
  <c r="DX40" i="23"/>
  <c r="C26" i="23"/>
  <c r="C140" i="1"/>
  <c r="DV40" i="23"/>
  <c r="F24" i="23"/>
  <c r="DU40" i="23"/>
  <c r="E24" i="23"/>
  <c r="DT40" i="23"/>
  <c r="D24" i="23"/>
  <c r="DS40" i="23"/>
  <c r="C24" i="23"/>
  <c r="DQ40" i="23"/>
  <c r="F25" i="23"/>
  <c r="DP40" i="23"/>
  <c r="E25" i="23"/>
  <c r="DO40" i="23"/>
  <c r="D25" i="23"/>
  <c r="DN40" i="23"/>
  <c r="C25" i="23"/>
  <c r="DL40" i="23"/>
  <c r="F10" i="23"/>
  <c r="DK40" i="23"/>
  <c r="E10" i="23"/>
  <c r="DJ40" i="23"/>
  <c r="D10" i="23"/>
  <c r="DI40" i="23"/>
  <c r="DH40" i="23"/>
  <c r="B10" i="23"/>
  <c r="DG40" i="23"/>
  <c r="F15" i="23"/>
  <c r="DF40" i="23"/>
  <c r="E15" i="23"/>
  <c r="DE40" i="23"/>
  <c r="D15" i="23"/>
  <c r="DD40" i="23"/>
  <c r="DC40" i="23"/>
  <c r="B15" i="23"/>
  <c r="DB40" i="23"/>
  <c r="F7" i="23"/>
  <c r="DA40" i="23"/>
  <c r="E7" i="23"/>
  <c r="CZ40" i="23"/>
  <c r="D7" i="23"/>
  <c r="CY40" i="23"/>
  <c r="CX40" i="23"/>
  <c r="B7" i="23"/>
  <c r="CW40" i="23"/>
  <c r="F14" i="23"/>
  <c r="CV40" i="23"/>
  <c r="E14" i="23"/>
  <c r="CU40" i="23"/>
  <c r="D14" i="23"/>
  <c r="CT40" i="23"/>
  <c r="CS40" i="23"/>
  <c r="B14" i="23"/>
  <c r="CR40" i="23"/>
  <c r="F29" i="23"/>
  <c r="CQ40" i="23"/>
  <c r="E29" i="23"/>
  <c r="CP40" i="23"/>
  <c r="D29" i="23"/>
  <c r="CO40" i="23"/>
  <c r="C29" i="23"/>
  <c r="CM40" i="23"/>
  <c r="F27" i="23"/>
  <c r="CL40" i="23"/>
  <c r="E27" i="23"/>
  <c r="CK40" i="23"/>
  <c r="D27" i="23"/>
  <c r="CJ40" i="23"/>
  <c r="CI40" i="23"/>
  <c r="B27" i="23"/>
  <c r="CH40" i="23"/>
  <c r="F28" i="23"/>
  <c r="F193" i="1"/>
  <c r="CG40" i="23"/>
  <c r="E28" i="23"/>
  <c r="E193" i="1"/>
  <c r="CF40" i="23"/>
  <c r="D28" i="23"/>
  <c r="D193" i="1"/>
  <c r="CE40" i="23"/>
  <c r="C28" i="23"/>
  <c r="C193" i="1"/>
  <c r="B193" i="1" s="1"/>
  <c r="CC40" i="23"/>
  <c r="F4" i="23"/>
  <c r="CB40" i="23"/>
  <c r="E4" i="23"/>
  <c r="CA40" i="23"/>
  <c r="D4" i="23"/>
  <c r="BZ40" i="23"/>
  <c r="BY40" i="23"/>
  <c r="B4" i="23"/>
  <c r="BX40" i="23"/>
  <c r="F17" i="23"/>
  <c r="BW40" i="23"/>
  <c r="E17" i="23"/>
  <c r="BV40" i="23"/>
  <c r="D17" i="23"/>
  <c r="BU40" i="23"/>
  <c r="BT40" i="23"/>
  <c r="B17" i="23"/>
  <c r="BS40" i="23"/>
  <c r="F16" i="23"/>
  <c r="BR40" i="23"/>
  <c r="E16" i="23"/>
  <c r="BQ40" i="23"/>
  <c r="D16" i="23"/>
  <c r="BP40" i="23"/>
  <c r="C16" i="23"/>
  <c r="BN40" i="23"/>
  <c r="F13" i="23"/>
  <c r="BM40" i="23"/>
  <c r="E13" i="23"/>
  <c r="BL40" i="23"/>
  <c r="D13" i="23"/>
  <c r="BK40" i="23"/>
  <c r="BJ40" i="23"/>
  <c r="B13" i="23"/>
  <c r="BI40" i="23"/>
  <c r="F6" i="23"/>
  <c r="F146" i="1"/>
  <c r="BH40" i="23"/>
  <c r="E6" i="23"/>
  <c r="E146" i="1"/>
  <c r="BG40" i="23"/>
  <c r="D6" i="23"/>
  <c r="D146" i="1"/>
  <c r="BF40" i="23"/>
  <c r="C6" i="23"/>
  <c r="I6" i="23"/>
  <c r="BD40" i="23"/>
  <c r="F9" i="23"/>
  <c r="BC40" i="23"/>
  <c r="E9" i="23"/>
  <c r="BB40" i="23"/>
  <c r="D9" i="23"/>
  <c r="BA40" i="23"/>
  <c r="C9" i="23"/>
  <c r="I9" i="23"/>
  <c r="AY40" i="23"/>
  <c r="F8" i="23"/>
  <c r="AX40" i="23"/>
  <c r="E8" i="23"/>
  <c r="AW40" i="23"/>
  <c r="D8" i="23"/>
  <c r="AV40" i="23"/>
  <c r="C8" i="23"/>
  <c r="AT40" i="23"/>
  <c r="F20" i="23"/>
  <c r="AS40" i="23"/>
  <c r="E20" i="23"/>
  <c r="AR40" i="23"/>
  <c r="D20" i="23"/>
  <c r="AQ40" i="23"/>
  <c r="C20" i="23"/>
  <c r="AO40" i="23"/>
  <c r="F5" i="23"/>
  <c r="AN40" i="23"/>
  <c r="E5" i="23"/>
  <c r="AM40" i="23"/>
  <c r="D5" i="23"/>
  <c r="AL40" i="23"/>
  <c r="AK40" i="23"/>
  <c r="B5" i="23"/>
  <c r="AJ40" i="23"/>
  <c r="F18" i="23"/>
  <c r="AI40" i="23"/>
  <c r="E18" i="23"/>
  <c r="AH40" i="23"/>
  <c r="D18" i="23"/>
  <c r="AG40" i="23"/>
  <c r="AF40" i="23"/>
  <c r="B18" i="23"/>
  <c r="AE40" i="23"/>
  <c r="F21" i="23"/>
  <c r="AD40" i="23"/>
  <c r="E21" i="23"/>
  <c r="AC40" i="23"/>
  <c r="D21" i="23"/>
  <c r="AB40" i="23"/>
  <c r="C21" i="23"/>
  <c r="Z40" i="23"/>
  <c r="F19" i="23"/>
  <c r="Y40" i="23"/>
  <c r="E19" i="23"/>
  <c r="X40" i="23"/>
  <c r="D19" i="23"/>
  <c r="W40" i="23"/>
  <c r="C19" i="23"/>
  <c r="U40" i="23"/>
  <c r="F12" i="23"/>
  <c r="T40" i="23"/>
  <c r="E12" i="23"/>
  <c r="S40" i="23"/>
  <c r="D12" i="23"/>
  <c r="R40" i="23"/>
  <c r="Q40" i="23"/>
  <c r="B12" i="23"/>
  <c r="P40" i="23"/>
  <c r="F11" i="23"/>
  <c r="O40" i="23"/>
  <c r="E11" i="23"/>
  <c r="N40" i="23"/>
  <c r="D11" i="23"/>
  <c r="M40" i="23"/>
  <c r="L40" i="23"/>
  <c r="B11" i="23"/>
  <c r="H31" i="23"/>
  <c r="H192" i="1"/>
  <c r="C33" i="22"/>
  <c r="C211" i="1"/>
  <c r="B211" i="1" s="1"/>
  <c r="EZ43" i="22"/>
  <c r="F33" i="22"/>
  <c r="F211" i="1"/>
  <c r="EY43" i="22"/>
  <c r="E33" i="22"/>
  <c r="EX43" i="22"/>
  <c r="D33" i="22"/>
  <c r="D211" i="1"/>
  <c r="EW43" i="22"/>
  <c r="EV43" i="22"/>
  <c r="B33" i="22"/>
  <c r="EU43" i="22"/>
  <c r="F27" i="22"/>
  <c r="F129" i="1"/>
  <c r="ET43" i="22"/>
  <c r="E27" i="22"/>
  <c r="ES43" i="22"/>
  <c r="D27" i="22"/>
  <c r="D129" i="1"/>
  <c r="ER43" i="22"/>
  <c r="EQ43" i="22"/>
  <c r="B27" i="22"/>
  <c r="D159" i="1"/>
  <c r="E159" i="1"/>
  <c r="F159" i="1"/>
  <c r="D161" i="1"/>
  <c r="E161" i="1"/>
  <c r="F161" i="1"/>
  <c r="D162" i="1"/>
  <c r="E162" i="1"/>
  <c r="F162" i="1"/>
  <c r="D189" i="1"/>
  <c r="E189" i="1"/>
  <c r="F189" i="1"/>
  <c r="D207" i="1"/>
  <c r="E207" i="1"/>
  <c r="F207" i="1"/>
  <c r="EL45" i="22"/>
  <c r="EG45" i="22"/>
  <c r="EB45" i="22"/>
  <c r="DW45" i="22"/>
  <c r="DR45" i="22"/>
  <c r="DM45" i="22"/>
  <c r="DH45" i="22"/>
  <c r="DC45" i="22"/>
  <c r="CX45" i="22"/>
  <c r="CS45" i="22"/>
  <c r="CN45" i="22"/>
  <c r="CI45" i="22"/>
  <c r="CD45" i="22"/>
  <c r="BY45" i="22"/>
  <c r="BT45" i="22"/>
  <c r="BO45" i="22"/>
  <c r="BJ45" i="22"/>
  <c r="BE45" i="22"/>
  <c r="AZ45" i="22"/>
  <c r="AU45" i="22"/>
  <c r="AP45" i="22"/>
  <c r="AK45" i="22"/>
  <c r="AF45" i="22"/>
  <c r="AA45" i="22"/>
  <c r="V45" i="22"/>
  <c r="Q45" i="22"/>
  <c r="L45" i="22"/>
  <c r="EP43" i="22"/>
  <c r="F22" i="22"/>
  <c r="F205" i="1"/>
  <c r="EO43" i="22"/>
  <c r="E22" i="22"/>
  <c r="E205" i="1"/>
  <c r="EN43" i="22"/>
  <c r="D22" i="22"/>
  <c r="D205" i="1"/>
  <c r="EM43" i="22"/>
  <c r="EL43" i="22"/>
  <c r="B22" i="22"/>
  <c r="EK43" i="22"/>
  <c r="F7" i="22"/>
  <c r="F150" i="1"/>
  <c r="EJ43" i="22"/>
  <c r="E7" i="22"/>
  <c r="E150" i="1"/>
  <c r="EI43" i="22"/>
  <c r="D7" i="22"/>
  <c r="D150" i="1"/>
  <c r="EH43" i="22"/>
  <c r="C7" i="22"/>
  <c r="EF43" i="22"/>
  <c r="F25" i="22"/>
  <c r="EE43" i="22"/>
  <c r="E25" i="22"/>
  <c r="ED43" i="22"/>
  <c r="D25" i="22"/>
  <c r="EC43" i="22"/>
  <c r="C25" i="22"/>
  <c r="EA43" i="22"/>
  <c r="F9" i="22"/>
  <c r="DZ43" i="22"/>
  <c r="E9" i="22"/>
  <c r="DY43" i="22"/>
  <c r="D9" i="22"/>
  <c r="DX43" i="22"/>
  <c r="DW43" i="22"/>
  <c r="B9" i="22"/>
  <c r="DV43" i="22"/>
  <c r="DU43" i="22"/>
  <c r="E26" i="22"/>
  <c r="DT43" i="22"/>
  <c r="D26" i="22"/>
  <c r="DS43" i="22"/>
  <c r="C26" i="22"/>
  <c r="DR43" i="22"/>
  <c r="B26" i="22"/>
  <c r="DQ43" i="22"/>
  <c r="F12" i="22"/>
  <c r="DP43" i="22"/>
  <c r="E12" i="22"/>
  <c r="DO43" i="22"/>
  <c r="D12" i="22"/>
  <c r="DN43" i="22"/>
  <c r="DM43" i="22"/>
  <c r="B12" i="22"/>
  <c r="DL43" i="22"/>
  <c r="F4" i="22"/>
  <c r="DK43" i="22"/>
  <c r="E4" i="22"/>
  <c r="DJ43" i="22"/>
  <c r="D4" i="22"/>
  <c r="DI43" i="22"/>
  <c r="DH43" i="22"/>
  <c r="B4" i="22"/>
  <c r="DG43" i="22"/>
  <c r="F6" i="22"/>
  <c r="DF43" i="22"/>
  <c r="E6" i="22"/>
  <c r="DE43" i="22"/>
  <c r="D6" i="22"/>
  <c r="DD43" i="22"/>
  <c r="C6" i="22"/>
  <c r="DB43" i="22"/>
  <c r="DA43" i="22"/>
  <c r="E32" i="22"/>
  <c r="CZ43" i="22"/>
  <c r="D32" i="22"/>
  <c r="CY43" i="22"/>
  <c r="CX43" i="22"/>
  <c r="B32" i="22"/>
  <c r="CW43" i="22"/>
  <c r="F34" i="22"/>
  <c r="CV43" i="22"/>
  <c r="E34" i="22"/>
  <c r="CU43" i="22"/>
  <c r="D34" i="22"/>
  <c r="CT43" i="22"/>
  <c r="CS43" i="22"/>
  <c r="B34" i="22"/>
  <c r="CR43" i="22"/>
  <c r="F31" i="22"/>
  <c r="CQ43" i="22"/>
  <c r="E31" i="22"/>
  <c r="CP43" i="22"/>
  <c r="D31" i="22"/>
  <c r="CO43" i="22"/>
  <c r="C31" i="22"/>
  <c r="CM43" i="22"/>
  <c r="F30" i="22"/>
  <c r="CL43" i="22"/>
  <c r="E30" i="22"/>
  <c r="CK43" i="22"/>
  <c r="D30" i="22"/>
  <c r="CJ43" i="22"/>
  <c r="CI43" i="22"/>
  <c r="B30" i="22"/>
  <c r="CH43" i="22"/>
  <c r="F20" i="22"/>
  <c r="CG43" i="22"/>
  <c r="E20" i="22"/>
  <c r="CF43" i="22"/>
  <c r="D20" i="22"/>
  <c r="CE43" i="22"/>
  <c r="CD43" i="22"/>
  <c r="B20" i="22"/>
  <c r="CC43" i="22"/>
  <c r="F28" i="22"/>
  <c r="CB43" i="22"/>
  <c r="E28" i="22"/>
  <c r="CA43" i="22"/>
  <c r="D28" i="22"/>
  <c r="BZ43" i="22"/>
  <c r="BY43" i="22"/>
  <c r="B28" i="22"/>
  <c r="BX43" i="22"/>
  <c r="F15" i="22"/>
  <c r="BW43" i="22"/>
  <c r="E15" i="22"/>
  <c r="BV43" i="22"/>
  <c r="D15" i="22"/>
  <c r="BU43" i="22"/>
  <c r="BT43" i="22"/>
  <c r="B15" i="22"/>
  <c r="BS43" i="22"/>
  <c r="F13" i="22"/>
  <c r="BR43" i="22"/>
  <c r="E13" i="22"/>
  <c r="BQ43" i="22"/>
  <c r="D13" i="22"/>
  <c r="BP43" i="22"/>
  <c r="BO43" i="22"/>
  <c r="B13" i="22"/>
  <c r="BN43" i="22"/>
  <c r="F29" i="22"/>
  <c r="BM43" i="22"/>
  <c r="E29" i="22"/>
  <c r="BL43" i="22"/>
  <c r="D29" i="22"/>
  <c r="BK43" i="22"/>
  <c r="BJ43" i="22"/>
  <c r="B29" i="22"/>
  <c r="BI43" i="22"/>
  <c r="F14" i="22"/>
  <c r="BH43" i="22"/>
  <c r="E14" i="22"/>
  <c r="BG43" i="22"/>
  <c r="D14" i="22"/>
  <c r="BF43" i="22"/>
  <c r="BD43" i="22"/>
  <c r="F8" i="22"/>
  <c r="BC43" i="22"/>
  <c r="E8" i="22"/>
  <c r="BB43" i="22"/>
  <c r="D8" i="22"/>
  <c r="BA43" i="22"/>
  <c r="AZ43" i="22"/>
  <c r="B8" i="22"/>
  <c r="AY43" i="22"/>
  <c r="F16" i="22"/>
  <c r="F191" i="1"/>
  <c r="AX43" i="22"/>
  <c r="E16" i="22"/>
  <c r="E191" i="1"/>
  <c r="AW43" i="22"/>
  <c r="D16" i="22"/>
  <c r="D191" i="1"/>
  <c r="AV43" i="22"/>
  <c r="AU43" i="22"/>
  <c r="B16" i="22"/>
  <c r="AT43" i="22"/>
  <c r="F19" i="22"/>
  <c r="AS43" i="22"/>
  <c r="E19" i="22"/>
  <c r="AR43" i="22"/>
  <c r="D19" i="22"/>
  <c r="AQ43" i="22"/>
  <c r="AP43" i="22"/>
  <c r="B19" i="22"/>
  <c r="AO43" i="22"/>
  <c r="F5" i="22"/>
  <c r="AN43" i="22"/>
  <c r="E5" i="22"/>
  <c r="AM43" i="22"/>
  <c r="D5" i="22"/>
  <c r="AL43" i="22"/>
  <c r="C5" i="22"/>
  <c r="AJ43" i="22"/>
  <c r="F17" i="22"/>
  <c r="AI43" i="22"/>
  <c r="E17" i="22"/>
  <c r="AH43" i="22"/>
  <c r="D17" i="22"/>
  <c r="AG43" i="22"/>
  <c r="AF43" i="22"/>
  <c r="B17" i="22"/>
  <c r="AE43" i="22"/>
  <c r="F21" i="22"/>
  <c r="AD43" i="22"/>
  <c r="E21" i="22"/>
  <c r="G21" i="22"/>
  <c r="AC43" i="22"/>
  <c r="D21" i="22"/>
  <c r="AB43" i="22"/>
  <c r="C21" i="22"/>
  <c r="Z43" i="22"/>
  <c r="F18" i="22"/>
  <c r="Y43" i="22"/>
  <c r="E18" i="22"/>
  <c r="X43" i="22"/>
  <c r="D18" i="22"/>
  <c r="W43" i="22"/>
  <c r="V43" i="22"/>
  <c r="B18" i="22"/>
  <c r="U43" i="22"/>
  <c r="F11" i="22"/>
  <c r="T43" i="22"/>
  <c r="E11" i="22"/>
  <c r="S43" i="22"/>
  <c r="D11" i="22"/>
  <c r="R43" i="22"/>
  <c r="Q43" i="22"/>
  <c r="B11" i="22"/>
  <c r="P43" i="22"/>
  <c r="F10" i="22"/>
  <c r="O43" i="22"/>
  <c r="E10" i="22"/>
  <c r="N43" i="22"/>
  <c r="D10" i="22"/>
  <c r="M43" i="22"/>
  <c r="L43" i="22"/>
  <c r="B10" i="22"/>
  <c r="H36" i="22"/>
  <c r="C30" i="22"/>
  <c r="F26" i="22"/>
  <c r="H32" i="21"/>
  <c r="H213" i="1"/>
  <c r="H212" i="1"/>
  <c r="H209" i="1"/>
  <c r="H207" i="1"/>
  <c r="H206" i="1"/>
  <c r="H198" i="1"/>
  <c r="H190" i="1"/>
  <c r="H189" i="1"/>
  <c r="H187" i="1"/>
  <c r="H185" i="1"/>
  <c r="H180" i="1"/>
  <c r="H169" i="1"/>
  <c r="H168" i="1"/>
  <c r="H165" i="1"/>
  <c r="H164" i="1"/>
  <c r="H163" i="1"/>
  <c r="H162" i="1"/>
  <c r="H161" i="1"/>
  <c r="H160" i="1"/>
  <c r="H159" i="1"/>
  <c r="H155" i="1"/>
  <c r="H153" i="1"/>
  <c r="H152" i="1"/>
  <c r="H151" i="1"/>
  <c r="H149" i="1"/>
  <c r="H148" i="1"/>
  <c r="H135" i="1"/>
  <c r="H134" i="1"/>
  <c r="H132" i="1"/>
  <c r="H130" i="1"/>
  <c r="H127" i="1"/>
  <c r="H126" i="1"/>
  <c r="H119" i="1"/>
  <c r="H112" i="1"/>
  <c r="EL47" i="21"/>
  <c r="EG47" i="21"/>
  <c r="EB47" i="21"/>
  <c r="DW47" i="21"/>
  <c r="DR47" i="21"/>
  <c r="DM47" i="21"/>
  <c r="DH47" i="21"/>
  <c r="DC47" i="21"/>
  <c r="CX47" i="21"/>
  <c r="CS47" i="21"/>
  <c r="CN47" i="21"/>
  <c r="CI47" i="21"/>
  <c r="CD47" i="21"/>
  <c r="BY47" i="21"/>
  <c r="BT47" i="21"/>
  <c r="BO47" i="21"/>
  <c r="BJ47" i="21"/>
  <c r="BE47" i="21"/>
  <c r="AZ47" i="21"/>
  <c r="AU47" i="21"/>
  <c r="AP47" i="21"/>
  <c r="AK47" i="21"/>
  <c r="AF47" i="21"/>
  <c r="AA47" i="21"/>
  <c r="V47" i="21"/>
  <c r="Q47" i="21"/>
  <c r="L47" i="21"/>
  <c r="EP45" i="21"/>
  <c r="F27" i="21"/>
  <c r="F192" i="1"/>
  <c r="EO45" i="21"/>
  <c r="E27" i="21"/>
  <c r="E192" i="1"/>
  <c r="EN45" i="21"/>
  <c r="D27" i="21"/>
  <c r="D192" i="1"/>
  <c r="EM45" i="21"/>
  <c r="EK45" i="21"/>
  <c r="F25" i="21"/>
  <c r="F180" i="1"/>
  <c r="EJ45" i="21"/>
  <c r="E25" i="21"/>
  <c r="E180" i="1"/>
  <c r="EI45" i="21"/>
  <c r="D25" i="21"/>
  <c r="D180" i="1"/>
  <c r="EH45" i="21"/>
  <c r="C25" i="21"/>
  <c r="C180" i="1"/>
  <c r="B180" i="1" s="1"/>
  <c r="EF45" i="21"/>
  <c r="F20" i="21"/>
  <c r="EE45" i="21"/>
  <c r="E20" i="21"/>
  <c r="ED45" i="21"/>
  <c r="D20" i="21"/>
  <c r="EC45" i="21"/>
  <c r="EB45" i="21"/>
  <c r="B20" i="21"/>
  <c r="EA45" i="21"/>
  <c r="F24" i="21"/>
  <c r="DZ45" i="21"/>
  <c r="E24" i="21"/>
  <c r="DY45" i="21"/>
  <c r="D24" i="21"/>
  <c r="DX45" i="21"/>
  <c r="DV45" i="21"/>
  <c r="F21" i="21"/>
  <c r="DU45" i="21"/>
  <c r="E21" i="21"/>
  <c r="DT45" i="21"/>
  <c r="D21" i="21"/>
  <c r="D128" i="1"/>
  <c r="DS45" i="21"/>
  <c r="DR45" i="21"/>
  <c r="B21" i="21"/>
  <c r="DQ45" i="21"/>
  <c r="F10" i="21"/>
  <c r="DP45" i="21"/>
  <c r="E10" i="21"/>
  <c r="DO45" i="21"/>
  <c r="D10" i="21"/>
  <c r="DN45" i="21"/>
  <c r="DM45" i="21"/>
  <c r="B10" i="21"/>
  <c r="DL45" i="21"/>
  <c r="F3" i="21"/>
  <c r="DK45" i="21"/>
  <c r="E3" i="21"/>
  <c r="DJ45" i="21"/>
  <c r="D3" i="21"/>
  <c r="DI45" i="21"/>
  <c r="DH45" i="21"/>
  <c r="B3" i="21"/>
  <c r="DG45" i="21"/>
  <c r="F19" i="21"/>
  <c r="F118" i="1"/>
  <c r="DF45" i="21"/>
  <c r="E19" i="21"/>
  <c r="E118" i="1"/>
  <c r="DE45" i="21"/>
  <c r="D19" i="21"/>
  <c r="D118" i="1"/>
  <c r="DD45" i="21"/>
  <c r="DC45" i="21"/>
  <c r="B19" i="21"/>
  <c r="DB45" i="21"/>
  <c r="DA45" i="21"/>
  <c r="E29" i="21"/>
  <c r="CZ45" i="21"/>
  <c r="D29" i="21"/>
  <c r="CY45" i="21"/>
  <c r="CX45" i="21"/>
  <c r="B29" i="21"/>
  <c r="CW45" i="21"/>
  <c r="F30" i="21"/>
  <c r="CV45" i="21"/>
  <c r="E30" i="21"/>
  <c r="CU45" i="21"/>
  <c r="D30" i="21"/>
  <c r="CT45" i="21"/>
  <c r="CS45" i="21"/>
  <c r="B30" i="21"/>
  <c r="CR45" i="21"/>
  <c r="F28" i="21"/>
  <c r="CQ45" i="21"/>
  <c r="E28" i="21"/>
  <c r="CP45" i="21"/>
  <c r="D28" i="21"/>
  <c r="CO45" i="21"/>
  <c r="CN45" i="21"/>
  <c r="B28" i="21"/>
  <c r="CM45" i="21"/>
  <c r="F26" i="21"/>
  <c r="CL45" i="21"/>
  <c r="E26" i="21"/>
  <c r="CK45" i="21"/>
  <c r="D26" i="21"/>
  <c r="CJ45" i="21"/>
  <c r="C26" i="21"/>
  <c r="CH45" i="21"/>
  <c r="F4" i="21"/>
  <c r="CG45" i="21"/>
  <c r="E4" i="21"/>
  <c r="CF45" i="21"/>
  <c r="D4" i="21"/>
  <c r="CE45" i="21"/>
  <c r="CD45" i="21"/>
  <c r="B4" i="21"/>
  <c r="CC45" i="21"/>
  <c r="F23" i="21"/>
  <c r="CB45" i="21"/>
  <c r="E23" i="21"/>
  <c r="CA45" i="21"/>
  <c r="D23" i="21"/>
  <c r="BZ45" i="21"/>
  <c r="BY45" i="21"/>
  <c r="B23" i="21"/>
  <c r="BX45" i="21"/>
  <c r="F13" i="21"/>
  <c r="BW45" i="21"/>
  <c r="E13" i="21"/>
  <c r="BV45" i="21"/>
  <c r="D13" i="21"/>
  <c r="BU45" i="21"/>
  <c r="BS45" i="21"/>
  <c r="F11" i="21"/>
  <c r="BR45" i="21"/>
  <c r="E11" i="21"/>
  <c r="BQ45" i="21"/>
  <c r="D11" i="21"/>
  <c r="BP45" i="21"/>
  <c r="C11" i="21"/>
  <c r="BN45" i="21"/>
  <c r="F9" i="21"/>
  <c r="BM45" i="21"/>
  <c r="E9" i="21"/>
  <c r="BL45" i="21"/>
  <c r="D9" i="21"/>
  <c r="BK45" i="21"/>
  <c r="BJ45" i="21"/>
  <c r="B9" i="21"/>
  <c r="BI45" i="21"/>
  <c r="F12" i="21"/>
  <c r="BH45" i="21"/>
  <c r="E12" i="21"/>
  <c r="BG45" i="21"/>
  <c r="D12" i="21"/>
  <c r="BF45" i="21"/>
  <c r="BE45" i="21"/>
  <c r="B12" i="21"/>
  <c r="BD45" i="21"/>
  <c r="F6" i="21"/>
  <c r="BC45" i="21"/>
  <c r="E6" i="21"/>
  <c r="BB45" i="21"/>
  <c r="D6" i="21"/>
  <c r="BA45" i="21"/>
  <c r="AZ45" i="21"/>
  <c r="B6" i="21"/>
  <c r="AY45" i="21"/>
  <c r="AX45" i="21"/>
  <c r="AW45" i="21"/>
  <c r="AV45" i="21"/>
  <c r="AU45" i="21"/>
  <c r="AT45" i="21"/>
  <c r="F16" i="21"/>
  <c r="AS45" i="21"/>
  <c r="E16" i="21"/>
  <c r="AR45" i="21"/>
  <c r="D16" i="21"/>
  <c r="AQ45" i="21"/>
  <c r="C16" i="21"/>
  <c r="AO45" i="21"/>
  <c r="F5" i="21"/>
  <c r="AN45" i="21"/>
  <c r="E5" i="21"/>
  <c r="AM45" i="21"/>
  <c r="D5" i="21"/>
  <c r="AL45" i="21"/>
  <c r="AK45" i="21"/>
  <c r="B5" i="21"/>
  <c r="AJ45" i="21"/>
  <c r="F14" i="21"/>
  <c r="AI45" i="21"/>
  <c r="E14" i="21"/>
  <c r="AH45" i="21"/>
  <c r="AG45" i="21"/>
  <c r="AF45" i="21"/>
  <c r="B14" i="21"/>
  <c r="AE45" i="21"/>
  <c r="AD45" i="21"/>
  <c r="AC45" i="21"/>
  <c r="D17" i="21"/>
  <c r="AB45" i="21"/>
  <c r="Z45" i="21"/>
  <c r="F15" i="21"/>
  <c r="Y45" i="21"/>
  <c r="E15" i="21"/>
  <c r="X45" i="21"/>
  <c r="D15" i="21"/>
  <c r="W45" i="21"/>
  <c r="V45" i="21"/>
  <c r="B15" i="21"/>
  <c r="U45" i="21"/>
  <c r="F8" i="21"/>
  <c r="T45" i="21"/>
  <c r="E8" i="21"/>
  <c r="S45" i="21"/>
  <c r="D8" i="21"/>
  <c r="R45" i="21"/>
  <c r="P45" i="21"/>
  <c r="F7" i="21"/>
  <c r="O45" i="21"/>
  <c r="E7" i="21"/>
  <c r="N45" i="21"/>
  <c r="D7" i="21"/>
  <c r="M45" i="21"/>
  <c r="L45" i="21"/>
  <c r="B7" i="21"/>
  <c r="E8" i="4"/>
  <c r="C10" i="4"/>
  <c r="H24" i="4"/>
  <c r="P35" i="4"/>
  <c r="O35" i="4"/>
  <c r="B3" i="4"/>
  <c r="Q35" i="4"/>
  <c r="D3" i="4"/>
  <c r="D115" i="1"/>
  <c r="R35" i="4"/>
  <c r="E3" i="4"/>
  <c r="S35" i="4"/>
  <c r="F3" i="4"/>
  <c r="U35" i="4"/>
  <c r="V35" i="4"/>
  <c r="D4" i="4"/>
  <c r="W35" i="4"/>
  <c r="E4" i="4"/>
  <c r="X35" i="4"/>
  <c r="F4" i="4"/>
  <c r="Z35" i="4"/>
  <c r="C5" i="4"/>
  <c r="AA35" i="4"/>
  <c r="D5" i="4"/>
  <c r="AB35" i="4"/>
  <c r="E5" i="4"/>
  <c r="AC35" i="4"/>
  <c r="F5" i="4"/>
  <c r="AD35" i="4"/>
  <c r="B6" i="4"/>
  <c r="AE35" i="4"/>
  <c r="C6" i="4"/>
  <c r="AF35" i="4"/>
  <c r="D6" i="4"/>
  <c r="AG35" i="4"/>
  <c r="E6" i="4"/>
  <c r="L6" i="4"/>
  <c r="AH35" i="4"/>
  <c r="F6" i="4"/>
  <c r="AJ35" i="4"/>
  <c r="AI35" i="4"/>
  <c r="B7" i="4"/>
  <c r="AK35" i="4"/>
  <c r="D7" i="4"/>
  <c r="AL35" i="4"/>
  <c r="E7" i="4"/>
  <c r="AM35" i="4"/>
  <c r="F7" i="4"/>
  <c r="AO35" i="4"/>
  <c r="AP35" i="4"/>
  <c r="D8" i="4"/>
  <c r="AQ35" i="4"/>
  <c r="AR35" i="4"/>
  <c r="F8" i="4"/>
  <c r="AT35" i="4"/>
  <c r="C9" i="4"/>
  <c r="K9" i="4"/>
  <c r="AU35" i="4"/>
  <c r="D9" i="4"/>
  <c r="AV35" i="4"/>
  <c r="E9" i="4"/>
  <c r="AW35" i="4"/>
  <c r="F9" i="4"/>
  <c r="AY35" i="4"/>
  <c r="AX35" i="4"/>
  <c r="B10" i="4"/>
  <c r="AZ35" i="4"/>
  <c r="D10" i="4"/>
  <c r="BA35" i="4"/>
  <c r="E10" i="4"/>
  <c r="BB35" i="4"/>
  <c r="F10" i="4"/>
  <c r="BD35" i="4"/>
  <c r="BC35" i="4"/>
  <c r="B11" i="4"/>
  <c r="BE35" i="4"/>
  <c r="D11" i="4"/>
  <c r="BF35" i="4"/>
  <c r="E11" i="4"/>
  <c r="BG35" i="4"/>
  <c r="F11" i="4"/>
  <c r="BI35" i="4"/>
  <c r="BJ35" i="4"/>
  <c r="D12" i="4"/>
  <c r="BK35" i="4"/>
  <c r="E12" i="4"/>
  <c r="BL35" i="4"/>
  <c r="F12" i="4"/>
  <c r="BN35" i="4"/>
  <c r="C13" i="4"/>
  <c r="BO35" i="4"/>
  <c r="D13" i="4"/>
  <c r="BP35" i="4"/>
  <c r="E13" i="4"/>
  <c r="BQ35" i="4"/>
  <c r="F13" i="4"/>
  <c r="BS35" i="4"/>
  <c r="BR35" i="4"/>
  <c r="B14" i="4"/>
  <c r="BT35" i="4"/>
  <c r="D14" i="4"/>
  <c r="BU35" i="4"/>
  <c r="E14" i="4"/>
  <c r="BV35" i="4"/>
  <c r="F14" i="4"/>
  <c r="BX35" i="4"/>
  <c r="BW35" i="4"/>
  <c r="B15" i="4"/>
  <c r="BY35" i="4"/>
  <c r="D15" i="4"/>
  <c r="BZ35" i="4"/>
  <c r="E15" i="4"/>
  <c r="CA35" i="4"/>
  <c r="F15" i="4"/>
  <c r="CB35" i="4"/>
  <c r="B17" i="4"/>
  <c r="CC35" i="4"/>
  <c r="C17" i="4"/>
  <c r="K17" i="4"/>
  <c r="CD35" i="4"/>
  <c r="D17" i="4"/>
  <c r="CE35" i="4"/>
  <c r="E17" i="4"/>
  <c r="L17" i="4"/>
  <c r="CF35" i="4"/>
  <c r="F17" i="4"/>
  <c r="CH35" i="4"/>
  <c r="C19" i="4"/>
  <c r="CI35" i="4"/>
  <c r="D19" i="4"/>
  <c r="CJ35" i="4"/>
  <c r="E19" i="4"/>
  <c r="CK35" i="4"/>
  <c r="F19" i="4"/>
  <c r="CM35" i="4"/>
  <c r="CL35" i="4"/>
  <c r="B20" i="4"/>
  <c r="C20" i="4"/>
  <c r="CN35" i="4"/>
  <c r="D20" i="4"/>
  <c r="CO35" i="4"/>
  <c r="E20" i="4"/>
  <c r="CP35" i="4"/>
  <c r="F20" i="4"/>
  <c r="CR35" i="4"/>
  <c r="C21" i="4"/>
  <c r="CS35" i="4"/>
  <c r="D21" i="4"/>
  <c r="CT35" i="4"/>
  <c r="E21" i="4"/>
  <c r="CU35" i="4"/>
  <c r="F21" i="4"/>
  <c r="CW35" i="4"/>
  <c r="C22" i="4"/>
  <c r="CX35" i="4"/>
  <c r="D22" i="4"/>
  <c r="CY35" i="4"/>
  <c r="E22" i="4"/>
  <c r="CZ35" i="4"/>
  <c r="F22" i="4"/>
  <c r="DB35" i="4"/>
  <c r="C16" i="4"/>
  <c r="DC35" i="4"/>
  <c r="D16" i="4"/>
  <c r="DD35" i="4"/>
  <c r="E16" i="4"/>
  <c r="DE35" i="4"/>
  <c r="F16" i="4"/>
  <c r="DG35" i="4"/>
  <c r="DF35" i="4"/>
  <c r="DH35" i="4"/>
  <c r="DI35" i="4"/>
  <c r="DJ35" i="4"/>
  <c r="DK35" i="4"/>
  <c r="B23" i="4"/>
  <c r="DL35" i="4"/>
  <c r="C23" i="4"/>
  <c r="C206" i="1"/>
  <c r="B206" i="1" s="1"/>
  <c r="DM35" i="4"/>
  <c r="D23" i="4"/>
  <c r="D206" i="1"/>
  <c r="DN35" i="4"/>
  <c r="E23" i="4"/>
  <c r="E206" i="1"/>
  <c r="DO35" i="4"/>
  <c r="F23" i="4"/>
  <c r="F206" i="1"/>
  <c r="F3" i="5"/>
  <c r="H27" i="5"/>
  <c r="P44" i="5"/>
  <c r="Q44" i="5"/>
  <c r="D18" i="5"/>
  <c r="R44" i="5"/>
  <c r="E18" i="5"/>
  <c r="S44" i="5"/>
  <c r="F18" i="5"/>
  <c r="U44" i="5"/>
  <c r="T44" i="5"/>
  <c r="B3" i="5"/>
  <c r="V44" i="5"/>
  <c r="D3" i="5"/>
  <c r="W44" i="5"/>
  <c r="E3" i="5"/>
  <c r="X44" i="5"/>
  <c r="Z44" i="5"/>
  <c r="AA44" i="5"/>
  <c r="D4" i="5"/>
  <c r="AB44" i="5"/>
  <c r="E4" i="5"/>
  <c r="AC44" i="5"/>
  <c r="F4" i="5"/>
  <c r="AE44" i="5"/>
  <c r="C20" i="5"/>
  <c r="AF44" i="5"/>
  <c r="D20" i="5"/>
  <c r="D134" i="1"/>
  <c r="AG44" i="5"/>
  <c r="E20" i="5"/>
  <c r="E134" i="1"/>
  <c r="AH44" i="5"/>
  <c r="F20" i="5"/>
  <c r="F134" i="1"/>
  <c r="AJ44" i="5"/>
  <c r="C5" i="5"/>
  <c r="AK44" i="5"/>
  <c r="D5" i="5"/>
  <c r="AL44" i="5"/>
  <c r="E5" i="5"/>
  <c r="AM44" i="5"/>
  <c r="F5" i="5"/>
  <c r="AO44" i="5"/>
  <c r="AP44" i="5"/>
  <c r="D21" i="5"/>
  <c r="AQ44" i="5"/>
  <c r="E21" i="5"/>
  <c r="AR44" i="5"/>
  <c r="F21" i="5"/>
  <c r="AT44" i="5"/>
  <c r="AU44" i="5"/>
  <c r="D6" i="5"/>
  <c r="AV44" i="5"/>
  <c r="E6" i="5"/>
  <c r="AW44" i="5"/>
  <c r="F6" i="5"/>
  <c r="AY44" i="5"/>
  <c r="AZ44" i="5"/>
  <c r="D7" i="5"/>
  <c r="BA44" i="5"/>
  <c r="E7" i="5"/>
  <c r="BB44" i="5"/>
  <c r="F7" i="5"/>
  <c r="BC44" i="5"/>
  <c r="B8" i="5"/>
  <c r="BD44" i="5"/>
  <c r="C8" i="5"/>
  <c r="BE44" i="5"/>
  <c r="D8" i="5"/>
  <c r="BF44" i="5"/>
  <c r="E8" i="5"/>
  <c r="BG44" i="5"/>
  <c r="F8" i="5"/>
  <c r="BI44" i="5"/>
  <c r="BJ44" i="5"/>
  <c r="D9" i="5"/>
  <c r="BK44" i="5"/>
  <c r="E9" i="5"/>
  <c r="BL44" i="5"/>
  <c r="F9" i="5"/>
  <c r="BN44" i="5"/>
  <c r="BM44" i="5"/>
  <c r="B10" i="5"/>
  <c r="BO44" i="5"/>
  <c r="D10" i="5"/>
  <c r="BP44" i="5"/>
  <c r="E10" i="5"/>
  <c r="BQ44" i="5"/>
  <c r="F10" i="5"/>
  <c r="BS44" i="5"/>
  <c r="BT44" i="5"/>
  <c r="D23" i="5"/>
  <c r="D164" i="1"/>
  <c r="BU44" i="5"/>
  <c r="E23" i="5"/>
  <c r="E164" i="1"/>
  <c r="BV44" i="5"/>
  <c r="F23" i="5"/>
  <c r="F164" i="1"/>
  <c r="BX44" i="5"/>
  <c r="BY44" i="5"/>
  <c r="D24" i="5"/>
  <c r="BZ44" i="5"/>
  <c r="E24" i="5"/>
  <c r="CA44" i="5"/>
  <c r="F24" i="5"/>
  <c r="CC44" i="5"/>
  <c r="CD44" i="5"/>
  <c r="D12" i="5"/>
  <c r="CE44" i="5"/>
  <c r="E12" i="5"/>
  <c r="CF44" i="5"/>
  <c r="F12" i="5"/>
  <c r="CH44" i="5"/>
  <c r="CI44" i="5"/>
  <c r="D13" i="5"/>
  <c r="CJ44" i="5"/>
  <c r="E13" i="5"/>
  <c r="CK44" i="5"/>
  <c r="F13" i="5"/>
  <c r="CM44" i="5"/>
  <c r="CN44" i="5"/>
  <c r="D14" i="5"/>
  <c r="CO44" i="5"/>
  <c r="E14" i="5"/>
  <c r="CP44" i="5"/>
  <c r="F14" i="5"/>
  <c r="CR44" i="5"/>
  <c r="CQ44" i="5"/>
  <c r="B16" i="5"/>
  <c r="C16" i="5"/>
  <c r="CS44" i="5"/>
  <c r="D16" i="5"/>
  <c r="CT44" i="5"/>
  <c r="E16" i="5"/>
  <c r="CU44" i="5"/>
  <c r="F16" i="5"/>
  <c r="CW44" i="5"/>
  <c r="CX44" i="5"/>
  <c r="D19" i="5"/>
  <c r="D127" i="1"/>
  <c r="CY44" i="5"/>
  <c r="E19" i="5"/>
  <c r="CZ44" i="5"/>
  <c r="F19" i="5"/>
  <c r="DB44" i="5"/>
  <c r="DC44" i="5"/>
  <c r="D22" i="5"/>
  <c r="DD44" i="5"/>
  <c r="E22" i="5"/>
  <c r="DE44" i="5"/>
  <c r="F22" i="5"/>
  <c r="DG44" i="5"/>
  <c r="DH44" i="5"/>
  <c r="D11" i="5"/>
  <c r="DI44" i="5"/>
  <c r="E11" i="5"/>
  <c r="DJ44" i="5"/>
  <c r="F11" i="5"/>
  <c r="DL44" i="5"/>
  <c r="DK44" i="5"/>
  <c r="B15" i="5"/>
  <c r="DM44" i="5"/>
  <c r="D15" i="5"/>
  <c r="DN44" i="5"/>
  <c r="E15" i="5"/>
  <c r="DO44" i="5"/>
  <c r="F15" i="5"/>
  <c r="DQ44" i="5"/>
  <c r="DR44" i="5"/>
  <c r="D25" i="5"/>
  <c r="DS44" i="5"/>
  <c r="E25" i="5"/>
  <c r="DT44" i="5"/>
  <c r="F25" i="5"/>
  <c r="DV44" i="5"/>
  <c r="DW44" i="5"/>
  <c r="D26" i="5"/>
  <c r="D135" i="1"/>
  <c r="DX44" i="5"/>
  <c r="E26" i="5"/>
  <c r="E135" i="1"/>
  <c r="DY44" i="5"/>
  <c r="F26" i="5"/>
  <c r="F135" i="1"/>
  <c r="H23" i="6"/>
  <c r="N33" i="6"/>
  <c r="B3" i="6"/>
  <c r="O33" i="6"/>
  <c r="C3" i="6"/>
  <c r="P33" i="6"/>
  <c r="D3" i="6"/>
  <c r="Q33" i="6"/>
  <c r="E3" i="6"/>
  <c r="L3" i="6"/>
  <c r="R33" i="6"/>
  <c r="F3" i="6"/>
  <c r="T33" i="6"/>
  <c r="S33" i="6"/>
  <c r="B4" i="6"/>
  <c r="U33" i="6"/>
  <c r="D4" i="6"/>
  <c r="V33" i="6"/>
  <c r="E4" i="6"/>
  <c r="W33" i="6"/>
  <c r="F4" i="6"/>
  <c r="Y33" i="6"/>
  <c r="C5" i="6"/>
  <c r="Z33" i="6"/>
  <c r="D5" i="6"/>
  <c r="AA33" i="6"/>
  <c r="E5" i="6"/>
  <c r="AB33" i="6"/>
  <c r="F5" i="6"/>
  <c r="AD33" i="6"/>
  <c r="AC33" i="6"/>
  <c r="B6" i="6"/>
  <c r="AE33" i="6"/>
  <c r="D6" i="6"/>
  <c r="AF33" i="6"/>
  <c r="E6" i="6"/>
  <c r="G6" i="6"/>
  <c r="AG33" i="6"/>
  <c r="F6" i="6"/>
  <c r="AI33" i="6"/>
  <c r="AH33" i="6"/>
  <c r="B7" i="6"/>
  <c r="C7" i="6"/>
  <c r="AJ33" i="6"/>
  <c r="D7" i="6"/>
  <c r="AK33" i="6"/>
  <c r="E7" i="6"/>
  <c r="L7" i="6"/>
  <c r="AL33" i="6"/>
  <c r="F7" i="6"/>
  <c r="K7" i="6"/>
  <c r="AN33" i="6"/>
  <c r="AM33" i="6"/>
  <c r="B19" i="6"/>
  <c r="AO33" i="6"/>
  <c r="D19" i="6"/>
  <c r="AP33" i="6"/>
  <c r="E19" i="6"/>
  <c r="G19" i="6"/>
  <c r="AQ33" i="6"/>
  <c r="F19" i="6"/>
  <c r="AS33" i="6"/>
  <c r="AT33" i="6"/>
  <c r="D8" i="6"/>
  <c r="AU33" i="6"/>
  <c r="E8" i="6"/>
  <c r="AV33" i="6"/>
  <c r="F8" i="6"/>
  <c r="AX33" i="6"/>
  <c r="AW33" i="6"/>
  <c r="B9" i="6"/>
  <c r="AY33" i="6"/>
  <c r="D9" i="6"/>
  <c r="AZ33" i="6"/>
  <c r="E9" i="6"/>
  <c r="BA33" i="6"/>
  <c r="F9" i="6"/>
  <c r="BC33" i="6"/>
  <c r="BD33" i="6"/>
  <c r="D10" i="6"/>
  <c r="BE33" i="6"/>
  <c r="E10" i="6"/>
  <c r="BF33" i="6"/>
  <c r="F10" i="6"/>
  <c r="BH33" i="6"/>
  <c r="BG33" i="6"/>
  <c r="B11" i="6"/>
  <c r="BI33" i="6"/>
  <c r="D11" i="6"/>
  <c r="BJ33" i="6"/>
  <c r="E11" i="6"/>
  <c r="BK33" i="6"/>
  <c r="F11" i="6"/>
  <c r="BM33" i="6"/>
  <c r="BN33" i="6"/>
  <c r="D12" i="6"/>
  <c r="BO33" i="6"/>
  <c r="E12" i="6"/>
  <c r="BP33" i="6"/>
  <c r="F12" i="6"/>
  <c r="BR33" i="6"/>
  <c r="BQ33" i="6"/>
  <c r="B13" i="6"/>
  <c r="BS33" i="6"/>
  <c r="D13" i="6"/>
  <c r="BT33" i="6"/>
  <c r="E13" i="6"/>
  <c r="BU33" i="6"/>
  <c r="F13" i="6"/>
  <c r="BV33" i="6"/>
  <c r="B14" i="6"/>
  <c r="BW33" i="6"/>
  <c r="C14" i="6"/>
  <c r="BX33" i="6"/>
  <c r="D14" i="6"/>
  <c r="BY33" i="6"/>
  <c r="E14" i="6"/>
  <c r="BZ33" i="6"/>
  <c r="F14" i="6"/>
  <c r="CB33" i="6"/>
  <c r="CA33" i="6"/>
  <c r="B15" i="6"/>
  <c r="CC33" i="6"/>
  <c r="D15" i="6"/>
  <c r="CD33" i="6"/>
  <c r="E15" i="6"/>
  <c r="CE33" i="6"/>
  <c r="F15" i="6"/>
  <c r="CG33" i="6"/>
  <c r="C16" i="6"/>
  <c r="CH33" i="6"/>
  <c r="D16" i="6"/>
  <c r="CI33" i="6"/>
  <c r="E16" i="6"/>
  <c r="CJ33" i="6"/>
  <c r="F16" i="6"/>
  <c r="CL33" i="6"/>
  <c r="CK33" i="6"/>
  <c r="B17" i="6"/>
  <c r="CM33" i="6"/>
  <c r="D17" i="6"/>
  <c r="CN33" i="6"/>
  <c r="E17" i="6"/>
  <c r="CO33" i="6"/>
  <c r="F17" i="6"/>
  <c r="CQ33" i="6"/>
  <c r="CR33" i="6"/>
  <c r="D20" i="6"/>
  <c r="CS33" i="6"/>
  <c r="E20" i="6"/>
  <c r="CT33" i="6"/>
  <c r="F20" i="6"/>
  <c r="CV33" i="6"/>
  <c r="CU33" i="6"/>
  <c r="B22" i="6"/>
  <c r="CW33" i="6"/>
  <c r="D22" i="6"/>
  <c r="CX33" i="6"/>
  <c r="E22" i="6"/>
  <c r="CY33" i="6"/>
  <c r="F22" i="6"/>
  <c r="DA33" i="6"/>
  <c r="CZ33" i="6"/>
  <c r="B21" i="6"/>
  <c r="DB33" i="6"/>
  <c r="D21" i="6"/>
  <c r="DC33" i="6"/>
  <c r="E21" i="6"/>
  <c r="DD33" i="6"/>
  <c r="F21" i="6"/>
  <c r="H24" i="7"/>
  <c r="O50" i="7"/>
  <c r="N50" i="7"/>
  <c r="B3" i="7"/>
  <c r="P50" i="7"/>
  <c r="D3" i="7"/>
  <c r="Q50" i="7"/>
  <c r="E3" i="7"/>
  <c r="R50" i="7"/>
  <c r="F3" i="7"/>
  <c r="T50" i="7"/>
  <c r="S50" i="7"/>
  <c r="B4" i="7"/>
  <c r="C4" i="7"/>
  <c r="U50" i="7"/>
  <c r="D4" i="7"/>
  <c r="V50" i="7"/>
  <c r="E4" i="7"/>
  <c r="W50" i="7"/>
  <c r="F4" i="7"/>
  <c r="X50" i="7"/>
  <c r="B5" i="7"/>
  <c r="Y50" i="7"/>
  <c r="C5" i="7"/>
  <c r="Z50" i="7"/>
  <c r="D5" i="7"/>
  <c r="AA50" i="7"/>
  <c r="E5" i="7"/>
  <c r="AB50" i="7"/>
  <c r="F5" i="7"/>
  <c r="AD50" i="7"/>
  <c r="AE50" i="7"/>
  <c r="D6" i="7"/>
  <c r="AF50" i="7"/>
  <c r="E6" i="7"/>
  <c r="AG50" i="7"/>
  <c r="F6" i="7"/>
  <c r="AI50" i="7"/>
  <c r="AH50" i="7"/>
  <c r="B7" i="7"/>
  <c r="AJ50" i="7"/>
  <c r="D7" i="7"/>
  <c r="AK50" i="7"/>
  <c r="E7" i="7"/>
  <c r="AL50" i="7"/>
  <c r="F7" i="7"/>
  <c r="AN50" i="7"/>
  <c r="C21" i="7"/>
  <c r="AM50" i="7"/>
  <c r="B21" i="7"/>
  <c r="AO50" i="7"/>
  <c r="D21" i="7"/>
  <c r="AP50" i="7"/>
  <c r="E21" i="7"/>
  <c r="AQ50" i="7"/>
  <c r="F21" i="7"/>
  <c r="AS50" i="7"/>
  <c r="AR50" i="7"/>
  <c r="B8" i="7"/>
  <c r="AT50" i="7"/>
  <c r="D8" i="7"/>
  <c r="AU50" i="7"/>
  <c r="E8" i="7"/>
  <c r="G8" i="7"/>
  <c r="AV50" i="7"/>
  <c r="F8" i="7"/>
  <c r="AX50" i="7"/>
  <c r="AY50" i="7"/>
  <c r="D9" i="7"/>
  <c r="AZ50" i="7"/>
  <c r="E9" i="7"/>
  <c r="BA50" i="7"/>
  <c r="F9" i="7"/>
  <c r="BC50" i="7"/>
  <c r="BD50" i="7"/>
  <c r="D22" i="7"/>
  <c r="BE50" i="7"/>
  <c r="E22" i="7"/>
  <c r="BF50" i="7"/>
  <c r="F22" i="7"/>
  <c r="BH50" i="7"/>
  <c r="C10" i="7"/>
  <c r="BI50" i="7"/>
  <c r="D10" i="7"/>
  <c r="BJ50" i="7"/>
  <c r="E10" i="7"/>
  <c r="BK50" i="7"/>
  <c r="F10" i="7"/>
  <c r="BM50" i="7"/>
  <c r="BL50" i="7"/>
  <c r="B11" i="7"/>
  <c r="BN50" i="7"/>
  <c r="D11" i="7"/>
  <c r="BO50" i="7"/>
  <c r="E11" i="7"/>
  <c r="BP50" i="7"/>
  <c r="F11" i="7"/>
  <c r="BR50" i="7"/>
  <c r="BS50" i="7"/>
  <c r="D12" i="7"/>
  <c r="BT50" i="7"/>
  <c r="E12" i="7"/>
  <c r="BU50" i="7"/>
  <c r="F12" i="7"/>
  <c r="BW50" i="7"/>
  <c r="BV50" i="7"/>
  <c r="B13" i="7"/>
  <c r="BX50" i="7"/>
  <c r="D13" i="7"/>
  <c r="BY50" i="7"/>
  <c r="E13" i="7"/>
  <c r="BZ50" i="7"/>
  <c r="F13" i="7"/>
  <c r="CA50" i="7"/>
  <c r="B14" i="7"/>
  <c r="CB50" i="7"/>
  <c r="C14" i="7"/>
  <c r="CC50" i="7"/>
  <c r="D14" i="7"/>
  <c r="CD50" i="7"/>
  <c r="E14" i="7"/>
  <c r="L14" i="7"/>
  <c r="CE50" i="7"/>
  <c r="F14" i="7"/>
  <c r="CG50" i="7"/>
  <c r="CF50" i="7"/>
  <c r="B15" i="7"/>
  <c r="CH50" i="7"/>
  <c r="D15" i="7"/>
  <c r="CI50" i="7"/>
  <c r="E15" i="7"/>
  <c r="CJ50" i="7"/>
  <c r="F15" i="7"/>
  <c r="CK50" i="7"/>
  <c r="B16" i="7"/>
  <c r="CL50" i="7"/>
  <c r="C16" i="7"/>
  <c r="CM50" i="7"/>
  <c r="D16" i="7"/>
  <c r="CN50" i="7"/>
  <c r="E16" i="7"/>
  <c r="CO50" i="7"/>
  <c r="F16" i="7"/>
  <c r="CQ50" i="7"/>
  <c r="CP50" i="7"/>
  <c r="B17" i="7"/>
  <c r="CR50" i="7"/>
  <c r="D17" i="7"/>
  <c r="CS50" i="7"/>
  <c r="E17" i="7"/>
  <c r="CT50" i="7"/>
  <c r="F17" i="7"/>
  <c r="CV50" i="7"/>
  <c r="CW50" i="7"/>
  <c r="D19" i="7"/>
  <c r="CX50" i="7"/>
  <c r="E19" i="7"/>
  <c r="CY50" i="7"/>
  <c r="F19" i="7"/>
  <c r="DA50" i="7"/>
  <c r="CZ50" i="7"/>
  <c r="B23" i="7"/>
  <c r="DB50" i="7"/>
  <c r="D23" i="7"/>
  <c r="DC50" i="7"/>
  <c r="E23" i="7"/>
  <c r="DD50" i="7"/>
  <c r="F23" i="7"/>
  <c r="DF50" i="7"/>
  <c r="DE50" i="7"/>
  <c r="B18" i="7"/>
  <c r="DG50" i="7"/>
  <c r="D18" i="7"/>
  <c r="DH50" i="7"/>
  <c r="E18" i="7"/>
  <c r="DI50" i="7"/>
  <c r="F18" i="7"/>
  <c r="C17" i="14"/>
  <c r="C20" i="14"/>
  <c r="H28" i="14"/>
  <c r="M47" i="14"/>
  <c r="C3" i="14"/>
  <c r="C121" i="1"/>
  <c r="B121" i="1" s="1"/>
  <c r="L47" i="14"/>
  <c r="B3" i="14"/>
  <c r="N47" i="14"/>
  <c r="D3" i="14"/>
  <c r="D121" i="1"/>
  <c r="O47" i="14"/>
  <c r="E3" i="14"/>
  <c r="P47" i="14"/>
  <c r="F3" i="14"/>
  <c r="F121" i="1"/>
  <c r="R47" i="14"/>
  <c r="S47" i="14"/>
  <c r="D4" i="14"/>
  <c r="T47" i="14"/>
  <c r="E4" i="14"/>
  <c r="U47" i="14"/>
  <c r="F4" i="14"/>
  <c r="W47" i="14"/>
  <c r="V47" i="14"/>
  <c r="B5" i="14"/>
  <c r="C5" i="14"/>
  <c r="X47" i="14"/>
  <c r="D5" i="14"/>
  <c r="Y47" i="14"/>
  <c r="E5" i="14"/>
  <c r="Z47" i="14"/>
  <c r="F5" i="14"/>
  <c r="AB47" i="14"/>
  <c r="AA47" i="14"/>
  <c r="B6" i="14"/>
  <c r="AC47" i="14"/>
  <c r="D6" i="14"/>
  <c r="AD47" i="14"/>
  <c r="E6" i="14"/>
  <c r="AE47" i="14"/>
  <c r="F6" i="14"/>
  <c r="AG47" i="14"/>
  <c r="AF47" i="14"/>
  <c r="B7" i="14"/>
  <c r="AH47" i="14"/>
  <c r="D7" i="14"/>
  <c r="AI47" i="14"/>
  <c r="E7" i="14"/>
  <c r="AJ47" i="14"/>
  <c r="F7" i="14"/>
  <c r="AL47" i="14"/>
  <c r="AK47" i="14"/>
  <c r="B8" i="14"/>
  <c r="AM47" i="14"/>
  <c r="D8" i="14"/>
  <c r="AN47" i="14"/>
  <c r="E8" i="14"/>
  <c r="AO47" i="14"/>
  <c r="F8" i="14"/>
  <c r="AQ47" i="14"/>
  <c r="AP47" i="14"/>
  <c r="B23" i="14"/>
  <c r="AR47" i="14"/>
  <c r="D23" i="14"/>
  <c r="AS47" i="14"/>
  <c r="E23" i="14"/>
  <c r="AT47" i="14"/>
  <c r="F23" i="14"/>
  <c r="AV47" i="14"/>
  <c r="AU47" i="14"/>
  <c r="B9" i="14"/>
  <c r="AW47" i="14"/>
  <c r="D9" i="14"/>
  <c r="AX47" i="14"/>
  <c r="E9" i="14"/>
  <c r="AY47" i="14"/>
  <c r="F9" i="14"/>
  <c r="BA47" i="14"/>
  <c r="AZ47" i="14"/>
  <c r="B10" i="14"/>
  <c r="C10" i="14"/>
  <c r="BB47" i="14"/>
  <c r="D10" i="14"/>
  <c r="BC47" i="14"/>
  <c r="E10" i="14"/>
  <c r="BD47" i="14"/>
  <c r="F10" i="14"/>
  <c r="BF47" i="14"/>
  <c r="C11" i="14"/>
  <c r="BG47" i="14"/>
  <c r="D11" i="14"/>
  <c r="BH47" i="14"/>
  <c r="E11" i="14"/>
  <c r="BI47" i="14"/>
  <c r="F11" i="14"/>
  <c r="BK47" i="14"/>
  <c r="BL47" i="14"/>
  <c r="D12" i="14"/>
  <c r="BM47" i="14"/>
  <c r="E12" i="14"/>
  <c r="BN47" i="14"/>
  <c r="F12" i="14"/>
  <c r="BP47" i="14"/>
  <c r="BQ47" i="14"/>
  <c r="D13" i="14"/>
  <c r="BR47" i="14"/>
  <c r="E13" i="14"/>
  <c r="BS47" i="14"/>
  <c r="F13" i="14"/>
  <c r="BU47" i="14"/>
  <c r="C14" i="14"/>
  <c r="BV47" i="14"/>
  <c r="D14" i="14"/>
  <c r="BW47" i="14"/>
  <c r="E14" i="14"/>
  <c r="BX47" i="14"/>
  <c r="F14" i="14"/>
  <c r="BZ47" i="14"/>
  <c r="BY47" i="14"/>
  <c r="B26" i="14"/>
  <c r="CA47" i="14"/>
  <c r="D26" i="14"/>
  <c r="CB47" i="14"/>
  <c r="E26" i="14"/>
  <c r="CC47" i="14"/>
  <c r="F26" i="14"/>
  <c r="CE47" i="14"/>
  <c r="C15" i="14"/>
  <c r="CF47" i="14"/>
  <c r="D15" i="14"/>
  <c r="CG47" i="14"/>
  <c r="E15" i="14"/>
  <c r="J15" i="14"/>
  <c r="CH47" i="14"/>
  <c r="F15" i="14"/>
  <c r="CJ47" i="14"/>
  <c r="CI47" i="14"/>
  <c r="B16" i="14"/>
  <c r="CK47" i="14"/>
  <c r="D16" i="14"/>
  <c r="CL47" i="14"/>
  <c r="E16" i="14"/>
  <c r="CM47" i="14"/>
  <c r="F16" i="14"/>
  <c r="CN47" i="14"/>
  <c r="B17" i="14"/>
  <c r="CO47" i="14"/>
  <c r="CP47" i="14"/>
  <c r="D17" i="14"/>
  <c r="CQ47" i="14"/>
  <c r="E17" i="14"/>
  <c r="CR47" i="14"/>
  <c r="F17" i="14"/>
  <c r="CT47" i="14"/>
  <c r="CU47" i="14"/>
  <c r="D18" i="14"/>
  <c r="CV47" i="14"/>
  <c r="E18" i="14"/>
  <c r="CW47" i="14"/>
  <c r="F18" i="14"/>
  <c r="CY47" i="14"/>
  <c r="CX47" i="14"/>
  <c r="B20" i="14"/>
  <c r="CZ47" i="14"/>
  <c r="D20" i="14"/>
  <c r="DA47" i="14"/>
  <c r="E20" i="14"/>
  <c r="DB47" i="14"/>
  <c r="F20" i="14"/>
  <c r="DD47" i="14"/>
  <c r="DE47" i="14"/>
  <c r="D27" i="14"/>
  <c r="DF47" i="14"/>
  <c r="E27" i="14"/>
  <c r="DG47" i="14"/>
  <c r="F27" i="14"/>
  <c r="DI47" i="14"/>
  <c r="DH47" i="14"/>
  <c r="B19" i="14"/>
  <c r="C19" i="14"/>
  <c r="DJ47" i="14"/>
  <c r="D19" i="14"/>
  <c r="DK47" i="14"/>
  <c r="E19" i="14"/>
  <c r="DL47" i="14"/>
  <c r="F19" i="14"/>
  <c r="DN47" i="14"/>
  <c r="DO47" i="14"/>
  <c r="D25" i="14"/>
  <c r="D168" i="1"/>
  <c r="DP47" i="14"/>
  <c r="E25" i="14"/>
  <c r="E168" i="1"/>
  <c r="DQ47" i="14"/>
  <c r="F25" i="14"/>
  <c r="F168" i="1"/>
  <c r="DS47" i="14"/>
  <c r="C24" i="14"/>
  <c r="DT47" i="14"/>
  <c r="D24" i="14"/>
  <c r="DU47" i="14"/>
  <c r="E24" i="14"/>
  <c r="DV47" i="14"/>
  <c r="F24" i="14"/>
  <c r="DW47" i="14"/>
  <c r="B22" i="14"/>
  <c r="DX47" i="14"/>
  <c r="C22" i="14"/>
  <c r="DY47" i="14"/>
  <c r="D22" i="14"/>
  <c r="DZ47" i="14"/>
  <c r="E22" i="14"/>
  <c r="EA47" i="14"/>
  <c r="F22" i="14"/>
  <c r="H25" i="8"/>
  <c r="M42" i="8"/>
  <c r="C3" i="8"/>
  <c r="N42" i="8"/>
  <c r="D3" i="8"/>
  <c r="O42" i="8"/>
  <c r="E3" i="8"/>
  <c r="P42" i="8"/>
  <c r="F3" i="8"/>
  <c r="R42" i="8"/>
  <c r="S42" i="8"/>
  <c r="D4" i="8"/>
  <c r="T42" i="8"/>
  <c r="E4" i="8"/>
  <c r="U42" i="8"/>
  <c r="F4" i="8"/>
  <c r="W42" i="8"/>
  <c r="C5" i="8"/>
  <c r="V42" i="8"/>
  <c r="B5" i="8"/>
  <c r="X42" i="8"/>
  <c r="D5" i="8"/>
  <c r="Y42" i="8"/>
  <c r="E5" i="8"/>
  <c r="Z42" i="8"/>
  <c r="F5" i="8"/>
  <c r="AB42" i="8"/>
  <c r="C6" i="8"/>
  <c r="AC42" i="8"/>
  <c r="D6" i="8"/>
  <c r="AD42" i="8"/>
  <c r="E6" i="8"/>
  <c r="AE42" i="8"/>
  <c r="F6" i="8"/>
  <c r="AG42" i="8"/>
  <c r="C7" i="8"/>
  <c r="AH42" i="8"/>
  <c r="D7" i="8"/>
  <c r="AI42" i="8"/>
  <c r="E7" i="8"/>
  <c r="AJ42" i="8"/>
  <c r="F7" i="8"/>
  <c r="AL42" i="8"/>
  <c r="AM42" i="8"/>
  <c r="D20" i="8"/>
  <c r="AN42" i="8"/>
  <c r="E20" i="8"/>
  <c r="AO42" i="8"/>
  <c r="F20" i="8"/>
  <c r="AP42" i="8"/>
  <c r="B21" i="8"/>
  <c r="AQ42" i="8"/>
  <c r="C21" i="8"/>
  <c r="AR42" i="8"/>
  <c r="D21" i="8"/>
  <c r="AS42" i="8"/>
  <c r="E21" i="8"/>
  <c r="AT42" i="8"/>
  <c r="F21" i="8"/>
  <c r="AV42" i="8"/>
  <c r="C8" i="8"/>
  <c r="AW42" i="8"/>
  <c r="D8" i="8"/>
  <c r="AX42" i="8"/>
  <c r="E8" i="8"/>
  <c r="AY42" i="8"/>
  <c r="F8" i="8"/>
  <c r="BA42" i="8"/>
  <c r="C22" i="8"/>
  <c r="BB42" i="8"/>
  <c r="D22" i="8"/>
  <c r="BC42" i="8"/>
  <c r="E22" i="8"/>
  <c r="BD42" i="8"/>
  <c r="F22" i="8"/>
  <c r="BF42" i="8"/>
  <c r="BG42" i="8"/>
  <c r="D10" i="8"/>
  <c r="BH42" i="8"/>
  <c r="E10" i="8"/>
  <c r="BI42" i="8"/>
  <c r="F10" i="8"/>
  <c r="BK42" i="8"/>
  <c r="BL42" i="8"/>
  <c r="D23" i="8"/>
  <c r="BM42" i="8"/>
  <c r="E23" i="8"/>
  <c r="BN42" i="8"/>
  <c r="F23" i="8"/>
  <c r="BP42" i="8"/>
  <c r="C11" i="8"/>
  <c r="BQ42" i="8"/>
  <c r="D11" i="8"/>
  <c r="BR42" i="8"/>
  <c r="E11" i="8"/>
  <c r="BS42" i="8"/>
  <c r="F11" i="8"/>
  <c r="BU42" i="8"/>
  <c r="C12" i="8"/>
  <c r="BV42" i="8"/>
  <c r="D12" i="8"/>
  <c r="BW42" i="8"/>
  <c r="E12" i="8"/>
  <c r="BX42" i="8"/>
  <c r="F12" i="8"/>
  <c r="BZ42" i="8"/>
  <c r="CA42" i="8"/>
  <c r="D13" i="8"/>
  <c r="CB42" i="8"/>
  <c r="E13" i="8"/>
  <c r="CC42" i="8"/>
  <c r="F13" i="8"/>
  <c r="CE42" i="8"/>
  <c r="CF42" i="8"/>
  <c r="D14" i="8"/>
  <c r="CG42" i="8"/>
  <c r="E14" i="8"/>
  <c r="G14" i="8"/>
  <c r="CH42" i="8"/>
  <c r="F14" i="8"/>
  <c r="CJ42" i="8"/>
  <c r="C15" i="8"/>
  <c r="CK42" i="8"/>
  <c r="D15" i="8"/>
  <c r="CL42" i="8"/>
  <c r="E15" i="8"/>
  <c r="CM42" i="8"/>
  <c r="F15" i="8"/>
  <c r="CO42" i="8"/>
  <c r="CN42" i="8"/>
  <c r="B16" i="8"/>
  <c r="CP42" i="8"/>
  <c r="D16" i="8"/>
  <c r="CQ42" i="8"/>
  <c r="E16" i="8"/>
  <c r="CR42" i="8"/>
  <c r="F16" i="8"/>
  <c r="CT42" i="8"/>
  <c r="CU42" i="8"/>
  <c r="D17" i="8"/>
  <c r="CV42" i="8"/>
  <c r="E17" i="8"/>
  <c r="CW42" i="8"/>
  <c r="F17" i="8"/>
  <c r="CY42" i="8"/>
  <c r="CZ42" i="8"/>
  <c r="D18" i="8"/>
  <c r="DA42" i="8"/>
  <c r="E18" i="8"/>
  <c r="DB42" i="8"/>
  <c r="F18" i="8"/>
  <c r="DC42" i="8"/>
  <c r="B24" i="8"/>
  <c r="DD42" i="8"/>
  <c r="C24" i="8"/>
  <c r="DE42" i="8"/>
  <c r="D24" i="8"/>
  <c r="D169" i="1"/>
  <c r="DF42" i="8"/>
  <c r="E24" i="8"/>
  <c r="E169" i="1"/>
  <c r="DG42" i="8"/>
  <c r="F24" i="8"/>
  <c r="F169" i="1"/>
  <c r="DH42" i="8"/>
  <c r="B9" i="8"/>
  <c r="DI42" i="8"/>
  <c r="C9" i="8"/>
  <c r="DJ42" i="8"/>
  <c r="D9" i="8"/>
  <c r="DK42" i="8"/>
  <c r="E9" i="8"/>
  <c r="J9" i="8"/>
  <c r="DL42" i="8"/>
  <c r="F9" i="8"/>
  <c r="H32" i="15"/>
  <c r="P34" i="15"/>
  <c r="Q34" i="15"/>
  <c r="D3" i="15"/>
  <c r="R34" i="15"/>
  <c r="E3" i="15"/>
  <c r="S34" i="15"/>
  <c r="F3" i="15"/>
  <c r="U34" i="15"/>
  <c r="C4" i="15"/>
  <c r="I4" i="15"/>
  <c r="V34" i="15"/>
  <c r="D4" i="15"/>
  <c r="W34" i="15"/>
  <c r="E4" i="15"/>
  <c r="X34" i="15"/>
  <c r="F4" i="15"/>
  <c r="Z34" i="15"/>
  <c r="C5" i="15"/>
  <c r="AA34" i="15"/>
  <c r="D5" i="15"/>
  <c r="AB34" i="15"/>
  <c r="E5" i="15"/>
  <c r="J5" i="15"/>
  <c r="AC34" i="15"/>
  <c r="F5" i="15"/>
  <c r="AE34" i="15"/>
  <c r="C6" i="15"/>
  <c r="AF34" i="15"/>
  <c r="D6" i="15"/>
  <c r="AG34" i="15"/>
  <c r="E6" i="15"/>
  <c r="AH34" i="15"/>
  <c r="F6" i="15"/>
  <c r="AJ34" i="15"/>
  <c r="AI34" i="15"/>
  <c r="B7" i="15"/>
  <c r="C7" i="15"/>
  <c r="I7" i="15"/>
  <c r="AK34" i="15"/>
  <c r="D7" i="15"/>
  <c r="AL34" i="15"/>
  <c r="E7" i="15"/>
  <c r="AM34" i="15"/>
  <c r="F7" i="15"/>
  <c r="AO34" i="15"/>
  <c r="C8" i="15"/>
  <c r="AP34" i="15"/>
  <c r="D8" i="15"/>
  <c r="AQ34" i="15"/>
  <c r="E8" i="15"/>
  <c r="AR34" i="15"/>
  <c r="F8" i="15"/>
  <c r="AT34" i="15"/>
  <c r="C9" i="15"/>
  <c r="AU34" i="15"/>
  <c r="D9" i="15"/>
  <c r="AV34" i="15"/>
  <c r="E9" i="15"/>
  <c r="AW34" i="15"/>
  <c r="F9" i="15"/>
  <c r="G9" i="15"/>
  <c r="AY34" i="15"/>
  <c r="C25" i="15"/>
  <c r="AZ34" i="15"/>
  <c r="D25" i="15"/>
  <c r="BA34" i="15"/>
  <c r="E25" i="15"/>
  <c r="BB34" i="15"/>
  <c r="F25" i="15"/>
  <c r="BD34" i="15"/>
  <c r="BE34" i="15"/>
  <c r="D10" i="15"/>
  <c r="BF34" i="15"/>
  <c r="E10" i="15"/>
  <c r="BG34" i="15"/>
  <c r="F10" i="15"/>
  <c r="G10" i="15"/>
  <c r="BI34" i="15"/>
  <c r="C11" i="15"/>
  <c r="BJ34" i="15"/>
  <c r="D11" i="15"/>
  <c r="BK34" i="15"/>
  <c r="E11" i="15"/>
  <c r="BL34" i="15"/>
  <c r="F11" i="15"/>
  <c r="BN34" i="15"/>
  <c r="C12" i="15"/>
  <c r="BO34" i="15"/>
  <c r="D12" i="15"/>
  <c r="BP34" i="15"/>
  <c r="E12" i="15"/>
  <c r="BQ34" i="15"/>
  <c r="F12" i="15"/>
  <c r="G12" i="15"/>
  <c r="BS34" i="15"/>
  <c r="C13" i="15"/>
  <c r="BT34" i="15"/>
  <c r="D13" i="15"/>
  <c r="BU34" i="15"/>
  <c r="E13" i="15"/>
  <c r="G13" i="15"/>
  <c r="BV34" i="15"/>
  <c r="F13" i="15"/>
  <c r="BX34" i="15"/>
  <c r="C14" i="15"/>
  <c r="BY34" i="15"/>
  <c r="D14" i="15"/>
  <c r="BZ34" i="15"/>
  <c r="E14" i="15"/>
  <c r="J14" i="15"/>
  <c r="CA34" i="15"/>
  <c r="F14" i="15"/>
  <c r="CC34" i="15"/>
  <c r="C15" i="15"/>
  <c r="CD34" i="15"/>
  <c r="D15" i="15"/>
  <c r="CE34" i="15"/>
  <c r="E15" i="15"/>
  <c r="CF34" i="15"/>
  <c r="F15" i="15"/>
  <c r="CH34" i="15"/>
  <c r="C16" i="15"/>
  <c r="CI34" i="15"/>
  <c r="D16" i="15"/>
  <c r="CJ34" i="15"/>
  <c r="E16" i="15"/>
  <c r="CK34" i="15"/>
  <c r="F16" i="15"/>
  <c r="CM34" i="15"/>
  <c r="C17" i="15"/>
  <c r="CN34" i="15"/>
  <c r="D17" i="15"/>
  <c r="CO34" i="15"/>
  <c r="E17" i="15"/>
  <c r="CP34" i="15"/>
  <c r="F17" i="15"/>
  <c r="CR34" i="15"/>
  <c r="CS34" i="15"/>
  <c r="D18" i="15"/>
  <c r="CT34" i="15"/>
  <c r="E18" i="15"/>
  <c r="CU34" i="15"/>
  <c r="F18" i="15"/>
  <c r="CW34" i="15"/>
  <c r="C19" i="15"/>
  <c r="CX34" i="15"/>
  <c r="D19" i="15"/>
  <c r="CY34" i="15"/>
  <c r="E19" i="15"/>
  <c r="CZ34" i="15"/>
  <c r="F19" i="15"/>
  <c r="DB34" i="15"/>
  <c r="C20" i="15"/>
  <c r="DC34" i="15"/>
  <c r="D20" i="15"/>
  <c r="DD34" i="15"/>
  <c r="E20" i="15"/>
  <c r="DE34" i="15"/>
  <c r="F20" i="15"/>
  <c r="DG34" i="15"/>
  <c r="C21" i="15"/>
  <c r="DH34" i="15"/>
  <c r="D21" i="15"/>
  <c r="DI34" i="15"/>
  <c r="E21" i="15"/>
  <c r="DJ34" i="15"/>
  <c r="F21" i="15"/>
  <c r="DL34" i="15"/>
  <c r="C22" i="15"/>
  <c r="DM34" i="15"/>
  <c r="D22" i="15"/>
  <c r="DN34" i="15"/>
  <c r="E22" i="15"/>
  <c r="J22" i="15"/>
  <c r="DO34" i="15"/>
  <c r="F22" i="15"/>
  <c r="DQ34" i="15"/>
  <c r="C23" i="15"/>
  <c r="I23" i="15"/>
  <c r="DR34" i="15"/>
  <c r="D23" i="15"/>
  <c r="DS34" i="15"/>
  <c r="E23" i="15"/>
  <c r="DT34" i="15"/>
  <c r="F23" i="15"/>
  <c r="DV34" i="15"/>
  <c r="C26" i="15"/>
  <c r="DW34" i="15"/>
  <c r="D26" i="15"/>
  <c r="DX34" i="15"/>
  <c r="E26" i="15"/>
  <c r="DY34" i="15"/>
  <c r="F26" i="15"/>
  <c r="EA34" i="15"/>
  <c r="C29" i="15"/>
  <c r="EB34" i="15"/>
  <c r="D29" i="15"/>
  <c r="EC34" i="15"/>
  <c r="E29" i="15"/>
  <c r="ED34" i="15"/>
  <c r="F29" i="15"/>
  <c r="EF34" i="15"/>
  <c r="EE34" i="15"/>
  <c r="B27" i="15"/>
  <c r="EG34" i="15"/>
  <c r="D27" i="15"/>
  <c r="EH34" i="15"/>
  <c r="E27" i="15"/>
  <c r="EI34" i="15"/>
  <c r="F27" i="15"/>
  <c r="EK34" i="15"/>
  <c r="EJ34" i="15"/>
  <c r="B28" i="15"/>
  <c r="EL34" i="15"/>
  <c r="D28" i="15"/>
  <c r="EM34" i="15"/>
  <c r="E28" i="15"/>
  <c r="EN34" i="15"/>
  <c r="F28" i="15"/>
  <c r="EP34" i="15"/>
  <c r="C30" i="15"/>
  <c r="EQ34" i="15"/>
  <c r="D30" i="15"/>
  <c r="ER34" i="15"/>
  <c r="E30" i="15"/>
  <c r="ES34" i="15"/>
  <c r="F30" i="15"/>
  <c r="EU34" i="15"/>
  <c r="C31" i="15"/>
  <c r="EV34" i="15"/>
  <c r="D31" i="15"/>
  <c r="EW34" i="15"/>
  <c r="E31" i="15"/>
  <c r="EX34" i="15"/>
  <c r="F31" i="15"/>
  <c r="H35" i="16"/>
  <c r="N41" i="16"/>
  <c r="O41" i="16"/>
  <c r="D3" i="16"/>
  <c r="D109" i="1"/>
  <c r="P41" i="16"/>
  <c r="E3" i="16"/>
  <c r="Q41" i="16"/>
  <c r="F3" i="16"/>
  <c r="F109" i="1"/>
  <c r="S41" i="16"/>
  <c r="C4" i="16"/>
  <c r="T41" i="16"/>
  <c r="D4" i="16"/>
  <c r="U41" i="16"/>
  <c r="E4" i="16"/>
  <c r="V41" i="16"/>
  <c r="F4" i="16"/>
  <c r="X41" i="16"/>
  <c r="C5" i="16"/>
  <c r="Y41" i="16"/>
  <c r="D5" i="16"/>
  <c r="Z41" i="16"/>
  <c r="E5" i="16"/>
  <c r="AA41" i="16"/>
  <c r="F5" i="16"/>
  <c r="AC41" i="16"/>
  <c r="C6" i="16"/>
  <c r="AD41" i="16"/>
  <c r="D6" i="16"/>
  <c r="D122" i="1"/>
  <c r="AE41" i="16"/>
  <c r="E6" i="16"/>
  <c r="AF41" i="16"/>
  <c r="F6" i="16"/>
  <c r="F122" i="1"/>
  <c r="AH41" i="16"/>
  <c r="C7" i="16"/>
  <c r="AI41" i="16"/>
  <c r="D7" i="16"/>
  <c r="AJ41" i="16"/>
  <c r="E7" i="16"/>
  <c r="AK41" i="16"/>
  <c r="F7" i="16"/>
  <c r="AM41" i="16"/>
  <c r="C25" i="16"/>
  <c r="AN41" i="16"/>
  <c r="D25" i="16"/>
  <c r="AO41" i="16"/>
  <c r="E25" i="16"/>
  <c r="AP41" i="16"/>
  <c r="F25" i="16"/>
  <c r="AR41" i="16"/>
  <c r="C8" i="16"/>
  <c r="I8" i="16"/>
  <c r="AS41" i="16"/>
  <c r="D8" i="16"/>
  <c r="AT41" i="16"/>
  <c r="E8" i="16"/>
  <c r="AU41" i="16"/>
  <c r="F8" i="16"/>
  <c r="AW41" i="16"/>
  <c r="AX41" i="16"/>
  <c r="D9" i="16"/>
  <c r="AY41" i="16"/>
  <c r="E9" i="16"/>
  <c r="AZ41" i="16"/>
  <c r="F9" i="16"/>
  <c r="BB41" i="16"/>
  <c r="C26" i="16"/>
  <c r="BC41" i="16"/>
  <c r="D26" i="16"/>
  <c r="BD41" i="16"/>
  <c r="E26" i="16"/>
  <c r="BE41" i="16"/>
  <c r="F26" i="16"/>
  <c r="BG41" i="16"/>
  <c r="BH41" i="16"/>
  <c r="D10" i="16"/>
  <c r="BI41" i="16"/>
  <c r="E10" i="16"/>
  <c r="G10" i="16"/>
  <c r="BJ41" i="16"/>
  <c r="F10" i="16"/>
  <c r="BL41" i="16"/>
  <c r="BK41" i="16"/>
  <c r="B27" i="16"/>
  <c r="BM41" i="16"/>
  <c r="D27" i="16"/>
  <c r="BN41" i="16"/>
  <c r="E27" i="16"/>
  <c r="BO41" i="16"/>
  <c r="F27" i="16"/>
  <c r="BQ41" i="16"/>
  <c r="BP41" i="16"/>
  <c r="BR41" i="16"/>
  <c r="D11" i="16"/>
  <c r="BS41" i="16"/>
  <c r="E11" i="16"/>
  <c r="BT41" i="16"/>
  <c r="F11" i="16"/>
  <c r="BV41" i="16"/>
  <c r="BU41" i="16"/>
  <c r="B12" i="16"/>
  <c r="BW41" i="16"/>
  <c r="D12" i="16"/>
  <c r="BX41" i="16"/>
  <c r="E12" i="16"/>
  <c r="BY41" i="16"/>
  <c r="F12" i="16"/>
  <c r="CA41" i="16"/>
  <c r="BZ41" i="16"/>
  <c r="B13" i="16"/>
  <c r="C13" i="16"/>
  <c r="CB41" i="16"/>
  <c r="D13" i="16"/>
  <c r="CC41" i="16"/>
  <c r="E13" i="16"/>
  <c r="CD41" i="16"/>
  <c r="F13" i="16"/>
  <c r="CF41" i="16"/>
  <c r="C14" i="16"/>
  <c r="CG41" i="16"/>
  <c r="D14" i="16"/>
  <c r="CH41" i="16"/>
  <c r="E14" i="16"/>
  <c r="CI41" i="16"/>
  <c r="F14" i="16"/>
  <c r="CK41" i="16"/>
  <c r="CL41" i="16"/>
  <c r="D31" i="16"/>
  <c r="CM41" i="16"/>
  <c r="E31" i="16"/>
  <c r="CN41" i="16"/>
  <c r="F31" i="16"/>
  <c r="CP41" i="16"/>
  <c r="C15" i="16"/>
  <c r="CQ41" i="16"/>
  <c r="D15" i="16"/>
  <c r="CR41" i="16"/>
  <c r="E15" i="16"/>
  <c r="CS41" i="16"/>
  <c r="F15" i="16"/>
  <c r="CU41" i="16"/>
  <c r="C32" i="16"/>
  <c r="CV41" i="16"/>
  <c r="D32" i="16"/>
  <c r="D163" i="1"/>
  <c r="CW41" i="16"/>
  <c r="E32" i="16"/>
  <c r="E163" i="1"/>
  <c r="CX41" i="16"/>
  <c r="F32" i="16"/>
  <c r="F163" i="1"/>
  <c r="CZ41" i="16"/>
  <c r="C16" i="16"/>
  <c r="DA41" i="16"/>
  <c r="D16" i="16"/>
  <c r="DB41" i="16"/>
  <c r="E16" i="16"/>
  <c r="DC41" i="16"/>
  <c r="F16" i="16"/>
  <c r="DE41" i="16"/>
  <c r="DF41" i="16"/>
  <c r="D17" i="16"/>
  <c r="DG41" i="16"/>
  <c r="E17" i="16"/>
  <c r="DH41" i="16"/>
  <c r="F17" i="16"/>
  <c r="DJ41" i="16"/>
  <c r="C18" i="16"/>
  <c r="DK41" i="16"/>
  <c r="D18" i="16"/>
  <c r="DL41" i="16"/>
  <c r="E18" i="16"/>
  <c r="DM41" i="16"/>
  <c r="F18" i="16"/>
  <c r="DO41" i="16"/>
  <c r="C19" i="16"/>
  <c r="I19" i="16"/>
  <c r="DP41" i="16"/>
  <c r="D19" i="16"/>
  <c r="DQ41" i="16"/>
  <c r="E19" i="16"/>
  <c r="DR41" i="16"/>
  <c r="F19" i="16"/>
  <c r="DT41" i="16"/>
  <c r="C20" i="16"/>
  <c r="DU41" i="16"/>
  <c r="D20" i="16"/>
  <c r="DV41" i="16"/>
  <c r="E20" i="16"/>
  <c r="DW41" i="16"/>
  <c r="F20" i="16"/>
  <c r="DY41" i="16"/>
  <c r="C21" i="16"/>
  <c r="DZ41" i="16"/>
  <c r="D21" i="16"/>
  <c r="EA41" i="16"/>
  <c r="E21" i="16"/>
  <c r="EB41" i="16"/>
  <c r="F21" i="16"/>
  <c r="ED41" i="16"/>
  <c r="C22" i="16"/>
  <c r="EE41" i="16"/>
  <c r="D22" i="16"/>
  <c r="EF41" i="16"/>
  <c r="E22" i="16"/>
  <c r="EG41" i="16"/>
  <c r="F22" i="16"/>
  <c r="EI41" i="16"/>
  <c r="EH41" i="16"/>
  <c r="EJ41" i="16"/>
  <c r="EK41" i="16"/>
  <c r="EL41" i="16"/>
  <c r="EN41" i="16"/>
  <c r="EO41" i="16"/>
  <c r="D28" i="16"/>
  <c r="EP41" i="16"/>
  <c r="E28" i="16"/>
  <c r="EQ41" i="16"/>
  <c r="F28" i="16"/>
  <c r="ES41" i="16"/>
  <c r="ET41" i="16"/>
  <c r="D33" i="16"/>
  <c r="EU41" i="16"/>
  <c r="E33" i="16"/>
  <c r="EV41" i="16"/>
  <c r="F33" i="16"/>
  <c r="EX41" i="16"/>
  <c r="C29" i="16"/>
  <c r="EY41" i="16"/>
  <c r="D29" i="16"/>
  <c r="EZ41" i="16"/>
  <c r="E29" i="16"/>
  <c r="FA41" i="16"/>
  <c r="F29" i="16"/>
  <c r="FC41" i="16"/>
  <c r="FD41" i="16"/>
  <c r="D30" i="16"/>
  <c r="FE41" i="16"/>
  <c r="E30" i="16"/>
  <c r="FF41" i="16"/>
  <c r="F30" i="16"/>
  <c r="FH41" i="16"/>
  <c r="FG41" i="16"/>
  <c r="B34" i="16"/>
  <c r="FI41" i="16"/>
  <c r="D34" i="16"/>
  <c r="FJ41" i="16"/>
  <c r="E34" i="16"/>
  <c r="FK41" i="16"/>
  <c r="F34" i="16"/>
  <c r="FM41" i="16"/>
  <c r="FN41" i="16"/>
  <c r="D23" i="16"/>
  <c r="FO41" i="16"/>
  <c r="E23" i="16"/>
  <c r="FP41" i="16"/>
  <c r="F23" i="16"/>
  <c r="H32" i="17"/>
  <c r="M42" i="17"/>
  <c r="C13" i="17"/>
  <c r="N42" i="17"/>
  <c r="D13" i="17"/>
  <c r="O42" i="17"/>
  <c r="E13" i="17"/>
  <c r="J13" i="17"/>
  <c r="P42" i="17"/>
  <c r="F13" i="17"/>
  <c r="R42" i="17"/>
  <c r="C15" i="17"/>
  <c r="S42" i="17"/>
  <c r="D15" i="17"/>
  <c r="T42" i="17"/>
  <c r="E15" i="17"/>
  <c r="U42" i="17"/>
  <c r="F15" i="17"/>
  <c r="W42" i="17"/>
  <c r="C19" i="17"/>
  <c r="X42" i="17"/>
  <c r="D19" i="17"/>
  <c r="Y42" i="17"/>
  <c r="E19" i="17"/>
  <c r="G19" i="17"/>
  <c r="Z42" i="17"/>
  <c r="F19" i="17"/>
  <c r="AB42" i="17"/>
  <c r="C3" i="17"/>
  <c r="AC42" i="17"/>
  <c r="D3" i="17"/>
  <c r="AD42" i="17"/>
  <c r="E3" i="17"/>
  <c r="AE42" i="17"/>
  <c r="F3" i="17"/>
  <c r="AG42" i="17"/>
  <c r="C24" i="17"/>
  <c r="AH42" i="17"/>
  <c r="D24" i="17"/>
  <c r="AI42" i="17"/>
  <c r="E24" i="17"/>
  <c r="AJ42" i="17"/>
  <c r="F24" i="17"/>
  <c r="AL42" i="17"/>
  <c r="C4" i="17"/>
  <c r="AM42" i="17"/>
  <c r="D4" i="17"/>
  <c r="AN42" i="17"/>
  <c r="E4" i="17"/>
  <c r="AO42" i="17"/>
  <c r="F4" i="17"/>
  <c r="AQ42" i="17"/>
  <c r="AP42" i="17"/>
  <c r="B5" i="17"/>
  <c r="AR42" i="17"/>
  <c r="D5" i="17"/>
  <c r="AS42" i="17"/>
  <c r="E5" i="17"/>
  <c r="AT42" i="17"/>
  <c r="F5" i="17"/>
  <c r="AV42" i="17"/>
  <c r="AW42" i="17"/>
  <c r="D6" i="17"/>
  <c r="AX42" i="17"/>
  <c r="E6" i="17"/>
  <c r="AY42" i="17"/>
  <c r="F6" i="17"/>
  <c r="BA42" i="17"/>
  <c r="AZ42" i="17"/>
  <c r="B7" i="17"/>
  <c r="BB42" i="17"/>
  <c r="D7" i="17"/>
  <c r="BC42" i="17"/>
  <c r="E7" i="17"/>
  <c r="G7" i="17"/>
  <c r="BD42" i="17"/>
  <c r="F7" i="17"/>
  <c r="BF42" i="17"/>
  <c r="C8" i="17"/>
  <c r="BG42" i="17"/>
  <c r="D8" i="17"/>
  <c r="BH42" i="17"/>
  <c r="E8" i="17"/>
  <c r="J8" i="17"/>
  <c r="BI42" i="17"/>
  <c r="F8" i="17"/>
  <c r="BK42" i="17"/>
  <c r="C9" i="17"/>
  <c r="BL42" i="17"/>
  <c r="D9" i="17"/>
  <c r="BM42" i="17"/>
  <c r="E9" i="17"/>
  <c r="BN42" i="17"/>
  <c r="F9" i="17"/>
  <c r="BP42" i="17"/>
  <c r="BQ42" i="17"/>
  <c r="D25" i="17"/>
  <c r="BR42" i="17"/>
  <c r="E25" i="17"/>
  <c r="BS42" i="17"/>
  <c r="F25" i="17"/>
  <c r="BU42" i="17"/>
  <c r="BV42" i="17"/>
  <c r="D26" i="17"/>
  <c r="BW42" i="17"/>
  <c r="E26" i="17"/>
  <c r="BX42" i="17"/>
  <c r="F26" i="17"/>
  <c r="BZ42" i="17"/>
  <c r="C27" i="17"/>
  <c r="CA42" i="17"/>
  <c r="D27" i="17"/>
  <c r="CB42" i="17"/>
  <c r="E27" i="17"/>
  <c r="CC42" i="17"/>
  <c r="F27" i="17"/>
  <c r="CE42" i="17"/>
  <c r="C10" i="17"/>
  <c r="CF42" i="17"/>
  <c r="D10" i="17"/>
  <c r="CG42" i="17"/>
  <c r="E10" i="17"/>
  <c r="CH42" i="17"/>
  <c r="F10" i="17"/>
  <c r="CJ42" i="17"/>
  <c r="CI42" i="17"/>
  <c r="B11" i="17"/>
  <c r="CK42" i="17"/>
  <c r="D11" i="17"/>
  <c r="CL42" i="17"/>
  <c r="E11" i="17"/>
  <c r="CM42" i="17"/>
  <c r="F11" i="17"/>
  <c r="CO42" i="17"/>
  <c r="C12" i="17"/>
  <c r="CP42" i="17"/>
  <c r="D12" i="17"/>
  <c r="CQ42" i="17"/>
  <c r="E12" i="17"/>
  <c r="CR42" i="17"/>
  <c r="F12" i="17"/>
  <c r="CT42" i="17"/>
  <c r="C28" i="17"/>
  <c r="CU42" i="17"/>
  <c r="D28" i="17"/>
  <c r="CV42" i="17"/>
  <c r="E28" i="17"/>
  <c r="CW42" i="17"/>
  <c r="F28" i="17"/>
  <c r="CY42" i="17"/>
  <c r="C14" i="17"/>
  <c r="I14" i="17"/>
  <c r="CZ42" i="17"/>
  <c r="D14" i="17"/>
  <c r="DA42" i="17"/>
  <c r="E14" i="17"/>
  <c r="DB42" i="17"/>
  <c r="F14" i="17"/>
  <c r="DD42" i="17"/>
  <c r="DC42" i="17"/>
  <c r="B29" i="17"/>
  <c r="C29" i="17"/>
  <c r="DE42" i="17"/>
  <c r="D29" i="17"/>
  <c r="DF42" i="17"/>
  <c r="E29" i="17"/>
  <c r="DG42" i="17"/>
  <c r="F29" i="17"/>
  <c r="DI42" i="17"/>
  <c r="DJ42" i="17"/>
  <c r="D30" i="17"/>
  <c r="DK42" i="17"/>
  <c r="E30" i="17"/>
  <c r="DL42" i="17"/>
  <c r="F30" i="17"/>
  <c r="DN42" i="17"/>
  <c r="C16" i="17"/>
  <c r="DO42" i="17"/>
  <c r="D16" i="17"/>
  <c r="DP42" i="17"/>
  <c r="E16" i="17"/>
  <c r="DQ42" i="17"/>
  <c r="F16" i="17"/>
  <c r="DS42" i="17"/>
  <c r="C17" i="17"/>
  <c r="I17" i="17"/>
  <c r="DT42" i="17"/>
  <c r="D17" i="17"/>
  <c r="DU42" i="17"/>
  <c r="E17" i="17"/>
  <c r="J17" i="17"/>
  <c r="DV42" i="17"/>
  <c r="F17" i="17"/>
  <c r="DX42" i="17"/>
  <c r="DW42" i="17"/>
  <c r="B31" i="17"/>
  <c r="C31" i="17"/>
  <c r="DY42" i="17"/>
  <c r="D31" i="17"/>
  <c r="DZ42" i="17"/>
  <c r="E31" i="17"/>
  <c r="EA42" i="17"/>
  <c r="F31" i="17"/>
  <c r="EC42" i="17"/>
  <c r="C18" i="17"/>
  <c r="I18" i="17"/>
  <c r="ED42" i="17"/>
  <c r="D18" i="17"/>
  <c r="EE42" i="17"/>
  <c r="E18" i="17"/>
  <c r="J18" i="17"/>
  <c r="EF42" i="17"/>
  <c r="F18" i="17"/>
  <c r="EH42" i="17"/>
  <c r="C20" i="17"/>
  <c r="I20" i="17"/>
  <c r="EI42" i="17"/>
  <c r="D20" i="17"/>
  <c r="EJ42" i="17"/>
  <c r="E20" i="17"/>
  <c r="G20" i="17"/>
  <c r="EK42" i="17"/>
  <c r="F20" i="17"/>
  <c r="EM42" i="17"/>
  <c r="C21" i="17"/>
  <c r="I21" i="17"/>
  <c r="EN42" i="17"/>
  <c r="D21" i="17"/>
  <c r="EO42" i="17"/>
  <c r="E21" i="17"/>
  <c r="EP42" i="17"/>
  <c r="F21" i="17"/>
  <c r="B22" i="17"/>
  <c r="ER42" i="17"/>
  <c r="EQ42" i="17"/>
  <c r="C22" i="17"/>
  <c r="ES42" i="17"/>
  <c r="D22" i="17"/>
  <c r="ET42" i="17"/>
  <c r="E22" i="17"/>
  <c r="EU42" i="17"/>
  <c r="F22" i="17"/>
  <c r="E13" i="18"/>
  <c r="H33" i="18"/>
  <c r="M34" i="18"/>
  <c r="L34" i="18"/>
  <c r="B12" i="18"/>
  <c r="N34" i="18"/>
  <c r="D12" i="18"/>
  <c r="O34" i="18"/>
  <c r="E12" i="18"/>
  <c r="P34" i="18"/>
  <c r="F12" i="18"/>
  <c r="R34" i="18"/>
  <c r="C15" i="18"/>
  <c r="I15" i="18"/>
  <c r="S34" i="18"/>
  <c r="D15" i="18"/>
  <c r="T34" i="18"/>
  <c r="E15" i="18"/>
  <c r="U34" i="18"/>
  <c r="F15" i="18"/>
  <c r="W34" i="18"/>
  <c r="V34" i="18"/>
  <c r="B20" i="18"/>
  <c r="X34" i="18"/>
  <c r="D20" i="18"/>
  <c r="Y34" i="18"/>
  <c r="E20" i="18"/>
  <c r="G20" i="18"/>
  <c r="Z34" i="18"/>
  <c r="F20" i="18"/>
  <c r="AB34" i="18"/>
  <c r="C13" i="18"/>
  <c r="AC34" i="18"/>
  <c r="D13" i="18"/>
  <c r="AD34" i="18"/>
  <c r="AE34" i="18"/>
  <c r="F13" i="18"/>
  <c r="AG34" i="18"/>
  <c r="AF34" i="18"/>
  <c r="B4" i="18"/>
  <c r="AH34" i="18"/>
  <c r="D4" i="18"/>
  <c r="AI34" i="18"/>
  <c r="E4" i="18"/>
  <c r="AJ34" i="18"/>
  <c r="F4" i="18"/>
  <c r="AL34" i="18"/>
  <c r="C5" i="18"/>
  <c r="I5" i="18"/>
  <c r="AM34" i="18"/>
  <c r="D5" i="18"/>
  <c r="AN34" i="18"/>
  <c r="E5" i="18"/>
  <c r="G5" i="18"/>
  <c r="AO34" i="18"/>
  <c r="F5" i="18"/>
  <c r="AQ34" i="18"/>
  <c r="AP34" i="18"/>
  <c r="B6" i="18"/>
  <c r="AR34" i="18"/>
  <c r="D6" i="18"/>
  <c r="AS34" i="18"/>
  <c r="E6" i="18"/>
  <c r="AT34" i="18"/>
  <c r="F6" i="18"/>
  <c r="AV34" i="18"/>
  <c r="C27" i="18"/>
  <c r="AW34" i="18"/>
  <c r="D27" i="18"/>
  <c r="AX34" i="18"/>
  <c r="E27" i="18"/>
  <c r="AY34" i="18"/>
  <c r="F27" i="18"/>
  <c r="BA34" i="18"/>
  <c r="AZ34" i="18"/>
  <c r="B7" i="18"/>
  <c r="BB34" i="18"/>
  <c r="D7" i="18"/>
  <c r="BC34" i="18"/>
  <c r="E7" i="18"/>
  <c r="BD34" i="18"/>
  <c r="F7" i="18"/>
  <c r="BF34" i="18"/>
  <c r="BG34" i="18"/>
  <c r="D8" i="18"/>
  <c r="BH34" i="18"/>
  <c r="E8" i="18"/>
  <c r="BI34" i="18"/>
  <c r="F8" i="18"/>
  <c r="BK34" i="18"/>
  <c r="BJ34" i="18"/>
  <c r="C28" i="18"/>
  <c r="B28" i="18"/>
  <c r="BL34" i="18"/>
  <c r="D28" i="18"/>
  <c r="BM34" i="18"/>
  <c r="E28" i="18"/>
  <c r="J28" i="18"/>
  <c r="BN34" i="18"/>
  <c r="F28" i="18"/>
  <c r="BP34" i="18"/>
  <c r="C29" i="18"/>
  <c r="BQ34" i="18"/>
  <c r="D29" i="18"/>
  <c r="BR34" i="18"/>
  <c r="E29" i="18"/>
  <c r="BS34" i="18"/>
  <c r="F29" i="18"/>
  <c r="BU34" i="18"/>
  <c r="BT34" i="18"/>
  <c r="B9" i="18"/>
  <c r="BV34" i="18"/>
  <c r="D9" i="18"/>
  <c r="BW34" i="18"/>
  <c r="E9" i="18"/>
  <c r="BX34" i="18"/>
  <c r="F9" i="18"/>
  <c r="BZ34" i="18"/>
  <c r="C10" i="18"/>
  <c r="CA34" i="18"/>
  <c r="D10" i="18"/>
  <c r="CB34" i="18"/>
  <c r="E10" i="18"/>
  <c r="J10" i="18"/>
  <c r="CC34" i="18"/>
  <c r="F10" i="18"/>
  <c r="CE34" i="18"/>
  <c r="CD34" i="18"/>
  <c r="B11" i="18"/>
  <c r="CF34" i="18"/>
  <c r="D11" i="18"/>
  <c r="CG34" i="18"/>
  <c r="E11" i="18"/>
  <c r="CH34" i="18"/>
  <c r="F11" i="18"/>
  <c r="CJ34" i="18"/>
  <c r="C30" i="18"/>
  <c r="CK34" i="18"/>
  <c r="D30" i="18"/>
  <c r="CL34" i="18"/>
  <c r="E30" i="18"/>
  <c r="CM34" i="18"/>
  <c r="F30" i="18"/>
  <c r="CO34" i="18"/>
  <c r="CP34" i="18"/>
  <c r="D14" i="18"/>
  <c r="CQ34" i="18"/>
  <c r="E14" i="18"/>
  <c r="CR34" i="18"/>
  <c r="F14" i="18"/>
  <c r="CT34" i="18"/>
  <c r="C31" i="18"/>
  <c r="CU34" i="18"/>
  <c r="D31" i="18"/>
  <c r="CV34" i="18"/>
  <c r="E31" i="18"/>
  <c r="CW34" i="18"/>
  <c r="F31" i="18"/>
  <c r="CY34" i="18"/>
  <c r="CX34" i="18"/>
  <c r="B16" i="18"/>
  <c r="CZ34" i="18"/>
  <c r="D16" i="18"/>
  <c r="DA34" i="18"/>
  <c r="E16" i="18"/>
  <c r="DB34" i="18"/>
  <c r="F16" i="18"/>
  <c r="DD34" i="18"/>
  <c r="C17" i="18"/>
  <c r="DE34" i="18"/>
  <c r="D17" i="18"/>
  <c r="DF34" i="18"/>
  <c r="E17" i="18"/>
  <c r="DG34" i="18"/>
  <c r="F17" i="18"/>
  <c r="DI34" i="18"/>
  <c r="DH34" i="18"/>
  <c r="B18" i="18"/>
  <c r="DJ34" i="18"/>
  <c r="D18" i="18"/>
  <c r="DK34" i="18"/>
  <c r="E18" i="18"/>
  <c r="DL34" i="18"/>
  <c r="F18" i="18"/>
  <c r="DN34" i="18"/>
  <c r="C26" i="18"/>
  <c r="DO34" i="18"/>
  <c r="D26" i="18"/>
  <c r="DP34" i="18"/>
  <c r="E26" i="18"/>
  <c r="DQ34" i="18"/>
  <c r="F26" i="18"/>
  <c r="DS34" i="18"/>
  <c r="DR34" i="18"/>
  <c r="B19" i="18"/>
  <c r="DT34" i="18"/>
  <c r="D19" i="18"/>
  <c r="DU34" i="18"/>
  <c r="E19" i="18"/>
  <c r="G19" i="18"/>
  <c r="DV34" i="18"/>
  <c r="F19" i="18"/>
  <c r="DX34" i="18"/>
  <c r="C22" i="18"/>
  <c r="DY34" i="18"/>
  <c r="D22" i="18"/>
  <c r="DZ34" i="18"/>
  <c r="E22" i="18"/>
  <c r="EA34" i="18"/>
  <c r="F22" i="18"/>
  <c r="EC34" i="18"/>
  <c r="EB34" i="18"/>
  <c r="B23" i="18"/>
  <c r="ED34" i="18"/>
  <c r="D23" i="18"/>
  <c r="EE34" i="18"/>
  <c r="E23" i="18"/>
  <c r="EF34" i="18"/>
  <c r="F23" i="18"/>
  <c r="EH34" i="18"/>
  <c r="EG34" i="18"/>
  <c r="B32" i="18"/>
  <c r="C32" i="18"/>
  <c r="EI34" i="18"/>
  <c r="D32" i="18"/>
  <c r="EJ34" i="18"/>
  <c r="E32" i="18"/>
  <c r="EK34" i="18"/>
  <c r="F32" i="18"/>
  <c r="EM34" i="18"/>
  <c r="EN34" i="18"/>
  <c r="D21" i="18"/>
  <c r="EO34" i="18"/>
  <c r="E21" i="18"/>
  <c r="EP34" i="18"/>
  <c r="F21" i="18"/>
  <c r="ER34" i="18"/>
  <c r="C24" i="18"/>
  <c r="ES34" i="18"/>
  <c r="D24" i="18"/>
  <c r="ET34" i="18"/>
  <c r="E24" i="18"/>
  <c r="EU34" i="18"/>
  <c r="F24" i="18"/>
  <c r="F14" i="20"/>
  <c r="H37" i="20"/>
  <c r="M38" i="20"/>
  <c r="N38" i="20"/>
  <c r="D10" i="20"/>
  <c r="O38" i="20"/>
  <c r="E10" i="20"/>
  <c r="G10" i="20"/>
  <c r="P38" i="20"/>
  <c r="F10" i="20"/>
  <c r="R38" i="20"/>
  <c r="C13" i="20"/>
  <c r="I13" i="20"/>
  <c r="S38" i="20"/>
  <c r="D13" i="20"/>
  <c r="T38" i="20"/>
  <c r="E13" i="20"/>
  <c r="U38" i="20"/>
  <c r="F13" i="20"/>
  <c r="W38" i="20"/>
  <c r="C21" i="20"/>
  <c r="I21" i="20"/>
  <c r="X38" i="20"/>
  <c r="D21" i="20"/>
  <c r="Y38" i="20"/>
  <c r="E21" i="20"/>
  <c r="Z38" i="20"/>
  <c r="F21" i="20"/>
  <c r="AB38" i="20"/>
  <c r="C11" i="20"/>
  <c r="AA38" i="20"/>
  <c r="B11" i="20"/>
  <c r="AC38" i="20"/>
  <c r="D11" i="20"/>
  <c r="AD38" i="20"/>
  <c r="E11" i="20"/>
  <c r="AE38" i="20"/>
  <c r="F11" i="20"/>
  <c r="AG38" i="20"/>
  <c r="C4" i="20"/>
  <c r="AH38" i="20"/>
  <c r="D4" i="20"/>
  <c r="AI38" i="20"/>
  <c r="E4" i="20"/>
  <c r="AJ38" i="20"/>
  <c r="F4" i="20"/>
  <c r="AL38" i="20"/>
  <c r="AK38" i="20"/>
  <c r="B5" i="20"/>
  <c r="AM38" i="20"/>
  <c r="D5" i="20"/>
  <c r="AN38" i="20"/>
  <c r="E5" i="20"/>
  <c r="AO38" i="20"/>
  <c r="F5" i="20"/>
  <c r="AQ38" i="20"/>
  <c r="C6" i="20"/>
  <c r="AR38" i="20"/>
  <c r="D6" i="20"/>
  <c r="AS38" i="20"/>
  <c r="E6" i="20"/>
  <c r="AT38" i="20"/>
  <c r="F6" i="20"/>
  <c r="AV38" i="20"/>
  <c r="AW38" i="20"/>
  <c r="D7" i="20"/>
  <c r="AX38" i="20"/>
  <c r="E7" i="20"/>
  <c r="AY38" i="20"/>
  <c r="F7" i="20"/>
  <c r="BA38" i="20"/>
  <c r="BB38" i="20"/>
  <c r="D8" i="20"/>
  <c r="BC38" i="20"/>
  <c r="E8" i="20"/>
  <c r="BD38" i="20"/>
  <c r="F8" i="20"/>
  <c r="BF38" i="20"/>
  <c r="C9" i="20"/>
  <c r="BG38" i="20"/>
  <c r="D9" i="20"/>
  <c r="BH38" i="20"/>
  <c r="E9" i="20"/>
  <c r="BI38" i="20"/>
  <c r="F9" i="20"/>
  <c r="BK38" i="20"/>
  <c r="C12" i="20"/>
  <c r="BL38" i="20"/>
  <c r="D12" i="20"/>
  <c r="BM38" i="20"/>
  <c r="E12" i="20"/>
  <c r="BN38" i="20"/>
  <c r="F12" i="20"/>
  <c r="BP38" i="20"/>
  <c r="BO38" i="20"/>
  <c r="B14" i="20"/>
  <c r="BQ38" i="20"/>
  <c r="D14" i="20"/>
  <c r="BR38" i="20"/>
  <c r="E14" i="20"/>
  <c r="BS38" i="20"/>
  <c r="BU38" i="20"/>
  <c r="C15" i="20"/>
  <c r="BV38" i="20"/>
  <c r="D15" i="20"/>
  <c r="BW38" i="20"/>
  <c r="E15" i="20"/>
  <c r="BX38" i="20"/>
  <c r="F15" i="20"/>
  <c r="BZ38" i="20"/>
  <c r="C16" i="20"/>
  <c r="I16" i="20"/>
  <c r="CA38" i="20"/>
  <c r="D16" i="20"/>
  <c r="CB38" i="20"/>
  <c r="E16" i="20"/>
  <c r="CC38" i="20"/>
  <c r="F16" i="20"/>
  <c r="CE38" i="20"/>
  <c r="CD38" i="20"/>
  <c r="B17" i="20"/>
  <c r="C17" i="20"/>
  <c r="CF38" i="20"/>
  <c r="D17" i="20"/>
  <c r="CG38" i="20"/>
  <c r="E17" i="20"/>
  <c r="CH38" i="20"/>
  <c r="F17" i="20"/>
  <c r="CJ38" i="20"/>
  <c r="CK38" i="20"/>
  <c r="D18" i="20"/>
  <c r="D188" i="1"/>
  <c r="CL38" i="20"/>
  <c r="E18" i="20"/>
  <c r="CM38" i="20"/>
  <c r="F18" i="20"/>
  <c r="F188" i="1"/>
  <c r="CO38" i="20"/>
  <c r="C19" i="20"/>
  <c r="CP38" i="20"/>
  <c r="D19" i="20"/>
  <c r="CQ38" i="20"/>
  <c r="E19" i="20"/>
  <c r="CR38" i="20"/>
  <c r="F19" i="20"/>
  <c r="CT38" i="20"/>
  <c r="C20" i="20"/>
  <c r="J20" i="20"/>
  <c r="CU38" i="20"/>
  <c r="D20" i="20"/>
  <c r="CV38" i="20"/>
  <c r="E20" i="20"/>
  <c r="CW38" i="20"/>
  <c r="F20" i="20"/>
  <c r="CY38" i="20"/>
  <c r="CX38" i="20"/>
  <c r="B22" i="20"/>
  <c r="CZ38" i="20"/>
  <c r="D22" i="20"/>
  <c r="DA38" i="20"/>
  <c r="E22" i="20"/>
  <c r="DB38" i="20"/>
  <c r="F22" i="20"/>
  <c r="DD38" i="20"/>
  <c r="DE38" i="20"/>
  <c r="D23" i="20"/>
  <c r="DF38" i="20"/>
  <c r="E23" i="20"/>
  <c r="DG38" i="20"/>
  <c r="F23" i="20"/>
  <c r="DI38" i="20"/>
  <c r="DJ38" i="20"/>
  <c r="D24" i="20"/>
  <c r="DK38" i="20"/>
  <c r="E24" i="20"/>
  <c r="DL38" i="20"/>
  <c r="F24" i="20"/>
  <c r="DN38" i="20"/>
  <c r="C25" i="20"/>
  <c r="DO38" i="20"/>
  <c r="D25" i="20"/>
  <c r="DP38" i="20"/>
  <c r="E25" i="20"/>
  <c r="J25" i="20"/>
  <c r="DQ38" i="20"/>
  <c r="F25" i="20"/>
  <c r="DS38" i="20"/>
  <c r="C27" i="20"/>
  <c r="C112" i="1"/>
  <c r="B112" i="1" s="1"/>
  <c r="DT38" i="20"/>
  <c r="D27" i="20"/>
  <c r="D112" i="1"/>
  <c r="DU38" i="20"/>
  <c r="E27" i="20"/>
  <c r="E112" i="1"/>
  <c r="DV38" i="20"/>
  <c r="F27" i="20"/>
  <c r="F112" i="1"/>
  <c r="DX38" i="20"/>
  <c r="C28" i="20"/>
  <c r="DY38" i="20"/>
  <c r="D28" i="20"/>
  <c r="DZ38" i="20"/>
  <c r="E28" i="20"/>
  <c r="EA38" i="20"/>
  <c r="F28" i="20"/>
  <c r="EC38" i="20"/>
  <c r="ED38" i="20"/>
  <c r="D30" i="20"/>
  <c r="EE38" i="20"/>
  <c r="E30" i="20"/>
  <c r="EF38" i="20"/>
  <c r="F30" i="20"/>
  <c r="EH38" i="20"/>
  <c r="EI38" i="20"/>
  <c r="D31" i="20"/>
  <c r="EJ38" i="20"/>
  <c r="E31" i="20"/>
  <c r="EK38" i="20"/>
  <c r="F31" i="20"/>
  <c r="EM38" i="20"/>
  <c r="C32" i="20"/>
  <c r="C44" i="1"/>
  <c r="B44" i="1" s="1"/>
  <c r="EN38" i="20"/>
  <c r="D32" i="20"/>
  <c r="EO38" i="20"/>
  <c r="E32" i="20"/>
  <c r="EP38" i="20"/>
  <c r="F32" i="20"/>
  <c r="ER38" i="20"/>
  <c r="ES38" i="20"/>
  <c r="D34" i="20"/>
  <c r="ET38" i="20"/>
  <c r="E34" i="20"/>
  <c r="EU38" i="20"/>
  <c r="F34" i="20"/>
  <c r="EW38" i="20"/>
  <c r="C35" i="20"/>
  <c r="EX38" i="20"/>
  <c r="D35" i="20"/>
  <c r="EY38" i="20"/>
  <c r="E35" i="20"/>
  <c r="EZ38" i="20"/>
  <c r="F35" i="20"/>
  <c r="FB38" i="20"/>
  <c r="C36" i="20"/>
  <c r="FC38" i="20"/>
  <c r="D36" i="20"/>
  <c r="FD38" i="20"/>
  <c r="E36" i="20"/>
  <c r="FE38" i="20"/>
  <c r="F36" i="20"/>
  <c r="FG38" i="20"/>
  <c r="C29" i="20"/>
  <c r="FF38" i="20"/>
  <c r="B29" i="20"/>
  <c r="FH38" i="20"/>
  <c r="D29" i="20"/>
  <c r="FI38" i="20"/>
  <c r="E29" i="20"/>
  <c r="FJ38" i="20"/>
  <c r="F29" i="20"/>
  <c r="FL38" i="20"/>
  <c r="FK38" i="20"/>
  <c r="B33" i="20"/>
  <c r="FM38" i="20"/>
  <c r="D33" i="20"/>
  <c r="D148" i="1"/>
  <c r="FN38" i="20"/>
  <c r="E33" i="20"/>
  <c r="E148" i="1"/>
  <c r="FO38" i="20"/>
  <c r="F33" i="20"/>
  <c r="F148" i="1"/>
  <c r="L40" i="20"/>
  <c r="Q40" i="20"/>
  <c r="V40" i="20"/>
  <c r="AA40" i="20"/>
  <c r="AF40" i="20"/>
  <c r="AK40" i="20"/>
  <c r="AP40" i="20"/>
  <c r="AU40" i="20"/>
  <c r="AZ40" i="20"/>
  <c r="BE40" i="20"/>
  <c r="BJ40" i="20"/>
  <c r="BO40" i="20"/>
  <c r="BT40" i="20"/>
  <c r="BY40" i="20"/>
  <c r="CD40" i="20"/>
  <c r="CI40" i="20"/>
  <c r="CN40" i="20"/>
  <c r="CS40" i="20"/>
  <c r="CX40" i="20"/>
  <c r="DC40" i="20"/>
  <c r="DH40" i="20"/>
  <c r="DM40" i="20"/>
  <c r="DR40" i="20"/>
  <c r="DW40" i="20"/>
  <c r="EB40" i="20"/>
  <c r="EG40" i="20"/>
  <c r="EL40" i="20"/>
  <c r="EQ40" i="20"/>
  <c r="EV40" i="20"/>
  <c r="FA40" i="20"/>
  <c r="FF40" i="20"/>
  <c r="FK40" i="20"/>
  <c r="H35" i="19"/>
  <c r="M37" i="19"/>
  <c r="N37" i="19"/>
  <c r="D10" i="19"/>
  <c r="O37" i="19"/>
  <c r="E10" i="19"/>
  <c r="G10" i="19"/>
  <c r="P37" i="19"/>
  <c r="F10" i="19"/>
  <c r="R37" i="19"/>
  <c r="C11" i="19"/>
  <c r="S37" i="19"/>
  <c r="D11" i="19"/>
  <c r="T37" i="19"/>
  <c r="E11" i="19"/>
  <c r="U37" i="19"/>
  <c r="F11" i="19"/>
  <c r="I11" i="19"/>
  <c r="W37" i="19"/>
  <c r="C17" i="19"/>
  <c r="X37" i="19"/>
  <c r="D17" i="19"/>
  <c r="Y37" i="19"/>
  <c r="E17" i="19"/>
  <c r="Z37" i="19"/>
  <c r="F17" i="19"/>
  <c r="AB37" i="19"/>
  <c r="AA37" i="19"/>
  <c r="B4" i="19"/>
  <c r="AC37" i="19"/>
  <c r="D4" i="19"/>
  <c r="AD37" i="19"/>
  <c r="E4" i="19"/>
  <c r="G4" i="19"/>
  <c r="AE37" i="19"/>
  <c r="F4" i="19"/>
  <c r="AG37" i="19"/>
  <c r="AH37" i="19"/>
  <c r="D5" i="19"/>
  <c r="AI37" i="19"/>
  <c r="E5" i="19"/>
  <c r="AJ37" i="19"/>
  <c r="F5" i="19"/>
  <c r="AL37" i="19"/>
  <c r="C6" i="19"/>
  <c r="I6" i="19"/>
  <c r="AM37" i="19"/>
  <c r="D6" i="19"/>
  <c r="AN37" i="19"/>
  <c r="E6" i="19"/>
  <c r="J6" i="19"/>
  <c r="AO37" i="19"/>
  <c r="F6" i="19"/>
  <c r="AQ37" i="19"/>
  <c r="C7" i="19"/>
  <c r="AP37" i="19"/>
  <c r="B7" i="19"/>
  <c r="AR37" i="19"/>
  <c r="D7" i="19"/>
  <c r="AS37" i="19"/>
  <c r="E7" i="19"/>
  <c r="G7" i="19"/>
  <c r="AT37" i="19"/>
  <c r="F7" i="19"/>
  <c r="AV37" i="19"/>
  <c r="C26" i="19"/>
  <c r="AW37" i="19"/>
  <c r="D26" i="19"/>
  <c r="D149" i="1"/>
  <c r="AX37" i="19"/>
  <c r="E26" i="19"/>
  <c r="E149" i="1"/>
  <c r="AY37" i="19"/>
  <c r="F26" i="19"/>
  <c r="F149" i="1"/>
  <c r="BA37" i="19"/>
  <c r="BB37" i="19"/>
  <c r="D9" i="19"/>
  <c r="BC37" i="19"/>
  <c r="E9" i="19"/>
  <c r="G9" i="19"/>
  <c r="BD37" i="19"/>
  <c r="F9" i="19"/>
  <c r="BF37" i="19"/>
  <c r="C29" i="19"/>
  <c r="C160" i="1"/>
  <c r="B160" i="1" s="1"/>
  <c r="BG37" i="19"/>
  <c r="D29" i="19"/>
  <c r="D160" i="1"/>
  <c r="BH37" i="19"/>
  <c r="E29" i="19"/>
  <c r="E160" i="1"/>
  <c r="BI37" i="19"/>
  <c r="F29" i="19"/>
  <c r="F160" i="1"/>
  <c r="BK37" i="19"/>
  <c r="BJ37" i="19"/>
  <c r="B12" i="19"/>
  <c r="C12" i="19"/>
  <c r="BL37" i="19"/>
  <c r="D12" i="19"/>
  <c r="BM37" i="19"/>
  <c r="E12" i="19"/>
  <c r="G12" i="19"/>
  <c r="BN37" i="19"/>
  <c r="F12" i="19"/>
  <c r="BP37" i="19"/>
  <c r="BO37" i="19"/>
  <c r="B13" i="19"/>
  <c r="BQ37" i="19"/>
  <c r="D13" i="19"/>
  <c r="BR37" i="19"/>
  <c r="E13" i="19"/>
  <c r="G13" i="19"/>
  <c r="BS37" i="19"/>
  <c r="F13" i="19"/>
  <c r="BU37" i="19"/>
  <c r="C14" i="19"/>
  <c r="BV37" i="19"/>
  <c r="D14" i="19"/>
  <c r="BW37" i="19"/>
  <c r="E14" i="19"/>
  <c r="BX37" i="19"/>
  <c r="F14" i="19"/>
  <c r="BZ37" i="19"/>
  <c r="C8" i="19"/>
  <c r="CA37" i="19"/>
  <c r="D8" i="19"/>
  <c r="CB37" i="19"/>
  <c r="E8" i="19"/>
  <c r="G8" i="19"/>
  <c r="CC37" i="19"/>
  <c r="F8" i="19"/>
  <c r="CE37" i="19"/>
  <c r="C32" i="19"/>
  <c r="C187" i="1"/>
  <c r="B187" i="1" s="1"/>
  <c r="CF37" i="19"/>
  <c r="D32" i="19"/>
  <c r="D187" i="1"/>
  <c r="CG37" i="19"/>
  <c r="E32" i="19"/>
  <c r="E187" i="1"/>
  <c r="CH37" i="19"/>
  <c r="F32" i="19"/>
  <c r="F187" i="1"/>
  <c r="CJ37" i="19"/>
  <c r="CI37" i="19"/>
  <c r="B15" i="19"/>
  <c r="CK37" i="19"/>
  <c r="D15" i="19"/>
  <c r="CL37" i="19"/>
  <c r="E15" i="19"/>
  <c r="CM37" i="19"/>
  <c r="F15" i="19"/>
  <c r="CO37" i="19"/>
  <c r="CP37" i="19"/>
  <c r="D16" i="19"/>
  <c r="CQ37" i="19"/>
  <c r="E16" i="19"/>
  <c r="G16" i="19"/>
  <c r="CR37" i="19"/>
  <c r="F16" i="19"/>
  <c r="CT37" i="19"/>
  <c r="C18" i="19"/>
  <c r="CU37" i="19"/>
  <c r="D18" i="19"/>
  <c r="CV37" i="19"/>
  <c r="E18" i="19"/>
  <c r="J18" i="19"/>
  <c r="CW37" i="19"/>
  <c r="F18" i="19"/>
  <c r="CY37" i="19"/>
  <c r="CZ37" i="19"/>
  <c r="D19" i="19"/>
  <c r="DA37" i="19"/>
  <c r="E19" i="19"/>
  <c r="DB37" i="19"/>
  <c r="F19" i="19"/>
  <c r="DD37" i="19"/>
  <c r="DE37" i="19"/>
  <c r="D20" i="19"/>
  <c r="DF37" i="19"/>
  <c r="E20" i="19"/>
  <c r="G20" i="19"/>
  <c r="DG37" i="19"/>
  <c r="F20" i="19"/>
  <c r="DI37" i="19"/>
  <c r="DJ37" i="19"/>
  <c r="D22" i="19"/>
  <c r="DK37" i="19"/>
  <c r="E22" i="19"/>
  <c r="DL37" i="19"/>
  <c r="F22" i="19"/>
  <c r="DN37" i="19"/>
  <c r="C21" i="19"/>
  <c r="DO37" i="19"/>
  <c r="D21" i="19"/>
  <c r="DP37" i="19"/>
  <c r="E21" i="19"/>
  <c r="DQ37" i="19"/>
  <c r="F21" i="19"/>
  <c r="DS37" i="19"/>
  <c r="C33" i="19"/>
  <c r="C190" i="1"/>
  <c r="B190" i="1" s="1"/>
  <c r="DT37" i="19"/>
  <c r="D33" i="19"/>
  <c r="D190" i="1"/>
  <c r="DU37" i="19"/>
  <c r="E33" i="19"/>
  <c r="E190" i="1"/>
  <c r="DV37" i="19"/>
  <c r="F33" i="19"/>
  <c r="F190" i="1"/>
  <c r="DX37" i="19"/>
  <c r="DW37" i="19"/>
  <c r="B25" i="19"/>
  <c r="DY37" i="19"/>
  <c r="D25" i="19"/>
  <c r="DZ37" i="19"/>
  <c r="E25" i="19"/>
  <c r="EA37" i="19"/>
  <c r="F25" i="19"/>
  <c r="EC37" i="19"/>
  <c r="C31" i="19"/>
  <c r="ED37" i="19"/>
  <c r="D31" i="19"/>
  <c r="EE37" i="19"/>
  <c r="E31" i="19"/>
  <c r="EF37" i="19"/>
  <c r="F31" i="19"/>
  <c r="EH37" i="19"/>
  <c r="C30" i="19"/>
  <c r="C175" i="1"/>
  <c r="B175" i="1" s="1"/>
  <c r="EI37" i="19"/>
  <c r="D30" i="19"/>
  <c r="D175" i="1"/>
  <c r="EJ37" i="19"/>
  <c r="E30" i="19"/>
  <c r="E175" i="1"/>
  <c r="EK37" i="19"/>
  <c r="F30" i="19"/>
  <c r="F175" i="1"/>
  <c r="EM37" i="19"/>
  <c r="EL37" i="19"/>
  <c r="B27" i="19"/>
  <c r="C27" i="19"/>
  <c r="EN37" i="19"/>
  <c r="D27" i="19"/>
  <c r="EO37" i="19"/>
  <c r="E27" i="19"/>
  <c r="EP37" i="19"/>
  <c r="F27" i="19"/>
  <c r="ER37" i="19"/>
  <c r="EQ37" i="19"/>
  <c r="B24" i="19"/>
  <c r="ES37" i="19"/>
  <c r="D24" i="19"/>
  <c r="ET37" i="19"/>
  <c r="E24" i="19"/>
  <c r="EU37" i="19"/>
  <c r="F24" i="19"/>
  <c r="EW37" i="19"/>
  <c r="C34" i="19"/>
  <c r="EX37" i="19"/>
  <c r="D34" i="19"/>
  <c r="EY37" i="19"/>
  <c r="E34" i="19"/>
  <c r="EZ37" i="19"/>
  <c r="F34" i="19"/>
  <c r="FB37" i="19"/>
  <c r="C28" i="19"/>
  <c r="C155" i="1"/>
  <c r="B155" i="1" s="1"/>
  <c r="FC37" i="19"/>
  <c r="D28" i="19"/>
  <c r="D155" i="1"/>
  <c r="FD37" i="19"/>
  <c r="E28" i="19"/>
  <c r="E155" i="1"/>
  <c r="FE37" i="19"/>
  <c r="F28" i="19"/>
  <c r="F155" i="1"/>
  <c r="L39" i="19"/>
  <c r="Q39" i="19"/>
  <c r="V39" i="19"/>
  <c r="AA39" i="19"/>
  <c r="AF39" i="19"/>
  <c r="AK39" i="19"/>
  <c r="AP39" i="19"/>
  <c r="AU39" i="19"/>
  <c r="AZ39" i="19"/>
  <c r="BE39" i="19"/>
  <c r="BJ39" i="19"/>
  <c r="BO39" i="19"/>
  <c r="BT39" i="19"/>
  <c r="BY39" i="19"/>
  <c r="CD39" i="19"/>
  <c r="CI39" i="19"/>
  <c r="CN39" i="19"/>
  <c r="CS39" i="19"/>
  <c r="CX39" i="19"/>
  <c r="DC39" i="19"/>
  <c r="DH39" i="19"/>
  <c r="DM39" i="19"/>
  <c r="DR39" i="19"/>
  <c r="DW39" i="19"/>
  <c r="EB39" i="19"/>
  <c r="EG39" i="19"/>
  <c r="EL39" i="19"/>
  <c r="EQ39" i="19"/>
  <c r="EV39" i="19"/>
  <c r="FA39" i="19"/>
  <c r="H20" i="12"/>
  <c r="P29" i="12"/>
  <c r="O29" i="12"/>
  <c r="Q29" i="12"/>
  <c r="D11" i="12"/>
  <c r="R29" i="12"/>
  <c r="E11" i="12"/>
  <c r="S29" i="12"/>
  <c r="F11" i="12"/>
  <c r="U29" i="12"/>
  <c r="C7" i="12"/>
  <c r="V29" i="12"/>
  <c r="D7" i="12"/>
  <c r="W29" i="12"/>
  <c r="E7" i="12"/>
  <c r="X29" i="12"/>
  <c r="F7" i="12"/>
  <c r="Z29" i="12"/>
  <c r="C4" i="12"/>
  <c r="B4" i="12"/>
  <c r="AA29" i="12"/>
  <c r="D4" i="12"/>
  <c r="AB29" i="12"/>
  <c r="E4" i="12"/>
  <c r="AC29" i="12"/>
  <c r="F4" i="12"/>
  <c r="AE29" i="12"/>
  <c r="AF29" i="12"/>
  <c r="D8" i="12"/>
  <c r="AG29" i="12"/>
  <c r="E8" i="12"/>
  <c r="AH29" i="12"/>
  <c r="F8" i="12"/>
  <c r="AJ29" i="12"/>
  <c r="AI29" i="12"/>
  <c r="AK29" i="12"/>
  <c r="D5" i="12"/>
  <c r="AL29" i="12"/>
  <c r="E5" i="12"/>
  <c r="AM29" i="12"/>
  <c r="F5" i="12"/>
  <c r="AO29" i="12"/>
  <c r="C10" i="12"/>
  <c r="AP29" i="12"/>
  <c r="D10" i="12"/>
  <c r="AQ29" i="12"/>
  <c r="E10" i="12"/>
  <c r="AR29" i="12"/>
  <c r="F10" i="12"/>
  <c r="AT29" i="12"/>
  <c r="AU29" i="12"/>
  <c r="D6" i="12"/>
  <c r="AV29" i="12"/>
  <c r="E6" i="12"/>
  <c r="AW29" i="12"/>
  <c r="F6" i="12"/>
  <c r="AX29" i="12"/>
  <c r="AY29" i="12"/>
  <c r="C18" i="12"/>
  <c r="AZ29" i="12"/>
  <c r="D18" i="12"/>
  <c r="D185" i="1"/>
  <c r="BA29" i="12"/>
  <c r="E18" i="12"/>
  <c r="E185" i="1"/>
  <c r="BB29" i="12"/>
  <c r="F18" i="12"/>
  <c r="F185" i="1"/>
  <c r="BD29" i="12"/>
  <c r="BC29" i="12"/>
  <c r="BE29" i="12"/>
  <c r="D17" i="12"/>
  <c r="BF29" i="12"/>
  <c r="E17" i="12"/>
  <c r="BG29" i="12"/>
  <c r="F17" i="12"/>
  <c r="BI29" i="12"/>
  <c r="C12" i="12"/>
  <c r="BJ29" i="12"/>
  <c r="D12" i="12"/>
  <c r="D186" i="1"/>
  <c r="BK29" i="12"/>
  <c r="E12" i="12"/>
  <c r="E186" i="1"/>
  <c r="BL29" i="12"/>
  <c r="F12" i="12"/>
  <c r="F186" i="1"/>
  <c r="BN29" i="12"/>
  <c r="C9" i="12"/>
  <c r="BO29" i="12"/>
  <c r="D9" i="12"/>
  <c r="BP29" i="12"/>
  <c r="E9" i="12"/>
  <c r="BQ29" i="12"/>
  <c r="F9" i="12"/>
  <c r="BS29" i="12"/>
  <c r="BR29" i="12"/>
  <c r="BT29" i="12"/>
  <c r="D14" i="12"/>
  <c r="BU29" i="12"/>
  <c r="E14" i="12"/>
  <c r="BV29" i="12"/>
  <c r="F14" i="12"/>
  <c r="BX29" i="12"/>
  <c r="BY29" i="12"/>
  <c r="D3" i="12"/>
  <c r="BZ29" i="12"/>
  <c r="E3" i="12"/>
  <c r="CA29" i="12"/>
  <c r="F3" i="12"/>
  <c r="CC29" i="12"/>
  <c r="C19" i="12"/>
  <c r="CD29" i="12"/>
  <c r="D19" i="12"/>
  <c r="D209" i="1"/>
  <c r="CE29" i="12"/>
  <c r="E19" i="12"/>
  <c r="E209" i="1"/>
  <c r="CF29" i="12"/>
  <c r="F19" i="12"/>
  <c r="F209" i="1"/>
  <c r="CH29" i="12"/>
  <c r="C16" i="12"/>
  <c r="B16" i="12"/>
  <c r="CI29" i="12"/>
  <c r="D16" i="12"/>
  <c r="CJ29" i="12"/>
  <c r="E16" i="12"/>
  <c r="CK29" i="12"/>
  <c r="F16" i="12"/>
  <c r="CM29" i="12"/>
  <c r="C15" i="12"/>
  <c r="B15" i="12"/>
  <c r="CN29" i="12"/>
  <c r="D15" i="12"/>
  <c r="CO29" i="12"/>
  <c r="E15" i="12"/>
  <c r="CP29" i="12"/>
  <c r="F15" i="12"/>
  <c r="O30" i="12"/>
  <c r="T30" i="12"/>
  <c r="Y30" i="12"/>
  <c r="AD30" i="12"/>
  <c r="AI30" i="12"/>
  <c r="AN30" i="12"/>
  <c r="AS30" i="12"/>
  <c r="AX30" i="12"/>
  <c r="BC30" i="12"/>
  <c r="BH30" i="12"/>
  <c r="BM30" i="12"/>
  <c r="BR30" i="12"/>
  <c r="BW30" i="12"/>
  <c r="CB30" i="12"/>
  <c r="CG30" i="12"/>
  <c r="CL30" i="12"/>
  <c r="U4" i="13"/>
  <c r="Z4" i="13"/>
  <c r="AE4" i="13"/>
  <c r="AJ4" i="13"/>
  <c r="AO4" i="13"/>
  <c r="AT4" i="13"/>
  <c r="AY4" i="13"/>
  <c r="BD4" i="13"/>
  <c r="BI4" i="13"/>
  <c r="BN4" i="13"/>
  <c r="BN43" i="13"/>
  <c r="BM43" i="13"/>
  <c r="CC4" i="13"/>
  <c r="CR4" i="13"/>
  <c r="CR43" i="13"/>
  <c r="CW4" i="13"/>
  <c r="U5" i="13"/>
  <c r="AE5" i="13"/>
  <c r="AJ5" i="13"/>
  <c r="AO5" i="13"/>
  <c r="AT5" i="13"/>
  <c r="AY5" i="13"/>
  <c r="BD5" i="13"/>
  <c r="BI5" i="13"/>
  <c r="CC5" i="13"/>
  <c r="CW5" i="13"/>
  <c r="U6" i="13"/>
  <c r="U43" i="13"/>
  <c r="T43" i="13"/>
  <c r="Z6" i="13"/>
  <c r="AE6" i="13"/>
  <c r="AJ6" i="13"/>
  <c r="AO6" i="13"/>
  <c r="AT6" i="13"/>
  <c r="AY6" i="13"/>
  <c r="BD6" i="13"/>
  <c r="BD43" i="13"/>
  <c r="BI6" i="13"/>
  <c r="CC6" i="13"/>
  <c r="CW6" i="13"/>
  <c r="CW43" i="13"/>
  <c r="C6" i="13"/>
  <c r="U7" i="13"/>
  <c r="Z7" i="13"/>
  <c r="AJ7" i="13"/>
  <c r="AJ43" i="13"/>
  <c r="AO7" i="13"/>
  <c r="AT7" i="13"/>
  <c r="BD7" i="13"/>
  <c r="BI7" i="13"/>
  <c r="CC7" i="13"/>
  <c r="CW7" i="13"/>
  <c r="U8" i="13"/>
  <c r="Z8" i="13"/>
  <c r="AO8" i="13"/>
  <c r="AT8" i="13"/>
  <c r="AY8" i="13"/>
  <c r="BI8" i="13"/>
  <c r="CC8" i="13"/>
  <c r="U9" i="13"/>
  <c r="Z9" i="13"/>
  <c r="AO9" i="13"/>
  <c r="AT9" i="13"/>
  <c r="AY9" i="13"/>
  <c r="BI9" i="13"/>
  <c r="U10" i="13"/>
  <c r="AO10" i="13"/>
  <c r="AT10" i="13"/>
  <c r="AY10" i="13"/>
  <c r="BI10" i="13"/>
  <c r="U11" i="13"/>
  <c r="AO11" i="13"/>
  <c r="AT11" i="13"/>
  <c r="AY11" i="13"/>
  <c r="BI11" i="13"/>
  <c r="U12" i="13"/>
  <c r="AT12" i="13"/>
  <c r="AY12" i="13"/>
  <c r="BI12" i="13"/>
  <c r="U13" i="13"/>
  <c r="AO13" i="13"/>
  <c r="AY13" i="13"/>
  <c r="BI13" i="13"/>
  <c r="U14" i="13"/>
  <c r="AO14" i="13"/>
  <c r="AT14" i="13"/>
  <c r="AY14" i="13"/>
  <c r="BI14" i="13"/>
  <c r="U15" i="13"/>
  <c r="AT15" i="13"/>
  <c r="AY15" i="13"/>
  <c r="U16" i="13"/>
  <c r="AO16" i="13"/>
  <c r="AT16" i="13"/>
  <c r="AY16" i="13"/>
  <c r="U18" i="13"/>
  <c r="AO18" i="13"/>
  <c r="AT18" i="13"/>
  <c r="AY18" i="13"/>
  <c r="AT19" i="13"/>
  <c r="AY19" i="13"/>
  <c r="U20" i="13"/>
  <c r="U21" i="13"/>
  <c r="U22" i="13"/>
  <c r="H26" i="13"/>
  <c r="P43" i="13"/>
  <c r="Q43" i="13"/>
  <c r="D11" i="13"/>
  <c r="R43" i="13"/>
  <c r="E11" i="13"/>
  <c r="S43" i="13"/>
  <c r="F11" i="13"/>
  <c r="V43" i="13"/>
  <c r="D10" i="13"/>
  <c r="W43" i="13"/>
  <c r="E10" i="13"/>
  <c r="G10" i="13"/>
  <c r="X43" i="13"/>
  <c r="F10" i="13"/>
  <c r="AA43" i="13"/>
  <c r="D3" i="13"/>
  <c r="AB43" i="13"/>
  <c r="E3" i="13"/>
  <c r="G3" i="13"/>
  <c r="AC43" i="13"/>
  <c r="F3" i="13"/>
  <c r="AF43" i="13"/>
  <c r="D20" i="13"/>
  <c r="AG43" i="13"/>
  <c r="E20" i="13"/>
  <c r="AH43" i="13"/>
  <c r="F20" i="13"/>
  <c r="AK43" i="13"/>
  <c r="D5" i="13"/>
  <c r="AL43" i="13"/>
  <c r="E5" i="13"/>
  <c r="AM43" i="13"/>
  <c r="F5" i="13"/>
  <c r="AP43" i="13"/>
  <c r="D8" i="13"/>
  <c r="AQ43" i="13"/>
  <c r="E8" i="13"/>
  <c r="AR43" i="13"/>
  <c r="F8" i="13"/>
  <c r="AU43" i="13"/>
  <c r="D16" i="13"/>
  <c r="AV43" i="13"/>
  <c r="E16" i="13"/>
  <c r="G16" i="13"/>
  <c r="AW43" i="13"/>
  <c r="F16" i="13"/>
  <c r="AZ43" i="13"/>
  <c r="D9" i="13"/>
  <c r="BA43" i="13"/>
  <c r="E9" i="13"/>
  <c r="BB43" i="13"/>
  <c r="F9" i="13"/>
  <c r="BE43" i="13"/>
  <c r="D13" i="13"/>
  <c r="BF43" i="13"/>
  <c r="E13" i="13"/>
  <c r="BG43" i="13"/>
  <c r="F13" i="13"/>
  <c r="BJ43" i="13"/>
  <c r="D15" i="13"/>
  <c r="BK43" i="13"/>
  <c r="E15" i="13"/>
  <c r="G15" i="13"/>
  <c r="BL43" i="13"/>
  <c r="F15" i="13"/>
  <c r="BO43" i="13"/>
  <c r="BP43" i="13"/>
  <c r="BQ43" i="13"/>
  <c r="BS43" i="13"/>
  <c r="BR43" i="13"/>
  <c r="BT43" i="13"/>
  <c r="D24" i="13"/>
  <c r="BU43" i="13"/>
  <c r="E24" i="13"/>
  <c r="BV43" i="13"/>
  <c r="F24" i="13"/>
  <c r="BW43" i="13"/>
  <c r="BX43" i="13"/>
  <c r="C12" i="13"/>
  <c r="BY43" i="13"/>
  <c r="D12" i="13"/>
  <c r="D174" i="1"/>
  <c r="BZ43" i="13"/>
  <c r="E12" i="13"/>
  <c r="E174" i="1"/>
  <c r="CA43" i="13"/>
  <c r="F12" i="13"/>
  <c r="F174" i="1"/>
  <c r="CD43" i="13"/>
  <c r="D4" i="13"/>
  <c r="CE43" i="13"/>
  <c r="E4" i="13"/>
  <c r="CF43" i="13"/>
  <c r="F4" i="13"/>
  <c r="CH43" i="13"/>
  <c r="CI43" i="13"/>
  <c r="D18" i="13"/>
  <c r="D119" i="1"/>
  <c r="CJ43" i="13"/>
  <c r="E18" i="13"/>
  <c r="CK43" i="13"/>
  <c r="F18" i="13"/>
  <c r="CM43" i="13"/>
  <c r="C19" i="13"/>
  <c r="B19" i="13"/>
  <c r="CN43" i="13"/>
  <c r="D19" i="13"/>
  <c r="CO43" i="13"/>
  <c r="E19" i="13"/>
  <c r="CP43" i="13"/>
  <c r="F19" i="13"/>
  <c r="CQ43" i="13"/>
  <c r="C14" i="13"/>
  <c r="CS43" i="13"/>
  <c r="D14" i="13"/>
  <c r="CT43" i="13"/>
  <c r="E14" i="13"/>
  <c r="CU43" i="13"/>
  <c r="F14" i="13"/>
  <c r="CV43" i="13"/>
  <c r="CX43" i="13"/>
  <c r="D6" i="13"/>
  <c r="CY43" i="13"/>
  <c r="E6" i="13"/>
  <c r="CZ43" i="13"/>
  <c r="F6" i="13"/>
  <c r="DA43" i="13"/>
  <c r="DB43" i="13"/>
  <c r="C21" i="13"/>
  <c r="DC43" i="13"/>
  <c r="D21" i="13"/>
  <c r="DD43" i="13"/>
  <c r="E21" i="13"/>
  <c r="E151" i="1"/>
  <c r="DE43" i="13"/>
  <c r="F21" i="13"/>
  <c r="F151" i="1"/>
  <c r="DF43" i="13"/>
  <c r="DG43" i="13"/>
  <c r="C22" i="13"/>
  <c r="DH43" i="13"/>
  <c r="D22" i="13"/>
  <c r="D152" i="1"/>
  <c r="DI43" i="13"/>
  <c r="E22" i="13"/>
  <c r="DJ43" i="13"/>
  <c r="F22" i="13"/>
  <c r="DK43" i="13"/>
  <c r="DL43" i="13"/>
  <c r="C25" i="13"/>
  <c r="DM43" i="13"/>
  <c r="D25" i="13"/>
  <c r="D212" i="1"/>
  <c r="DN43" i="13"/>
  <c r="E25" i="13"/>
  <c r="E212" i="1"/>
  <c r="DO43" i="13"/>
  <c r="F25" i="13"/>
  <c r="F212" i="1"/>
  <c r="DP43" i="13"/>
  <c r="DQ43" i="13"/>
  <c r="C23" i="13"/>
  <c r="DR43" i="13"/>
  <c r="D23" i="13"/>
  <c r="DS43" i="13"/>
  <c r="E23" i="13"/>
  <c r="DT43" i="13"/>
  <c r="F23" i="13"/>
  <c r="DU43" i="13"/>
  <c r="DV43" i="13"/>
  <c r="C7" i="13"/>
  <c r="DW43" i="13"/>
  <c r="D7" i="13"/>
  <c r="DX43" i="13"/>
  <c r="E7" i="13"/>
  <c r="L7" i="13"/>
  <c r="DY43" i="13"/>
  <c r="F7" i="13"/>
  <c r="O44" i="13"/>
  <c r="T44" i="13"/>
  <c r="Y44" i="13"/>
  <c r="AD44" i="13"/>
  <c r="AI44" i="13"/>
  <c r="AN44" i="13"/>
  <c r="AS44" i="13"/>
  <c r="AX44" i="13"/>
  <c r="BC44" i="13"/>
  <c r="BH44" i="13"/>
  <c r="BM44" i="13"/>
  <c r="BR44" i="13"/>
  <c r="BW44" i="13"/>
  <c r="CB44" i="13"/>
  <c r="CG44" i="13"/>
  <c r="CL44" i="13"/>
  <c r="CQ44" i="13"/>
  <c r="CV44" i="13"/>
  <c r="DA44" i="13"/>
  <c r="DF44" i="13"/>
  <c r="DK44" i="13"/>
  <c r="DP44" i="13"/>
  <c r="DU44" i="13"/>
  <c r="A3" i="11"/>
  <c r="A4" i="11"/>
  <c r="A5" i="11"/>
  <c r="A6" i="11"/>
  <c r="A7" i="11"/>
  <c r="A8" i="11"/>
  <c r="A9" i="11"/>
  <c r="A10" i="11"/>
  <c r="A11" i="11"/>
  <c r="A12" i="11"/>
  <c r="A14" i="11"/>
  <c r="A15" i="11"/>
  <c r="C16" i="11"/>
  <c r="B16" i="11"/>
  <c r="D16" i="11"/>
  <c r="E16" i="11"/>
  <c r="F16" i="11"/>
  <c r="A17" i="11"/>
  <c r="A18" i="11"/>
  <c r="A19" i="11"/>
  <c r="A20" i="11"/>
  <c r="A21" i="11"/>
  <c r="H22" i="11"/>
  <c r="P34" i="11"/>
  <c r="Q34" i="11"/>
  <c r="D14" i="11"/>
  <c r="R34" i="11"/>
  <c r="E14" i="11"/>
  <c r="S34" i="11"/>
  <c r="F14" i="11"/>
  <c r="F123" i="1"/>
  <c r="U34" i="11"/>
  <c r="V34" i="11"/>
  <c r="D3" i="11"/>
  <c r="W34" i="11"/>
  <c r="E3" i="11"/>
  <c r="X34" i="11"/>
  <c r="F3" i="11"/>
  <c r="Z34" i="11"/>
  <c r="AA34" i="11"/>
  <c r="D4" i="11"/>
  <c r="AB34" i="11"/>
  <c r="E4" i="11"/>
  <c r="AC34" i="11"/>
  <c r="F4" i="11"/>
  <c r="AE34" i="11"/>
  <c r="AD34" i="11"/>
  <c r="AF34" i="11"/>
  <c r="D15" i="11"/>
  <c r="AG34" i="11"/>
  <c r="E15" i="11"/>
  <c r="AH34" i="11"/>
  <c r="F15" i="11"/>
  <c r="AJ34" i="11"/>
  <c r="AK34" i="11"/>
  <c r="D5" i="11"/>
  <c r="AL34" i="11"/>
  <c r="E5" i="11"/>
  <c r="AM34" i="11"/>
  <c r="F5" i="11"/>
  <c r="AO34" i="11"/>
  <c r="C6" i="11"/>
  <c r="B6" i="11"/>
  <c r="AP34" i="11"/>
  <c r="D6" i="11"/>
  <c r="AQ34" i="11"/>
  <c r="E6" i="11"/>
  <c r="AR34" i="11"/>
  <c r="F6" i="11"/>
  <c r="AT34" i="11"/>
  <c r="AU34" i="11"/>
  <c r="D17" i="11"/>
  <c r="AV34" i="11"/>
  <c r="E17" i="11"/>
  <c r="AW34" i="11"/>
  <c r="F17" i="11"/>
  <c r="AY34" i="11"/>
  <c r="AZ34" i="11"/>
  <c r="D8" i="11"/>
  <c r="BA34" i="11"/>
  <c r="E8" i="11"/>
  <c r="BB34" i="11"/>
  <c r="F8" i="11"/>
  <c r="BD34" i="11"/>
  <c r="BC34" i="11"/>
  <c r="BE34" i="11"/>
  <c r="D9" i="11"/>
  <c r="BF34" i="11"/>
  <c r="E9" i="11"/>
  <c r="BG34" i="11"/>
  <c r="F9" i="11"/>
  <c r="G9" i="11"/>
  <c r="BI34" i="11"/>
  <c r="C10" i="11"/>
  <c r="BJ34" i="11"/>
  <c r="D10" i="11"/>
  <c r="BK34" i="11"/>
  <c r="E10" i="11"/>
  <c r="BL34" i="11"/>
  <c r="F10" i="11"/>
  <c r="BN34" i="11"/>
  <c r="BO34" i="11"/>
  <c r="D11" i="11"/>
  <c r="BP34" i="11"/>
  <c r="E11" i="11"/>
  <c r="BQ34" i="11"/>
  <c r="F11" i="11"/>
  <c r="BS34" i="11"/>
  <c r="BR34" i="11"/>
  <c r="BT34" i="11"/>
  <c r="D7" i="11"/>
  <c r="D166" i="1"/>
  <c r="BU34" i="11"/>
  <c r="E7" i="11"/>
  <c r="BV34" i="11"/>
  <c r="F7" i="11"/>
  <c r="F166" i="1"/>
  <c r="BW34" i="11"/>
  <c r="BX34" i="11"/>
  <c r="C12" i="11"/>
  <c r="BY34" i="11"/>
  <c r="D12" i="11"/>
  <c r="BZ34" i="11"/>
  <c r="E12" i="11"/>
  <c r="CA34" i="11"/>
  <c r="F12" i="11"/>
  <c r="CC34" i="11"/>
  <c r="CD34" i="11"/>
  <c r="D20" i="11"/>
  <c r="D200" i="1"/>
  <c r="CE34" i="11"/>
  <c r="E20" i="11"/>
  <c r="E200" i="1"/>
  <c r="CF34" i="11"/>
  <c r="F20" i="11"/>
  <c r="F200" i="1"/>
  <c r="CH34" i="11"/>
  <c r="CI34" i="11"/>
  <c r="D18" i="11"/>
  <c r="CJ34" i="11"/>
  <c r="E18" i="11"/>
  <c r="CK34" i="11"/>
  <c r="F18" i="11"/>
  <c r="CM34" i="11"/>
  <c r="CN34" i="11"/>
  <c r="D19" i="11"/>
  <c r="CO34" i="11"/>
  <c r="E19" i="11"/>
  <c r="CP34" i="11"/>
  <c r="F19" i="11"/>
  <c r="CQ34" i="11"/>
  <c r="CR34" i="11"/>
  <c r="C21" i="11"/>
  <c r="CS34" i="11"/>
  <c r="D21" i="11"/>
  <c r="D213" i="1"/>
  <c r="CT34" i="11"/>
  <c r="E21" i="11"/>
  <c r="E213" i="1"/>
  <c r="CU34" i="11"/>
  <c r="F21" i="11"/>
  <c r="F213" i="1"/>
  <c r="CV34" i="11"/>
  <c r="CW34" i="11"/>
  <c r="CX34" i="11"/>
  <c r="CY34" i="11"/>
  <c r="CZ34" i="11"/>
  <c r="DA34" i="11"/>
  <c r="DB34" i="11"/>
  <c r="DC34" i="11"/>
  <c r="DD34" i="11"/>
  <c r="DE34" i="11"/>
  <c r="O35" i="11"/>
  <c r="T35" i="11"/>
  <c r="Y35" i="11"/>
  <c r="AI35" i="11"/>
  <c r="AN35" i="11"/>
  <c r="AS35" i="11"/>
  <c r="AX35" i="11"/>
  <c r="BC35" i="11"/>
  <c r="BH35" i="11"/>
  <c r="BM35" i="11"/>
  <c r="BR35" i="11"/>
  <c r="BW35" i="11"/>
  <c r="CB35" i="11"/>
  <c r="CG35" i="11"/>
  <c r="CL35" i="11"/>
  <c r="CQ35" i="11"/>
  <c r="CV35" i="11"/>
  <c r="DA35" i="1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20" i="10"/>
  <c r="H21" i="10"/>
  <c r="O29" i="10"/>
  <c r="P29" i="10"/>
  <c r="D3" i="10"/>
  <c r="Q29" i="10"/>
  <c r="E3" i="10"/>
  <c r="R29" i="10"/>
  <c r="F3" i="10"/>
  <c r="T29" i="10"/>
  <c r="U29" i="10"/>
  <c r="D4" i="10"/>
  <c r="V29" i="10"/>
  <c r="E4" i="10"/>
  <c r="W29" i="10"/>
  <c r="F4" i="10"/>
  <c r="Y29" i="10"/>
  <c r="X29" i="10"/>
  <c r="C5" i="10"/>
  <c r="Z29" i="10"/>
  <c r="D5" i="10"/>
  <c r="AA29" i="10"/>
  <c r="E5" i="10"/>
  <c r="AB29" i="10"/>
  <c r="F5" i="10"/>
  <c r="AD29" i="10"/>
  <c r="AE29" i="10"/>
  <c r="D6" i="10"/>
  <c r="AF29" i="10"/>
  <c r="E6" i="10"/>
  <c r="AG29" i="10"/>
  <c r="F6" i="10"/>
  <c r="AI29" i="10"/>
  <c r="AJ29" i="10"/>
  <c r="D7" i="10"/>
  <c r="AK29" i="10"/>
  <c r="E7" i="10"/>
  <c r="AL29" i="10"/>
  <c r="F7" i="10"/>
  <c r="AN29" i="10"/>
  <c r="AM29" i="10"/>
  <c r="AO29" i="10"/>
  <c r="D8" i="10"/>
  <c r="AP29" i="10"/>
  <c r="E8" i="10"/>
  <c r="AQ29" i="10"/>
  <c r="F8" i="10"/>
  <c r="AS29" i="10"/>
  <c r="AR29" i="10"/>
  <c r="AT29" i="10"/>
  <c r="D9" i="10"/>
  <c r="AU29" i="10"/>
  <c r="E9" i="10"/>
  <c r="AV29" i="10"/>
  <c r="F9" i="10"/>
  <c r="AX29" i="10"/>
  <c r="AW29" i="10"/>
  <c r="AY29" i="10"/>
  <c r="D10" i="10"/>
  <c r="AZ29" i="10"/>
  <c r="E10" i="10"/>
  <c r="BA29" i="10"/>
  <c r="F10" i="10"/>
  <c r="K10" i="10"/>
  <c r="BC29" i="10"/>
  <c r="BD29" i="10"/>
  <c r="D11" i="10"/>
  <c r="BE29" i="10"/>
  <c r="E11" i="10"/>
  <c r="BF29" i="10"/>
  <c r="F11" i="10"/>
  <c r="BH29" i="10"/>
  <c r="BG29" i="10"/>
  <c r="BI29" i="10"/>
  <c r="D12" i="10"/>
  <c r="BJ29" i="10"/>
  <c r="E12" i="10"/>
  <c r="BK29" i="10"/>
  <c r="F12" i="10"/>
  <c r="BM29" i="10"/>
  <c r="BN29" i="10"/>
  <c r="D13" i="10"/>
  <c r="BO29" i="10"/>
  <c r="E13" i="10"/>
  <c r="BP29" i="10"/>
  <c r="F13" i="10"/>
  <c r="BR29" i="10"/>
  <c r="BS29" i="10"/>
  <c r="D14" i="10"/>
  <c r="BT29" i="10"/>
  <c r="E14" i="10"/>
  <c r="BU29" i="10"/>
  <c r="F14" i="10"/>
  <c r="BW29" i="10"/>
  <c r="BX29" i="10"/>
  <c r="D15" i="10"/>
  <c r="BY29" i="10"/>
  <c r="E15" i="10"/>
  <c r="BZ29" i="10"/>
  <c r="F15" i="10"/>
  <c r="CB29" i="10"/>
  <c r="CA29" i="10"/>
  <c r="CC29" i="10"/>
  <c r="D16" i="10"/>
  <c r="CD29" i="10"/>
  <c r="E16" i="10"/>
  <c r="CE29" i="10"/>
  <c r="F16" i="10"/>
  <c r="CG29" i="10"/>
  <c r="CH29" i="10"/>
  <c r="D17" i="10"/>
  <c r="CI29" i="10"/>
  <c r="E17" i="10"/>
  <c r="CJ29" i="10"/>
  <c r="F17" i="10"/>
  <c r="CL29" i="10"/>
  <c r="CM29" i="10"/>
  <c r="D18" i="10"/>
  <c r="CN29" i="10"/>
  <c r="E18" i="10"/>
  <c r="CO29" i="10"/>
  <c r="F18" i="10"/>
  <c r="CP29" i="10"/>
  <c r="CQ29" i="10"/>
  <c r="C20" i="10"/>
  <c r="CR29" i="10"/>
  <c r="D20" i="10"/>
  <c r="D153" i="1"/>
  <c r="CS29" i="10"/>
  <c r="E20" i="10"/>
  <c r="E153" i="1"/>
  <c r="CT29" i="10"/>
  <c r="F20" i="10"/>
  <c r="F153" i="1"/>
  <c r="N30" i="10"/>
  <c r="S30" i="10"/>
  <c r="X30" i="10"/>
  <c r="AC30" i="10"/>
  <c r="AH30" i="10"/>
  <c r="AM30" i="10"/>
  <c r="AR30" i="10"/>
  <c r="AW30" i="10"/>
  <c r="BB30" i="10"/>
  <c r="BG30" i="10"/>
  <c r="BL30" i="10"/>
  <c r="BQ30" i="10"/>
  <c r="BV30" i="10"/>
  <c r="CA30" i="10"/>
  <c r="CF30" i="10"/>
  <c r="CK30" i="10"/>
  <c r="CP30" i="10"/>
  <c r="H31" i="9"/>
  <c r="O40" i="9"/>
  <c r="N40" i="9"/>
  <c r="P40" i="9"/>
  <c r="D3" i="9"/>
  <c r="Q40" i="9"/>
  <c r="E3" i="9"/>
  <c r="R40" i="9"/>
  <c r="F3" i="9"/>
  <c r="T40" i="9"/>
  <c r="C4" i="9"/>
  <c r="U40" i="9"/>
  <c r="D4" i="9"/>
  <c r="V40" i="9"/>
  <c r="E4" i="9"/>
  <c r="W40" i="9"/>
  <c r="F4" i="9"/>
  <c r="X40" i="9"/>
  <c r="Y40" i="9"/>
  <c r="C5" i="9"/>
  <c r="Z40" i="9"/>
  <c r="D5" i="9"/>
  <c r="AA40" i="9"/>
  <c r="E5" i="9"/>
  <c r="AB40" i="9"/>
  <c r="F5" i="9"/>
  <c r="AD40" i="9"/>
  <c r="C6" i="9"/>
  <c r="AE40" i="9"/>
  <c r="D6" i="9"/>
  <c r="AF40" i="9"/>
  <c r="E6" i="9"/>
  <c r="AG40" i="9"/>
  <c r="F6" i="9"/>
  <c r="AI40" i="9"/>
  <c r="AJ40" i="9"/>
  <c r="D25" i="9"/>
  <c r="AK40" i="9"/>
  <c r="E25" i="9"/>
  <c r="AL40" i="9"/>
  <c r="F25" i="9"/>
  <c r="AN40" i="9"/>
  <c r="AO40" i="9"/>
  <c r="D7" i="9"/>
  <c r="AP40" i="9"/>
  <c r="E7" i="9"/>
  <c r="AQ40" i="9"/>
  <c r="F7" i="9"/>
  <c r="AS40" i="9"/>
  <c r="AT40" i="9"/>
  <c r="D8" i="9"/>
  <c r="AU40" i="9"/>
  <c r="E8" i="9"/>
  <c r="AV40" i="9"/>
  <c r="F8" i="9"/>
  <c r="AX40" i="9"/>
  <c r="AY40" i="9"/>
  <c r="D9" i="9"/>
  <c r="AZ40" i="9"/>
  <c r="E9" i="9"/>
  <c r="BA40" i="9"/>
  <c r="F9" i="9"/>
  <c r="BC40" i="9"/>
  <c r="C10" i="9"/>
  <c r="BD40" i="9"/>
  <c r="D10" i="9"/>
  <c r="BE40" i="9"/>
  <c r="E10" i="9"/>
  <c r="BF40" i="9"/>
  <c r="F10" i="9"/>
  <c r="BH40" i="9"/>
  <c r="C12" i="9"/>
  <c r="BI40" i="9"/>
  <c r="D12" i="9"/>
  <c r="BJ40" i="9"/>
  <c r="E12" i="9"/>
  <c r="L12" i="9"/>
  <c r="BK40" i="9"/>
  <c r="F12" i="9"/>
  <c r="BM40" i="9"/>
  <c r="BL40" i="9"/>
  <c r="BN40" i="9"/>
  <c r="D13" i="9"/>
  <c r="BO40" i="9"/>
  <c r="E13" i="9"/>
  <c r="BP40" i="9"/>
  <c r="F13" i="9"/>
  <c r="BR40" i="9"/>
  <c r="C11" i="9"/>
  <c r="BS40" i="9"/>
  <c r="D11" i="9"/>
  <c r="BT40" i="9"/>
  <c r="E11" i="9"/>
  <c r="BU40" i="9"/>
  <c r="F11" i="9"/>
  <c r="BW40" i="9"/>
  <c r="BV40" i="9"/>
  <c r="BX40" i="9"/>
  <c r="D16" i="9"/>
  <c r="BY40" i="9"/>
  <c r="E16" i="9"/>
  <c r="BZ40" i="9"/>
  <c r="F16" i="9"/>
  <c r="CB40" i="9"/>
  <c r="C17" i="9"/>
  <c r="CC40" i="9"/>
  <c r="D17" i="9"/>
  <c r="CD40" i="9"/>
  <c r="E17" i="9"/>
  <c r="CE40" i="9"/>
  <c r="F17" i="9"/>
  <c r="CF40" i="9"/>
  <c r="CG40" i="9"/>
  <c r="C29" i="9"/>
  <c r="CH40" i="9"/>
  <c r="D29" i="9"/>
  <c r="CI40" i="9"/>
  <c r="E29" i="9"/>
  <c r="CJ40" i="9"/>
  <c r="F29" i="9"/>
  <c r="CL40" i="9"/>
  <c r="CM40" i="9"/>
  <c r="D18" i="9"/>
  <c r="CN40" i="9"/>
  <c r="E18" i="9"/>
  <c r="G18" i="9"/>
  <c r="CO40" i="9"/>
  <c r="F18" i="9"/>
  <c r="K18" i="9"/>
  <c r="CQ40" i="9"/>
  <c r="CP40" i="9"/>
  <c r="CR40" i="9"/>
  <c r="D19" i="9"/>
  <c r="CS40" i="9"/>
  <c r="E19" i="9"/>
  <c r="CT40" i="9"/>
  <c r="F19" i="9"/>
  <c r="CV40" i="9"/>
  <c r="C20" i="9"/>
  <c r="CW40" i="9"/>
  <c r="D20" i="9"/>
  <c r="CX40" i="9"/>
  <c r="E20" i="9"/>
  <c r="CY40" i="9"/>
  <c r="F20" i="9"/>
  <c r="DA40" i="9"/>
  <c r="CZ40" i="9"/>
  <c r="DB40" i="9"/>
  <c r="D22" i="9"/>
  <c r="D126" i="1"/>
  <c r="DC40" i="9"/>
  <c r="E22" i="9"/>
  <c r="E126" i="1"/>
  <c r="DD40" i="9"/>
  <c r="F22" i="9"/>
  <c r="F126" i="1"/>
  <c r="DF40" i="9"/>
  <c r="DE40" i="9"/>
  <c r="DG40" i="9"/>
  <c r="D24" i="9"/>
  <c r="DH40" i="9"/>
  <c r="E24" i="9"/>
  <c r="DI40" i="9"/>
  <c r="F24" i="9"/>
  <c r="DJ40" i="9"/>
  <c r="DK40" i="9"/>
  <c r="C15" i="9"/>
  <c r="DL40" i="9"/>
  <c r="D15" i="9"/>
  <c r="DM40" i="9"/>
  <c r="E15" i="9"/>
  <c r="DN40" i="9"/>
  <c r="F15" i="9"/>
  <c r="DO40" i="9"/>
  <c r="DP40" i="9"/>
  <c r="C14" i="9"/>
  <c r="DQ40" i="9"/>
  <c r="D14" i="9"/>
  <c r="DR40" i="9"/>
  <c r="E14" i="9"/>
  <c r="DS40" i="9"/>
  <c r="F14" i="9"/>
  <c r="DT40" i="9"/>
  <c r="DU40" i="9"/>
  <c r="C26" i="9"/>
  <c r="DV40" i="9"/>
  <c r="D26" i="9"/>
  <c r="D165" i="1"/>
  <c r="DW40" i="9"/>
  <c r="E26" i="9"/>
  <c r="E165" i="1"/>
  <c r="DX40" i="9"/>
  <c r="F26" i="9"/>
  <c r="F165" i="1"/>
  <c r="DY40" i="9"/>
  <c r="DZ40" i="9"/>
  <c r="C28" i="9"/>
  <c r="B28" i="9"/>
  <c r="EA40" i="9"/>
  <c r="D28" i="9"/>
  <c r="EB40" i="9"/>
  <c r="E28" i="9"/>
  <c r="EC40" i="9"/>
  <c r="F28" i="9"/>
  <c r="ED40" i="9"/>
  <c r="EE40" i="9"/>
  <c r="C23" i="9"/>
  <c r="EF40" i="9"/>
  <c r="D23" i="9"/>
  <c r="D130" i="1"/>
  <c r="EG40" i="9"/>
  <c r="E23" i="9"/>
  <c r="E130" i="1"/>
  <c r="EH40" i="9"/>
  <c r="F23" i="9"/>
  <c r="F130" i="1"/>
  <c r="EI40" i="9"/>
  <c r="EJ40" i="9"/>
  <c r="C27" i="9"/>
  <c r="EK40" i="9"/>
  <c r="D27" i="9"/>
  <c r="EL40" i="9"/>
  <c r="E27" i="9"/>
  <c r="EM40" i="9"/>
  <c r="F27" i="9"/>
  <c r="EN40" i="9"/>
  <c r="EO40" i="9"/>
  <c r="C30" i="9"/>
  <c r="EP40" i="9"/>
  <c r="D30" i="9"/>
  <c r="EQ40" i="9"/>
  <c r="E30" i="9"/>
  <c r="ER40" i="9"/>
  <c r="F30" i="9"/>
  <c r="G3" i="2"/>
  <c r="K3" i="2"/>
  <c r="L3" i="2"/>
  <c r="G4" i="2"/>
  <c r="K4" i="2"/>
  <c r="L4" i="2"/>
  <c r="G5" i="2"/>
  <c r="K5" i="2"/>
  <c r="L5" i="2"/>
  <c r="G6" i="2"/>
  <c r="K6" i="2"/>
  <c r="L6" i="2"/>
  <c r="G7" i="2"/>
  <c r="K7" i="2"/>
  <c r="L7" i="2"/>
  <c r="G8" i="2"/>
  <c r="K8" i="2"/>
  <c r="L8" i="2"/>
  <c r="G9" i="2"/>
  <c r="K9" i="2"/>
  <c r="L9" i="2"/>
  <c r="G10" i="2"/>
  <c r="K10" i="2"/>
  <c r="L10" i="2"/>
  <c r="G11" i="2"/>
  <c r="K11" i="2"/>
  <c r="L11" i="2"/>
  <c r="G12" i="2"/>
  <c r="K12" i="2"/>
  <c r="L12" i="2"/>
  <c r="G13" i="2"/>
  <c r="K13" i="2"/>
  <c r="L13" i="2"/>
  <c r="G14" i="2"/>
  <c r="K14" i="2"/>
  <c r="L14" i="2"/>
  <c r="G15" i="2"/>
  <c r="K15" i="2"/>
  <c r="L15" i="2"/>
  <c r="G16" i="2"/>
  <c r="K16" i="2"/>
  <c r="L16" i="2"/>
  <c r="C25" i="2"/>
  <c r="D25" i="2"/>
  <c r="E25" i="2"/>
  <c r="G25" i="2"/>
  <c r="F25" i="2"/>
  <c r="H25" i="2"/>
  <c r="G3" i="3"/>
  <c r="K3" i="3"/>
  <c r="L3" i="3"/>
  <c r="G4" i="3"/>
  <c r="K4" i="3"/>
  <c r="L4" i="3"/>
  <c r="G5" i="3"/>
  <c r="K5" i="3"/>
  <c r="L5" i="3"/>
  <c r="G6" i="3"/>
  <c r="K6" i="3"/>
  <c r="L6" i="3"/>
  <c r="G7" i="3"/>
  <c r="K7" i="3"/>
  <c r="L7" i="3"/>
  <c r="G8" i="3"/>
  <c r="K8" i="3"/>
  <c r="L8" i="3"/>
  <c r="G9" i="3"/>
  <c r="K9" i="3"/>
  <c r="L9" i="3"/>
  <c r="G10" i="3"/>
  <c r="K10" i="3"/>
  <c r="L10" i="3"/>
  <c r="G11" i="3"/>
  <c r="K11" i="3"/>
  <c r="L11" i="3"/>
  <c r="G12" i="3"/>
  <c r="K12" i="3"/>
  <c r="L12" i="3"/>
  <c r="G13" i="3"/>
  <c r="K13" i="3"/>
  <c r="L13" i="3"/>
  <c r="G14" i="3"/>
  <c r="K14" i="3"/>
  <c r="L14" i="3"/>
  <c r="G15" i="3"/>
  <c r="K15" i="3"/>
  <c r="L15" i="3"/>
  <c r="G16" i="3"/>
  <c r="K16" i="3"/>
  <c r="L16" i="3"/>
  <c r="G17" i="3"/>
  <c r="K17" i="3"/>
  <c r="L17" i="3"/>
  <c r="C22" i="3"/>
  <c r="B22" i="3"/>
  <c r="D22" i="3"/>
  <c r="E22" i="3"/>
  <c r="L22" i="3"/>
  <c r="F22" i="3"/>
  <c r="K22" i="3"/>
  <c r="H22" i="3"/>
  <c r="C5" i="1"/>
  <c r="B5" i="1" s="1"/>
  <c r="C134" i="1"/>
  <c r="C149" i="1"/>
  <c r="B149" i="1" s="1"/>
  <c r="C52" i="1"/>
  <c r="B52" i="1" s="1"/>
  <c r="C159" i="1"/>
  <c r="B159" i="1" s="1"/>
  <c r="C161" i="1"/>
  <c r="B161" i="1" s="1"/>
  <c r="C162" i="1"/>
  <c r="B162" i="1" s="1"/>
  <c r="C163" i="1"/>
  <c r="B163" i="1" s="1"/>
  <c r="C169" i="1"/>
  <c r="C80" i="1"/>
  <c r="B80" i="1" s="1"/>
  <c r="C189" i="1"/>
  <c r="J189" i="1" s="1"/>
  <c r="C207" i="1"/>
  <c r="B207" i="1" s="1"/>
  <c r="C12" i="21"/>
  <c r="C4" i="21"/>
  <c r="J4" i="21"/>
  <c r="C21" i="21"/>
  <c r="C128" i="1"/>
  <c r="B128" i="1" s="1"/>
  <c r="C20" i="21"/>
  <c r="C3" i="21"/>
  <c r="C19" i="21"/>
  <c r="C30" i="21"/>
  <c r="F22" i="21"/>
  <c r="E22" i="21"/>
  <c r="D22" i="21"/>
  <c r="B22" i="21"/>
  <c r="C22" i="21"/>
  <c r="D14" i="21"/>
  <c r="C14" i="21"/>
  <c r="I14" i="21"/>
  <c r="C17" i="21"/>
  <c r="I17" i="21"/>
  <c r="F17" i="21"/>
  <c r="E17" i="21"/>
  <c r="C7" i="21"/>
  <c r="C6" i="21"/>
  <c r="J6" i="21"/>
  <c r="C15" i="21"/>
  <c r="C28" i="21"/>
  <c r="C10" i="21"/>
  <c r="C23" i="21"/>
  <c r="C9" i="21"/>
  <c r="C29" i="21"/>
  <c r="AA45" i="21"/>
  <c r="B17" i="21"/>
  <c r="BO45" i="21"/>
  <c r="B11" i="21"/>
  <c r="CI45" i="21"/>
  <c r="B26" i="21"/>
  <c r="C5" i="21"/>
  <c r="G19" i="9"/>
  <c r="B12" i="9"/>
  <c r="G7" i="9"/>
  <c r="B10" i="12"/>
  <c r="J7" i="19"/>
  <c r="G16" i="20"/>
  <c r="J15" i="20"/>
  <c r="G6" i="18"/>
  <c r="G21" i="17"/>
  <c r="G9" i="17"/>
  <c r="J9" i="17"/>
  <c r="C16" i="10"/>
  <c r="C8" i="10"/>
  <c r="K8" i="10"/>
  <c r="C7" i="11"/>
  <c r="K7" i="11"/>
  <c r="G24" i="18"/>
  <c r="K14" i="13"/>
  <c r="B9" i="12"/>
  <c r="B12" i="12"/>
  <c r="L7" i="12"/>
  <c r="J8" i="19"/>
  <c r="J14" i="19"/>
  <c r="J12" i="19"/>
  <c r="G20" i="20"/>
  <c r="G19" i="20"/>
  <c r="G17" i="20"/>
  <c r="G13" i="20"/>
  <c r="G21" i="18"/>
  <c r="I17" i="18"/>
  <c r="I13" i="18"/>
  <c r="G10" i="17"/>
  <c r="J10" i="17"/>
  <c r="CA40" i="9"/>
  <c r="BG40" i="9"/>
  <c r="C24" i="9"/>
  <c r="BH34" i="11"/>
  <c r="AN34" i="11"/>
  <c r="I21" i="19"/>
  <c r="D37" i="20"/>
  <c r="G9" i="13"/>
  <c r="L10" i="12"/>
  <c r="G8" i="12"/>
  <c r="G15" i="19"/>
  <c r="G25" i="20"/>
  <c r="G24" i="20"/>
  <c r="J4" i="20"/>
  <c r="G11" i="20"/>
  <c r="G21" i="20"/>
  <c r="J21" i="20"/>
  <c r="G10" i="18"/>
  <c r="G12" i="17"/>
  <c r="J12" i="17"/>
  <c r="G11" i="17"/>
  <c r="J19" i="17"/>
  <c r="G13" i="17"/>
  <c r="C10" i="10"/>
  <c r="C24" i="13"/>
  <c r="G13" i="18"/>
  <c r="D32" i="17"/>
  <c r="G12" i="13"/>
  <c r="G13" i="13"/>
  <c r="G11" i="13"/>
  <c r="B7" i="12"/>
  <c r="G21" i="19"/>
  <c r="G22" i="19"/>
  <c r="G19" i="19"/>
  <c r="J17" i="19"/>
  <c r="J9" i="20"/>
  <c r="J6" i="20"/>
  <c r="J24" i="18"/>
  <c r="J15" i="18"/>
  <c r="G15" i="18"/>
  <c r="G17" i="17"/>
  <c r="G16" i="17"/>
  <c r="J16" i="17"/>
  <c r="BQ40" i="9"/>
  <c r="AC40" i="9"/>
  <c r="CL43" i="13"/>
  <c r="L12" i="12"/>
  <c r="I12" i="19"/>
  <c r="I17" i="20"/>
  <c r="G23" i="18"/>
  <c r="I22" i="16"/>
  <c r="J15" i="16"/>
  <c r="I15" i="16"/>
  <c r="J4" i="16"/>
  <c r="I20" i="15"/>
  <c r="G17" i="8"/>
  <c r="G18" i="14"/>
  <c r="J11" i="14"/>
  <c r="G4" i="14"/>
  <c r="G15" i="7"/>
  <c r="G3" i="7"/>
  <c r="CB29" i="12"/>
  <c r="BH29" i="12"/>
  <c r="AN29" i="12"/>
  <c r="T29" i="12"/>
  <c r="C17" i="12"/>
  <c r="B17" i="12"/>
  <c r="EV37" i="19"/>
  <c r="B34" i="19"/>
  <c r="EB37" i="19"/>
  <c r="B31" i="19"/>
  <c r="BT37" i="19"/>
  <c r="B14" i="19"/>
  <c r="EV38" i="20"/>
  <c r="B35" i="20"/>
  <c r="BT38" i="20"/>
  <c r="B15" i="20"/>
  <c r="C5" i="20"/>
  <c r="EQ34" i="18"/>
  <c r="B24" i="18"/>
  <c r="DW34" i="18"/>
  <c r="B22" i="18"/>
  <c r="DC34" i="18"/>
  <c r="B17" i="18"/>
  <c r="CI34" i="18"/>
  <c r="B30" i="18"/>
  <c r="BO34" i="18"/>
  <c r="B29" i="18"/>
  <c r="AU34" i="18"/>
  <c r="B27" i="18"/>
  <c r="AA34" i="18"/>
  <c r="B13" i="18"/>
  <c r="C23" i="18"/>
  <c r="C20" i="18"/>
  <c r="I20" i="18"/>
  <c r="C19" i="18"/>
  <c r="C18" i="18"/>
  <c r="C16" i="18"/>
  <c r="I16" i="18"/>
  <c r="C12" i="18"/>
  <c r="C11" i="18"/>
  <c r="J11" i="18"/>
  <c r="C9" i="18"/>
  <c r="I9" i="18"/>
  <c r="C7" i="18"/>
  <c r="C6" i="18"/>
  <c r="I6" i="18"/>
  <c r="C4" i="18"/>
  <c r="EG42" i="17"/>
  <c r="B20" i="17"/>
  <c r="DM42" i="17"/>
  <c r="B16" i="17"/>
  <c r="CS42" i="17"/>
  <c r="B28" i="17"/>
  <c r="BY42" i="17"/>
  <c r="B27" i="17"/>
  <c r="BE42" i="17"/>
  <c r="B8" i="17"/>
  <c r="AK42" i="17"/>
  <c r="B4" i="17"/>
  <c r="Q42" i="17"/>
  <c r="B15" i="17"/>
  <c r="J20" i="17"/>
  <c r="C5" i="17"/>
  <c r="F25" i="8"/>
  <c r="C33" i="16"/>
  <c r="ER41" i="16"/>
  <c r="B33" i="16"/>
  <c r="J20" i="16"/>
  <c r="J19" i="16"/>
  <c r="C17" i="16"/>
  <c r="DD41" i="16"/>
  <c r="B17" i="16"/>
  <c r="G13" i="16"/>
  <c r="J13" i="16"/>
  <c r="C11" i="16"/>
  <c r="B11" i="16"/>
  <c r="G8" i="16"/>
  <c r="J8" i="16"/>
  <c r="C3" i="16"/>
  <c r="M41" i="16"/>
  <c r="B3" i="16"/>
  <c r="G15" i="15"/>
  <c r="G14" i="15"/>
  <c r="J9" i="15"/>
  <c r="G12" i="8"/>
  <c r="J12" i="8"/>
  <c r="G6" i="8"/>
  <c r="J6" i="8"/>
  <c r="J5" i="8"/>
  <c r="G13" i="14"/>
  <c r="G6" i="14"/>
  <c r="G17" i="7"/>
  <c r="CG29" i="12"/>
  <c r="BM29" i="12"/>
  <c r="Y29" i="12"/>
  <c r="C11" i="12"/>
  <c r="B11" i="12"/>
  <c r="C5" i="12"/>
  <c r="L5" i="12"/>
  <c r="FA37" i="19"/>
  <c r="B28" i="19"/>
  <c r="EG37" i="19"/>
  <c r="B30" i="19"/>
  <c r="DM37" i="19"/>
  <c r="B21" i="19"/>
  <c r="CS37" i="19"/>
  <c r="B18" i="19"/>
  <c r="BY37" i="19"/>
  <c r="B8" i="19"/>
  <c r="BE37" i="19"/>
  <c r="B29" i="19"/>
  <c r="AK37" i="19"/>
  <c r="B6" i="19"/>
  <c r="Q37" i="19"/>
  <c r="B11" i="19"/>
  <c r="C24" i="19"/>
  <c r="C13" i="19"/>
  <c r="I13" i="19"/>
  <c r="C4" i="19"/>
  <c r="I4" i="19"/>
  <c r="J4" i="19"/>
  <c r="FA38" i="20"/>
  <c r="B36" i="20"/>
  <c r="DM38" i="20"/>
  <c r="B25" i="20"/>
  <c r="CS38" i="20"/>
  <c r="B20" i="20"/>
  <c r="BE38" i="20"/>
  <c r="B9" i="20"/>
  <c r="Q38" i="20"/>
  <c r="B13" i="20"/>
  <c r="EL42" i="17"/>
  <c r="B21" i="17"/>
  <c r="DR42" i="17"/>
  <c r="B17" i="17"/>
  <c r="CX42" i="17"/>
  <c r="B14" i="17"/>
  <c r="J3" i="17"/>
  <c r="V42" i="17"/>
  <c r="B19" i="17"/>
  <c r="EW41" i="16"/>
  <c r="B29" i="16"/>
  <c r="DI41" i="16"/>
  <c r="B18" i="16"/>
  <c r="J18" i="16"/>
  <c r="I18" i="16"/>
  <c r="AG41" i="16"/>
  <c r="B7" i="16"/>
  <c r="J6" i="16"/>
  <c r="J13" i="15"/>
  <c r="J12" i="15"/>
  <c r="I12" i="15"/>
  <c r="G3" i="15"/>
  <c r="E32" i="15"/>
  <c r="G11" i="7"/>
  <c r="G5" i="7"/>
  <c r="G13" i="6"/>
  <c r="G6" i="17"/>
  <c r="I4" i="16"/>
  <c r="G18" i="16"/>
  <c r="G7" i="16"/>
  <c r="C23" i="16"/>
  <c r="I23" i="16"/>
  <c r="FL41" i="16"/>
  <c r="B23" i="16"/>
  <c r="DX41" i="16"/>
  <c r="B21" i="16"/>
  <c r="G16" i="16"/>
  <c r="C31" i="16"/>
  <c r="C156" i="1"/>
  <c r="CJ41" i="16"/>
  <c r="B31" i="16"/>
  <c r="C9" i="16"/>
  <c r="AV41" i="16"/>
  <c r="B9" i="16"/>
  <c r="G23" i="15"/>
  <c r="J23" i="15"/>
  <c r="G22" i="15"/>
  <c r="J17" i="15"/>
  <c r="J16" i="15"/>
  <c r="I16" i="15"/>
  <c r="G8" i="15"/>
  <c r="G8" i="8"/>
  <c r="J8" i="8"/>
  <c r="G16" i="14"/>
  <c r="G9" i="14"/>
  <c r="G13" i="7"/>
  <c r="G7" i="7"/>
  <c r="G15" i="6"/>
  <c r="AU37" i="19"/>
  <c r="B26" i="19"/>
  <c r="DW38" i="20"/>
  <c r="B28" i="20"/>
  <c r="EB42" i="17"/>
  <c r="B18" i="17"/>
  <c r="CN42" i="17"/>
  <c r="B12" i="17"/>
  <c r="J4" i="17"/>
  <c r="EC41" i="16"/>
  <c r="B22" i="16"/>
  <c r="CO41" i="16"/>
  <c r="B15" i="16"/>
  <c r="I13" i="16"/>
  <c r="BA41" i="16"/>
  <c r="B26" i="16"/>
  <c r="G17" i="15"/>
  <c r="I12" i="8"/>
  <c r="I7" i="8"/>
  <c r="I6" i="8"/>
  <c r="C27" i="14"/>
  <c r="DC47" i="14"/>
  <c r="B27" i="14"/>
  <c r="C22" i="7"/>
  <c r="BB50" i="7"/>
  <c r="B22" i="7"/>
  <c r="G11" i="5"/>
  <c r="C14" i="5"/>
  <c r="K14" i="5"/>
  <c r="CL44" i="5"/>
  <c r="B14" i="5"/>
  <c r="G10" i="5"/>
  <c r="C7" i="5"/>
  <c r="K7" i="5"/>
  <c r="AX44" i="5"/>
  <c r="B7" i="5"/>
  <c r="G4" i="5"/>
  <c r="G11" i="4"/>
  <c r="G3" i="4"/>
  <c r="AB41" i="16"/>
  <c r="B6" i="16"/>
  <c r="C34" i="16"/>
  <c r="C198" i="1"/>
  <c r="B198" i="1" s="1"/>
  <c r="EO34" i="15"/>
  <c r="B30" i="15"/>
  <c r="DU34" i="15"/>
  <c r="B26" i="15"/>
  <c r="DA34" i="15"/>
  <c r="B20" i="15"/>
  <c r="CG34" i="15"/>
  <c r="B16" i="15"/>
  <c r="BM34" i="15"/>
  <c r="B12" i="15"/>
  <c r="CI42" i="8"/>
  <c r="B15" i="8"/>
  <c r="BO42" i="8"/>
  <c r="B11" i="8"/>
  <c r="AU42" i="8"/>
  <c r="B8" i="8"/>
  <c r="AA42" i="8"/>
  <c r="B6" i="8"/>
  <c r="C16" i="8"/>
  <c r="I16" i="8"/>
  <c r="C26" i="14"/>
  <c r="C23" i="7"/>
  <c r="C22" i="6"/>
  <c r="K22" i="6"/>
  <c r="C19" i="6"/>
  <c r="K19" i="6"/>
  <c r="C17" i="6"/>
  <c r="L17" i="6"/>
  <c r="K16" i="6"/>
  <c r="C15" i="6"/>
  <c r="K15" i="6"/>
  <c r="K14" i="6"/>
  <c r="C13" i="6"/>
  <c r="K13" i="6"/>
  <c r="C11" i="6"/>
  <c r="K11" i="6"/>
  <c r="C9" i="6"/>
  <c r="C6" i="6"/>
  <c r="L6" i="6"/>
  <c r="K5" i="6"/>
  <c r="C4" i="6"/>
  <c r="K3" i="6"/>
  <c r="G14" i="4"/>
  <c r="C25" i="14"/>
  <c r="C168" i="1"/>
  <c r="B168" i="1" s="1"/>
  <c r="DM47" i="14"/>
  <c r="B25" i="14"/>
  <c r="G15" i="5"/>
  <c r="CV44" i="5"/>
  <c r="B19" i="5"/>
  <c r="C19" i="5"/>
  <c r="C127" i="1"/>
  <c r="B127" i="1" s="1"/>
  <c r="G12" i="5"/>
  <c r="BH44" i="5"/>
  <c r="B9" i="5"/>
  <c r="C9" i="5"/>
  <c r="K9" i="5"/>
  <c r="L5" i="5"/>
  <c r="G5" i="5"/>
  <c r="L16" i="4"/>
  <c r="G16" i="4"/>
  <c r="L13" i="4"/>
  <c r="G13" i="4"/>
  <c r="L5" i="4"/>
  <c r="G5" i="4"/>
  <c r="ET34" i="15"/>
  <c r="B31" i="15"/>
  <c r="DF34" i="15"/>
  <c r="B21" i="15"/>
  <c r="AX34" i="15"/>
  <c r="B25" i="15"/>
  <c r="AD34" i="15"/>
  <c r="B6" i="15"/>
  <c r="BT42" i="8"/>
  <c r="B12" i="8"/>
  <c r="AZ42" i="8"/>
  <c r="B22" i="8"/>
  <c r="AF42" i="8"/>
  <c r="B7" i="8"/>
  <c r="L42" i="8"/>
  <c r="B3" i="8"/>
  <c r="G11" i="8"/>
  <c r="G7" i="8"/>
  <c r="G3" i="8"/>
  <c r="DR47" i="14"/>
  <c r="B24" i="14"/>
  <c r="F23" i="6"/>
  <c r="F24" i="4"/>
  <c r="G12" i="4"/>
  <c r="G4" i="4"/>
  <c r="C11" i="5"/>
  <c r="K11" i="5"/>
  <c r="DF44" i="5"/>
  <c r="B11" i="5"/>
  <c r="G14" i="5"/>
  <c r="G13" i="5"/>
  <c r="C23" i="5"/>
  <c r="C164" i="1"/>
  <c r="B164" i="1" s="1"/>
  <c r="BR44" i="5"/>
  <c r="B23" i="5"/>
  <c r="G7" i="5"/>
  <c r="G6" i="5"/>
  <c r="G15" i="4"/>
  <c r="G7" i="4"/>
  <c r="F28" i="14"/>
  <c r="I17" i="14"/>
  <c r="C16" i="14"/>
  <c r="I16" i="14"/>
  <c r="I11" i="14"/>
  <c r="I10" i="14"/>
  <c r="C9" i="14"/>
  <c r="I9" i="14"/>
  <c r="C8" i="14"/>
  <c r="I8" i="14"/>
  <c r="G17" i="6"/>
  <c r="G16" i="6"/>
  <c r="G14" i="6"/>
  <c r="G12" i="6"/>
  <c r="G11" i="6"/>
  <c r="G10" i="6"/>
  <c r="G9" i="6"/>
  <c r="G8" i="6"/>
  <c r="G7" i="6"/>
  <c r="G3" i="6"/>
  <c r="F27" i="5"/>
  <c r="G10" i="4"/>
  <c r="C25" i="5"/>
  <c r="DP44" i="5"/>
  <c r="B25" i="5"/>
  <c r="L16" i="5"/>
  <c r="G16" i="5"/>
  <c r="CB44" i="5"/>
  <c r="B12" i="5"/>
  <c r="C12" i="5"/>
  <c r="L12" i="5"/>
  <c r="K12" i="5"/>
  <c r="L9" i="5"/>
  <c r="G9" i="5"/>
  <c r="L8" i="5"/>
  <c r="G8" i="5"/>
  <c r="C21" i="5"/>
  <c r="AN44" i="5"/>
  <c r="B21" i="5"/>
  <c r="E27" i="5"/>
  <c r="G27" i="5"/>
  <c r="G3" i="5"/>
  <c r="L9" i="4"/>
  <c r="G9" i="4"/>
  <c r="DS41" i="16"/>
  <c r="B20" i="16"/>
  <c r="CY41" i="16"/>
  <c r="B16" i="16"/>
  <c r="CE41" i="16"/>
  <c r="B14" i="16"/>
  <c r="AQ41" i="16"/>
  <c r="B8" i="16"/>
  <c r="W41" i="16"/>
  <c r="B5" i="16"/>
  <c r="DP34" i="15"/>
  <c r="B23" i="15"/>
  <c r="CV34" i="15"/>
  <c r="B19" i="15"/>
  <c r="CB34" i="15"/>
  <c r="B15" i="15"/>
  <c r="BH34" i="15"/>
  <c r="B11" i="15"/>
  <c r="AN34" i="15"/>
  <c r="B8" i="15"/>
  <c r="T34" i="15"/>
  <c r="B4" i="15"/>
  <c r="C17" i="7"/>
  <c r="K17" i="7"/>
  <c r="K16" i="7"/>
  <c r="C15" i="7"/>
  <c r="C13" i="7"/>
  <c r="K13" i="7"/>
  <c r="C11" i="7"/>
  <c r="K11" i="7"/>
  <c r="K10" i="7"/>
  <c r="C8" i="7"/>
  <c r="C7" i="7"/>
  <c r="K7" i="7"/>
  <c r="K4" i="7"/>
  <c r="C3" i="7"/>
  <c r="L3" i="7"/>
  <c r="K5" i="5"/>
  <c r="K16" i="4"/>
  <c r="K13" i="4"/>
  <c r="K5" i="4"/>
  <c r="D24" i="4"/>
  <c r="G17" i="4"/>
  <c r="G8" i="4"/>
  <c r="K6" i="4"/>
  <c r="AD44" i="5"/>
  <c r="B20" i="5"/>
  <c r="C3" i="5"/>
  <c r="DA35" i="4"/>
  <c r="B16" i="4"/>
  <c r="CG35" i="4"/>
  <c r="B19" i="4"/>
  <c r="BM35" i="4"/>
  <c r="B13" i="4"/>
  <c r="AS35" i="4"/>
  <c r="B9" i="4"/>
  <c r="Y35" i="4"/>
  <c r="B5" i="4"/>
  <c r="C15" i="4"/>
  <c r="K15" i="4"/>
  <c r="C11" i="4"/>
  <c r="C7" i="4"/>
  <c r="L7" i="4"/>
  <c r="C3" i="4"/>
  <c r="CQ35" i="4"/>
  <c r="B21" i="4"/>
  <c r="J17" i="21"/>
  <c r="G17" i="21"/>
  <c r="K3" i="5"/>
  <c r="J23" i="16"/>
  <c r="I17" i="16"/>
  <c r="B8" i="10"/>
  <c r="L13" i="7"/>
  <c r="L22" i="6"/>
  <c r="K7" i="4"/>
  <c r="I11" i="18"/>
  <c r="I18" i="18"/>
  <c r="I23" i="18"/>
  <c r="I5" i="20"/>
  <c r="L11" i="6"/>
  <c r="J13" i="19"/>
  <c r="K3" i="7"/>
  <c r="I9" i="16"/>
  <c r="K11" i="12"/>
  <c r="I3" i="16"/>
  <c r="C109" i="1"/>
  <c r="B109" i="1" s="1"/>
  <c r="I11" i="16"/>
  <c r="I4" i="18"/>
  <c r="C6" i="1"/>
  <c r="B6" i="1" s="1"/>
  <c r="J9" i="18"/>
  <c r="C166" i="1"/>
  <c r="B166" i="1" s="1"/>
  <c r="B24" i="13"/>
  <c r="L19" i="6"/>
  <c r="L7" i="7"/>
  <c r="K5" i="12"/>
  <c r="B5" i="12"/>
  <c r="J7" i="18"/>
  <c r="I7" i="18"/>
  <c r="B10" i="10"/>
  <c r="B132" i="1"/>
  <c r="B24" i="9"/>
  <c r="B7" i="11"/>
  <c r="L11" i="12"/>
  <c r="J9" i="21"/>
  <c r="AP45" i="21"/>
  <c r="B16" i="21"/>
  <c r="I7" i="21"/>
  <c r="J7" i="21"/>
  <c r="G7" i="21"/>
  <c r="J10" i="21"/>
  <c r="I12" i="21"/>
  <c r="I16" i="21"/>
  <c r="I15" i="21"/>
  <c r="J14" i="21"/>
  <c r="G14" i="21"/>
  <c r="I11" i="21"/>
  <c r="G13" i="21"/>
  <c r="G15" i="21"/>
  <c r="J15" i="21"/>
  <c r="J16" i="21"/>
  <c r="G16" i="21"/>
  <c r="I6" i="21"/>
  <c r="G12" i="21"/>
  <c r="J12" i="21"/>
  <c r="G9" i="21"/>
  <c r="I9" i="21"/>
  <c r="G11" i="21"/>
  <c r="J11" i="21"/>
  <c r="I10" i="21"/>
  <c r="G6" i="21"/>
  <c r="I4" i="21"/>
  <c r="G5" i="21"/>
  <c r="G4" i="21"/>
  <c r="EG45" i="21"/>
  <c r="B25" i="21"/>
  <c r="G10" i="21"/>
  <c r="J3" i="21"/>
  <c r="C15" i="22"/>
  <c r="J15" i="22"/>
  <c r="DC43" i="22"/>
  <c r="B6" i="22"/>
  <c r="C16" i="22"/>
  <c r="J16" i="22"/>
  <c r="C191" i="1"/>
  <c r="B191" i="1" s="1"/>
  <c r="C12" i="22"/>
  <c r="J12" i="22"/>
  <c r="C34" i="22"/>
  <c r="C13" i="22"/>
  <c r="J13" i="22"/>
  <c r="C8" i="22"/>
  <c r="C17" i="22"/>
  <c r="I17" i="22"/>
  <c r="C10" i="22"/>
  <c r="C4" i="22"/>
  <c r="J4" i="22"/>
  <c r="I4" i="22"/>
  <c r="C29" i="22"/>
  <c r="C18" i="22"/>
  <c r="J18" i="22"/>
  <c r="C19" i="22"/>
  <c r="J19" i="22"/>
  <c r="C32" i="22"/>
  <c r="J32" i="22"/>
  <c r="C20" i="22"/>
  <c r="C11" i="22"/>
  <c r="I11" i="22"/>
  <c r="CN43" i="22"/>
  <c r="B31" i="22"/>
  <c r="EB43" i="22"/>
  <c r="B25" i="22"/>
  <c r="C22" i="22"/>
  <c r="C205" i="1"/>
  <c r="B205" i="1" s="1"/>
  <c r="I22" i="22"/>
  <c r="C9" i="22"/>
  <c r="EG43" i="22"/>
  <c r="B7" i="22"/>
  <c r="I16" i="22"/>
  <c r="G16" i="22"/>
  <c r="G22" i="22"/>
  <c r="J22" i="22"/>
  <c r="J31" i="22"/>
  <c r="J26" i="22"/>
  <c r="G20" i="22"/>
  <c r="I20" i="22"/>
  <c r="G4" i="22"/>
  <c r="G14" i="22"/>
  <c r="G7" i="22"/>
  <c r="J25" i="22"/>
  <c r="C27" i="22"/>
  <c r="C129" i="1"/>
  <c r="B129" i="1" s="1"/>
  <c r="J30" i="22"/>
  <c r="G6" i="22"/>
  <c r="I6" i="22"/>
  <c r="J6" i="22"/>
  <c r="G11" i="22"/>
  <c r="J10" i="22"/>
  <c r="G10" i="22"/>
  <c r="I10" i="22"/>
  <c r="I9" i="22"/>
  <c r="J9" i="22"/>
  <c r="G9" i="22"/>
  <c r="J8" i="22"/>
  <c r="G17" i="22"/>
  <c r="G8" i="22"/>
  <c r="I8" i="22"/>
  <c r="G12" i="22"/>
  <c r="I19" i="22"/>
  <c r="I5" i="22"/>
  <c r="J21" i="22"/>
  <c r="I21" i="22"/>
  <c r="AA43" i="22"/>
  <c r="B21" i="22"/>
  <c r="I18" i="22"/>
  <c r="CD40" i="23"/>
  <c r="B28" i="23"/>
  <c r="C17" i="23"/>
  <c r="C18" i="23"/>
  <c r="I18" i="23"/>
  <c r="C15" i="23"/>
  <c r="I15" i="23"/>
  <c r="C5" i="23"/>
  <c r="J5" i="23"/>
  <c r="C10" i="23"/>
  <c r="J10" i="23"/>
  <c r="C4" i="23"/>
  <c r="AZ40" i="23"/>
  <c r="B9" i="23"/>
  <c r="CN40" i="23"/>
  <c r="B29" i="23"/>
  <c r="DM40" i="23"/>
  <c r="B25" i="23"/>
  <c r="DW40" i="23"/>
  <c r="B26" i="23"/>
  <c r="AU40" i="23"/>
  <c r="B8" i="23"/>
  <c r="C7" i="23"/>
  <c r="DR40" i="23"/>
  <c r="B24" i="23"/>
  <c r="C11" i="23"/>
  <c r="J11" i="23"/>
  <c r="C12" i="23"/>
  <c r="D31" i="23"/>
  <c r="G15" i="23"/>
  <c r="G11" i="23"/>
  <c r="G12" i="23"/>
  <c r="G9" i="23"/>
  <c r="J9" i="23"/>
  <c r="G16" i="23"/>
  <c r="J16" i="23"/>
  <c r="G19" i="23"/>
  <c r="G5" i="23"/>
  <c r="G6" i="23"/>
  <c r="I16" i="23"/>
  <c r="G4" i="23"/>
  <c r="G14" i="23"/>
  <c r="I21" i="23"/>
  <c r="I20" i="23"/>
  <c r="J20" i="23"/>
  <c r="J21" i="23"/>
  <c r="G21" i="23"/>
  <c r="C146" i="1"/>
  <c r="I17" i="23"/>
  <c r="I8" i="23"/>
  <c r="AA40" i="23"/>
  <c r="B21" i="23"/>
  <c r="C14" i="23"/>
  <c r="J14" i="23"/>
  <c r="C13" i="23"/>
  <c r="J8" i="23"/>
  <c r="AP40" i="23"/>
  <c r="B20" i="23"/>
  <c r="C27" i="23"/>
  <c r="BO40" i="23"/>
  <c r="B16" i="23"/>
  <c r="I14" i="23"/>
  <c r="J13" i="23"/>
  <c r="C20" i="24"/>
  <c r="C30" i="24"/>
  <c r="C144" i="1"/>
  <c r="B144" i="1" s="1"/>
  <c r="C27" i="24"/>
  <c r="L53" i="24"/>
  <c r="B26" i="24"/>
  <c r="C5" i="24"/>
  <c r="C21" i="24"/>
  <c r="J21" i="24"/>
  <c r="C114" i="1"/>
  <c r="B114" i="1" s="1"/>
  <c r="C15" i="24"/>
  <c r="C22" i="24"/>
  <c r="BO53" i="24"/>
  <c r="B9" i="24"/>
  <c r="C18" i="24"/>
  <c r="G22" i="24"/>
  <c r="DH53" i="24"/>
  <c r="B17" i="24"/>
  <c r="C203" i="1"/>
  <c r="B203" i="1" s="1"/>
  <c r="EV53" i="24"/>
  <c r="B33" i="24"/>
  <c r="I21" i="24"/>
  <c r="G21" i="24"/>
  <c r="BE53" i="24"/>
  <c r="B7" i="24"/>
  <c r="J22" i="24"/>
  <c r="I22" i="24"/>
  <c r="CI53" i="24"/>
  <c r="B12" i="24"/>
  <c r="CS53" i="24"/>
  <c r="B14" i="24"/>
  <c r="CD53" i="24"/>
  <c r="B31" i="24"/>
  <c r="CN53" i="24"/>
  <c r="B13" i="24"/>
  <c r="J13" i="24"/>
  <c r="I13" i="24"/>
  <c r="C8" i="24"/>
  <c r="I8" i="24"/>
  <c r="C6" i="24"/>
  <c r="C43" i="1"/>
  <c r="B43" i="1" s="1"/>
  <c r="G6" i="24"/>
  <c r="DW53" i="24"/>
  <c r="B19" i="24"/>
  <c r="I19" i="24"/>
  <c r="G19" i="24"/>
  <c r="J19" i="24"/>
  <c r="I16" i="24"/>
  <c r="G16" i="24"/>
  <c r="J16" i="24"/>
  <c r="G9" i="24"/>
  <c r="I9" i="24"/>
  <c r="J9" i="24"/>
  <c r="I17" i="24"/>
  <c r="G17" i="24"/>
  <c r="J17" i="24"/>
  <c r="G15" i="24"/>
  <c r="G5" i="24"/>
  <c r="J5" i="24"/>
  <c r="I5" i="24"/>
  <c r="G18" i="24"/>
  <c r="G7" i="24"/>
  <c r="I7" i="24"/>
  <c r="J7" i="24"/>
  <c r="G10" i="24"/>
  <c r="C10" i="24"/>
  <c r="J10" i="24"/>
  <c r="I10" i="24"/>
  <c r="G14" i="24"/>
  <c r="J14" i="24"/>
  <c r="I14" i="24"/>
  <c r="G20" i="24"/>
  <c r="G12" i="24"/>
  <c r="J12" i="24"/>
  <c r="I12" i="24"/>
  <c r="G23" i="24"/>
  <c r="G3" i="24"/>
  <c r="C3" i="24"/>
  <c r="J3" i="24"/>
  <c r="G8" i="24"/>
  <c r="D35" i="24"/>
  <c r="J11" i="24"/>
  <c r="AF53" i="24"/>
  <c r="B4" i="24"/>
  <c r="F35" i="24"/>
  <c r="I4" i="24"/>
  <c r="E35" i="24"/>
  <c r="G35" i="24"/>
  <c r="J4" i="24"/>
  <c r="G4" i="24"/>
  <c r="C19" i="25"/>
  <c r="C110" i="1"/>
  <c r="B110" i="1" s="1"/>
  <c r="C6" i="25"/>
  <c r="AP58" i="25"/>
  <c r="B22" i="25"/>
  <c r="V58" i="25"/>
  <c r="B3" i="25"/>
  <c r="EB58" i="25"/>
  <c r="B29" i="25"/>
  <c r="EQ58" i="25"/>
  <c r="C5" i="25"/>
  <c r="J5" i="25"/>
  <c r="EG58" i="25"/>
  <c r="B30" i="25"/>
  <c r="C14" i="25"/>
  <c r="L58" i="25"/>
  <c r="B20" i="25"/>
  <c r="C15" i="25"/>
  <c r="C26" i="25"/>
  <c r="C172" i="1"/>
  <c r="B172" i="1" s="1"/>
  <c r="CX58" i="25"/>
  <c r="B27" i="25"/>
  <c r="G6" i="25"/>
  <c r="I12" i="25"/>
  <c r="G13" i="25"/>
  <c r="G5" i="25"/>
  <c r="C21" i="25"/>
  <c r="AZ58" i="25"/>
  <c r="B23" i="25"/>
  <c r="BO58" i="25"/>
  <c r="B24" i="25"/>
  <c r="CD58" i="25"/>
  <c r="B25" i="25"/>
  <c r="CS58" i="25"/>
  <c r="B12" i="25"/>
  <c r="AU58" i="25"/>
  <c r="B28" i="25"/>
  <c r="C13" i="25"/>
  <c r="J13" i="25"/>
  <c r="CN58" i="25"/>
  <c r="B11" i="25"/>
  <c r="C16" i="25"/>
  <c r="J16" i="25"/>
  <c r="G12" i="25"/>
  <c r="J12" i="25"/>
  <c r="I13" i="25"/>
  <c r="C10" i="25"/>
  <c r="J10" i="25"/>
  <c r="G11" i="25"/>
  <c r="I16" i="25"/>
  <c r="G16" i="25"/>
  <c r="G17" i="25"/>
  <c r="C17" i="25"/>
  <c r="I4" i="25"/>
  <c r="J4" i="25"/>
  <c r="AA58" i="25"/>
  <c r="B4" i="25"/>
  <c r="G14" i="25"/>
  <c r="G15" i="25"/>
  <c r="J11" i="25"/>
  <c r="I11" i="25"/>
  <c r="G10" i="25"/>
  <c r="I9" i="25"/>
  <c r="J9" i="25"/>
  <c r="G9" i="25"/>
  <c r="BT58" i="25"/>
  <c r="B9" i="25"/>
  <c r="G8" i="25"/>
  <c r="C8" i="25"/>
  <c r="I7" i="25"/>
  <c r="J7" i="25"/>
  <c r="BE58" i="25"/>
  <c r="B7" i="25"/>
  <c r="C147" i="1"/>
  <c r="F32" i="25"/>
  <c r="E32" i="25"/>
  <c r="G32" i="25"/>
  <c r="D32" i="25"/>
  <c r="C8" i="26"/>
  <c r="I8" i="26"/>
  <c r="C24" i="26"/>
  <c r="AB56" i="26"/>
  <c r="B4" i="26"/>
  <c r="CV56" i="26"/>
  <c r="B15" i="26"/>
  <c r="C7" i="26"/>
  <c r="I7" i="26"/>
  <c r="C21" i="26"/>
  <c r="G17" i="26"/>
  <c r="G16" i="26"/>
  <c r="J17" i="26"/>
  <c r="G18" i="26"/>
  <c r="C12" i="26"/>
  <c r="J12" i="26"/>
  <c r="C20" i="26"/>
  <c r="C197" i="1"/>
  <c r="B197" i="1" s="1"/>
  <c r="C5" i="26"/>
  <c r="I5" i="26"/>
  <c r="C22" i="26"/>
  <c r="C124" i="1"/>
  <c r="B124" i="1" s="1"/>
  <c r="C23" i="26"/>
  <c r="C133" i="1"/>
  <c r="CK56" i="26"/>
  <c r="B13" i="26"/>
  <c r="G9" i="26"/>
  <c r="I4" i="26"/>
  <c r="G7" i="26"/>
  <c r="J7" i="26"/>
  <c r="G3" i="26"/>
  <c r="J11" i="26"/>
  <c r="G11" i="26"/>
  <c r="I11" i="26"/>
  <c r="C3" i="26"/>
  <c r="DF56" i="26"/>
  <c r="B17" i="26"/>
  <c r="C18" i="26"/>
  <c r="I18" i="26"/>
  <c r="C16" i="26"/>
  <c r="I16" i="26"/>
  <c r="J16" i="26"/>
  <c r="C14" i="26"/>
  <c r="BV56" i="26"/>
  <c r="B11" i="26"/>
  <c r="G5" i="26"/>
  <c r="I9" i="26"/>
  <c r="BK56" i="26"/>
  <c r="B9" i="26"/>
  <c r="J9" i="26"/>
  <c r="AQ56" i="26"/>
  <c r="B6" i="26"/>
  <c r="G6" i="26"/>
  <c r="I6" i="26"/>
  <c r="G10" i="26"/>
  <c r="G13" i="26"/>
  <c r="J13" i="26"/>
  <c r="I13" i="26"/>
  <c r="G14" i="26"/>
  <c r="G15" i="26"/>
  <c r="J15" i="26"/>
  <c r="I15" i="26"/>
  <c r="J18" i="26"/>
  <c r="I3" i="24"/>
  <c r="G14" i="9"/>
  <c r="G9" i="9"/>
  <c r="I21" i="16"/>
  <c r="J21" i="16"/>
  <c r="I7" i="16"/>
  <c r="J7" i="16"/>
  <c r="J12" i="23"/>
  <c r="I12" i="23"/>
  <c r="G6" i="9"/>
  <c r="I5" i="15"/>
  <c r="G19" i="7"/>
  <c r="E24" i="7"/>
  <c r="K20" i="9"/>
  <c r="C107" i="1"/>
  <c r="B107" i="1" s="1"/>
  <c r="B20" i="9"/>
  <c r="K6" i="13"/>
  <c r="L6" i="13"/>
  <c r="B6" i="13"/>
  <c r="F152" i="1"/>
  <c r="L5" i="6"/>
  <c r="G5" i="6"/>
  <c r="E23" i="6"/>
  <c r="G4" i="6"/>
  <c r="I10" i="23"/>
  <c r="J9" i="14"/>
  <c r="L17" i="7"/>
  <c r="L14" i="5"/>
  <c r="L20" i="9"/>
  <c r="C18" i="11"/>
  <c r="CG34" i="11"/>
  <c r="CC43" i="13"/>
  <c r="AE43" i="13"/>
  <c r="D120" i="1"/>
  <c r="C34" i="20"/>
  <c r="EQ38" i="20"/>
  <c r="B34" i="20"/>
  <c r="E198" i="1"/>
  <c r="G5" i="15"/>
  <c r="I9" i="8"/>
  <c r="F24" i="7"/>
  <c r="G6" i="7"/>
  <c r="C150" i="1"/>
  <c r="B150" i="1" s="1"/>
  <c r="I7" i="22"/>
  <c r="G8" i="23"/>
  <c r="F31" i="23"/>
  <c r="I19" i="23"/>
  <c r="E31" i="23"/>
  <c r="J6" i="23"/>
  <c r="J18" i="23"/>
  <c r="J17" i="23"/>
  <c r="G5" i="22"/>
  <c r="I12" i="22"/>
  <c r="J11" i="22"/>
  <c r="J7" i="22"/>
  <c r="C11" i="1"/>
  <c r="B11" i="1" s="1"/>
  <c r="AK43" i="22"/>
  <c r="B5" i="22"/>
  <c r="J20" i="18"/>
  <c r="L7" i="5"/>
  <c r="J4" i="18"/>
  <c r="J5" i="20"/>
  <c r="J18" i="18"/>
  <c r="K14" i="7"/>
  <c r="CL34" i="15"/>
  <c r="B17" i="15"/>
  <c r="DZ34" i="15"/>
  <c r="B29" i="15"/>
  <c r="K6" i="6"/>
  <c r="K17" i="6"/>
  <c r="AS34" i="15"/>
  <c r="B9" i="15"/>
  <c r="E24" i="4"/>
  <c r="I14" i="15"/>
  <c r="AF42" i="17"/>
  <c r="B24" i="17"/>
  <c r="G3" i="17"/>
  <c r="C25" i="19"/>
  <c r="G8" i="14"/>
  <c r="BJ42" i="17"/>
  <c r="B9" i="17"/>
  <c r="C15" i="19"/>
  <c r="G19" i="16"/>
  <c r="F35" i="16"/>
  <c r="C7" i="17"/>
  <c r="C24" i="1"/>
  <c r="B24" i="1" s="1"/>
  <c r="CN38" i="20"/>
  <c r="B19" i="20"/>
  <c r="G4" i="8"/>
  <c r="D20" i="12"/>
  <c r="I24" i="18"/>
  <c r="G17" i="19"/>
  <c r="G5" i="19"/>
  <c r="J11" i="20"/>
  <c r="G10" i="12"/>
  <c r="F20" i="12"/>
  <c r="I3" i="17"/>
  <c r="J19" i="20"/>
  <c r="G7" i="12"/>
  <c r="C15" i="11"/>
  <c r="B15" i="11"/>
  <c r="C12" i="10"/>
  <c r="G14" i="20"/>
  <c r="G8" i="13"/>
  <c r="G12" i="11"/>
  <c r="G4" i="11"/>
  <c r="C54" i="1"/>
  <c r="B54" i="1" s="1"/>
  <c r="C19" i="9"/>
  <c r="C3" i="9"/>
  <c r="C15" i="10"/>
  <c r="BV29" i="10"/>
  <c r="F141" i="1"/>
  <c r="D141" i="1"/>
  <c r="C18" i="13"/>
  <c r="CG43" i="13"/>
  <c r="Z43" i="13"/>
  <c r="Y43" i="13"/>
  <c r="D123" i="1"/>
  <c r="AD29" i="12"/>
  <c r="C8" i="12"/>
  <c r="I7" i="19"/>
  <c r="EL38" i="20"/>
  <c r="B32" i="20"/>
  <c r="C18" i="20"/>
  <c r="J18" i="20"/>
  <c r="CI38" i="20"/>
  <c r="B18" i="20"/>
  <c r="C22" i="20"/>
  <c r="J22" i="20"/>
  <c r="AK34" i="18"/>
  <c r="B5" i="18"/>
  <c r="G12" i="18"/>
  <c r="I16" i="17"/>
  <c r="G4" i="17"/>
  <c r="AA42" i="17"/>
  <c r="B3" i="17"/>
  <c r="I19" i="17"/>
  <c r="I15" i="17"/>
  <c r="F111" i="1"/>
  <c r="AL41" i="16"/>
  <c r="B25" i="16"/>
  <c r="D35" i="16"/>
  <c r="C27" i="16"/>
  <c r="D198" i="1"/>
  <c r="I15" i="15"/>
  <c r="C23" i="8"/>
  <c r="BJ42" i="8"/>
  <c r="B23" i="8"/>
  <c r="I5" i="8"/>
  <c r="C66" i="1"/>
  <c r="B66" i="1" s="1"/>
  <c r="I14" i="14"/>
  <c r="I20" i="14"/>
  <c r="G15" i="14"/>
  <c r="G12" i="14"/>
  <c r="C7" i="14"/>
  <c r="I7" i="14"/>
  <c r="G22" i="6"/>
  <c r="C24" i="5"/>
  <c r="BW44" i="5"/>
  <c r="B24" i="5"/>
  <c r="L19" i="9"/>
  <c r="BB29" i="10"/>
  <c r="C11" i="10"/>
  <c r="K11" i="10"/>
  <c r="C4" i="11"/>
  <c r="Y34" i="11"/>
  <c r="AT43" i="13"/>
  <c r="C16" i="13"/>
  <c r="BI43" i="13"/>
  <c r="F120" i="1"/>
  <c r="F119" i="1"/>
  <c r="DH42" i="17"/>
  <c r="B30" i="17"/>
  <c r="C30" i="17"/>
  <c r="C75" i="1"/>
  <c r="B75" i="1" s="1"/>
  <c r="E111" i="1"/>
  <c r="G17" i="16"/>
  <c r="G11" i="16"/>
  <c r="F198" i="1"/>
  <c r="I11" i="15"/>
  <c r="O34" i="15"/>
  <c r="B3" i="15"/>
  <c r="C3" i="15"/>
  <c r="C14" i="8"/>
  <c r="J14" i="8"/>
  <c r="I14" i="8"/>
  <c r="CD42" i="8"/>
  <c r="B14" i="8"/>
  <c r="CS47" i="14"/>
  <c r="B18" i="14"/>
  <c r="C18" i="14"/>
  <c r="C12" i="14"/>
  <c r="I12" i="14"/>
  <c r="BJ47" i="14"/>
  <c r="B12" i="14"/>
  <c r="J10" i="14"/>
  <c r="C9" i="7"/>
  <c r="L9" i="7"/>
  <c r="AW50" i="7"/>
  <c r="B9" i="7"/>
  <c r="L4" i="7"/>
  <c r="G4" i="7"/>
  <c r="G20" i="6"/>
  <c r="G21" i="6"/>
  <c r="I3" i="26"/>
  <c r="C10" i="26"/>
  <c r="J10" i="26"/>
  <c r="G4" i="26"/>
  <c r="J3" i="26"/>
  <c r="C171" i="1"/>
  <c r="B171" i="1" s="1"/>
  <c r="I10" i="25"/>
  <c r="BE40" i="23"/>
  <c r="B6" i="23"/>
  <c r="I11" i="23"/>
  <c r="I7" i="23"/>
  <c r="V40" i="23"/>
  <c r="B19" i="23"/>
  <c r="C28" i="22"/>
  <c r="J28" i="22"/>
  <c r="L11" i="5"/>
  <c r="L3" i="5"/>
  <c r="J3" i="16"/>
  <c r="J8" i="14"/>
  <c r="G9" i="8"/>
  <c r="BR34" i="15"/>
  <c r="B13" i="15"/>
  <c r="G6" i="4"/>
  <c r="Y34" i="15"/>
  <c r="B5" i="15"/>
  <c r="G21" i="15"/>
  <c r="L42" i="17"/>
  <c r="B13" i="17"/>
  <c r="I17" i="15"/>
  <c r="J16" i="16"/>
  <c r="L5" i="7"/>
  <c r="J19" i="15"/>
  <c r="CD42" i="17"/>
  <c r="B10" i="17"/>
  <c r="BY38" i="20"/>
  <c r="B16" i="20"/>
  <c r="G4" i="18"/>
  <c r="C33" i="20"/>
  <c r="C148" i="1"/>
  <c r="B148" i="1" s="1"/>
  <c r="AF38" i="20"/>
  <c r="B4" i="20"/>
  <c r="G10" i="8"/>
  <c r="J6" i="15"/>
  <c r="G11" i="15"/>
  <c r="G5" i="16"/>
  <c r="K4" i="12"/>
  <c r="G6" i="12"/>
  <c r="S40" i="9"/>
  <c r="CU40" i="9"/>
  <c r="J13" i="18"/>
  <c r="G4" i="12"/>
  <c r="J5" i="18"/>
  <c r="G5" i="9"/>
  <c r="G16" i="10"/>
  <c r="G20" i="9"/>
  <c r="C118" i="1"/>
  <c r="B118" i="1" s="1"/>
  <c r="G22" i="3"/>
  <c r="C7" i="10"/>
  <c r="B7" i="10"/>
  <c r="AH29" i="10"/>
  <c r="BM34" i="11"/>
  <c r="C11" i="11"/>
  <c r="B11" i="11"/>
  <c r="AS34" i="11"/>
  <c r="C17" i="11"/>
  <c r="E141" i="1"/>
  <c r="C11" i="13"/>
  <c r="O43" i="13"/>
  <c r="E120" i="1"/>
  <c r="E119" i="1"/>
  <c r="DR37" i="19"/>
  <c r="B33" i="19"/>
  <c r="C202" i="1"/>
  <c r="CD37" i="19"/>
  <c r="B32" i="19"/>
  <c r="AP38" i="20"/>
  <c r="B6" i="20"/>
  <c r="C14" i="20"/>
  <c r="J14" i="20"/>
  <c r="I28" i="18"/>
  <c r="Q34" i="18"/>
  <c r="B15" i="18"/>
  <c r="G14" i="18"/>
  <c r="I4" i="17"/>
  <c r="I14" i="16"/>
  <c r="D111" i="1"/>
  <c r="G21" i="16"/>
  <c r="G3" i="16"/>
  <c r="BW34" i="15"/>
  <c r="B14" i="15"/>
  <c r="J19" i="14"/>
  <c r="G19" i="14"/>
  <c r="J14" i="14"/>
  <c r="G17" i="14"/>
  <c r="G14" i="14"/>
  <c r="G16" i="7"/>
  <c r="L16" i="7"/>
  <c r="L10" i="7"/>
  <c r="G10" i="7"/>
  <c r="C6" i="7"/>
  <c r="K6" i="7"/>
  <c r="AC50" i="7"/>
  <c r="B6" i="7"/>
  <c r="DA44" i="5"/>
  <c r="B22" i="5"/>
  <c r="C22" i="5"/>
  <c r="G3" i="21"/>
  <c r="EL45" i="21"/>
  <c r="B27" i="21"/>
  <c r="C27" i="21"/>
  <c r="C192" i="1"/>
  <c r="B192" i="1" s="1"/>
  <c r="C27" i="15"/>
  <c r="G7" i="14"/>
  <c r="D24" i="7"/>
  <c r="G18" i="7"/>
  <c r="G9" i="7"/>
  <c r="L16" i="6"/>
  <c r="C12" i="6"/>
  <c r="BL33" i="6"/>
  <c r="B12" i="6"/>
  <c r="C12" i="4"/>
  <c r="K12" i="4"/>
  <c r="BH35" i="4"/>
  <c r="B12" i="4"/>
  <c r="F26" i="26"/>
  <c r="I3" i="8"/>
  <c r="BO47" i="14"/>
  <c r="B13" i="14"/>
  <c r="C13" i="14"/>
  <c r="J13" i="14"/>
  <c r="I13" i="14"/>
  <c r="E121" i="1"/>
  <c r="J3" i="14"/>
  <c r="G3" i="14"/>
  <c r="C8" i="6"/>
  <c r="K8" i="6"/>
  <c r="AR33" i="6"/>
  <c r="B8" i="6"/>
  <c r="J27" i="22"/>
  <c r="E129" i="1"/>
  <c r="L14" i="6"/>
  <c r="C21" i="6"/>
  <c r="L21" i="6"/>
  <c r="DU44" i="5"/>
  <c r="B26" i="5"/>
  <c r="C26" i="5"/>
  <c r="C135" i="1"/>
  <c r="B135" i="1" s="1"/>
  <c r="C4" i="5"/>
  <c r="Y44" i="5"/>
  <c r="B4" i="5"/>
  <c r="O44" i="5"/>
  <c r="B18" i="5"/>
  <c r="C18" i="5"/>
  <c r="C115" i="1"/>
  <c r="B115" i="1" s="1"/>
  <c r="E115" i="1"/>
  <c r="E128" i="1"/>
  <c r="BT47" i="14"/>
  <c r="B14" i="14"/>
  <c r="BG50" i="7"/>
  <c r="B10" i="7"/>
  <c r="C10" i="6"/>
  <c r="K10" i="6"/>
  <c r="BB33" i="6"/>
  <c r="B10" i="6"/>
  <c r="AI44" i="5"/>
  <c r="B5" i="5"/>
  <c r="E127" i="1"/>
  <c r="F115" i="1"/>
  <c r="F128" i="1"/>
  <c r="D26" i="26"/>
  <c r="E26" i="26"/>
  <c r="J3" i="25"/>
  <c r="J8" i="26"/>
  <c r="G8" i="26"/>
  <c r="G26" i="26"/>
  <c r="I14" i="20"/>
  <c r="I10" i="26"/>
  <c r="K9" i="7"/>
  <c r="J18" i="14"/>
  <c r="I18" i="14"/>
  <c r="I3" i="15"/>
  <c r="J3" i="15"/>
  <c r="BH43" i="13"/>
  <c r="C15" i="13"/>
  <c r="L15" i="13"/>
  <c r="J15" i="19"/>
  <c r="I15" i="19"/>
  <c r="G24" i="7"/>
  <c r="K21" i="6"/>
  <c r="K12" i="6"/>
  <c r="L11" i="13"/>
  <c r="K11" i="13"/>
  <c r="B11" i="13"/>
  <c r="C68" i="1"/>
  <c r="B68" i="1" s="1"/>
  <c r="C97" i="1"/>
  <c r="B97" i="1" s="1"/>
  <c r="B18" i="13"/>
  <c r="B3" i="9"/>
  <c r="C14" i="1"/>
  <c r="B14" i="1" s="1"/>
  <c r="K12" i="10"/>
  <c r="B12" i="10"/>
  <c r="I7" i="17"/>
  <c r="J7" i="17"/>
  <c r="L12" i="6"/>
  <c r="AD43" i="13"/>
  <c r="C20" i="13"/>
  <c r="B20" i="13"/>
  <c r="K4" i="11"/>
  <c r="B4" i="11"/>
  <c r="L4" i="11"/>
  <c r="C27" i="1"/>
  <c r="B27" i="1" s="1"/>
  <c r="J7" i="14"/>
  <c r="K8" i="12"/>
  <c r="L8" i="12"/>
  <c r="B8" i="12"/>
  <c r="B15" i="10"/>
  <c r="K15" i="10"/>
  <c r="G24" i="4"/>
  <c r="CB43" i="13"/>
  <c r="C4" i="13"/>
  <c r="G23" i="6"/>
  <c r="C141" i="1"/>
  <c r="B141" i="1" s="1"/>
  <c r="K4" i="5"/>
  <c r="L4" i="5"/>
  <c r="B17" i="11"/>
  <c r="I22" i="20"/>
  <c r="B19" i="9"/>
  <c r="K19" i="9"/>
  <c r="C100" i="1"/>
  <c r="B100" i="1" s="1"/>
  <c r="G31" i="23"/>
  <c r="B18" i="11"/>
  <c r="C77" i="1"/>
  <c r="B77" i="1" s="1"/>
  <c r="K15" i="13"/>
  <c r="B15" i="13"/>
  <c r="B4" i="13"/>
  <c r="K4" i="13"/>
  <c r="L4" i="13"/>
  <c r="CX49" i="27"/>
  <c r="B16" i="27"/>
  <c r="DH49" i="27"/>
  <c r="B26" i="27"/>
  <c r="CS49" i="27"/>
  <c r="B15" i="27"/>
  <c r="D20" i="27"/>
  <c r="F20" i="27"/>
  <c r="C11" i="27"/>
  <c r="I11" i="27"/>
  <c r="AZ49" i="27"/>
  <c r="B8" i="27"/>
  <c r="BY49" i="27"/>
  <c r="B24" i="27"/>
  <c r="C25" i="27"/>
  <c r="C20" i="27"/>
  <c r="F19" i="27"/>
  <c r="C19" i="27"/>
  <c r="J19" i="27"/>
  <c r="D19" i="27"/>
  <c r="C23" i="27"/>
  <c r="J23" i="27"/>
  <c r="AP49" i="27"/>
  <c r="B7" i="27"/>
  <c r="DM49" i="27"/>
  <c r="B21" i="27"/>
  <c r="C4" i="27"/>
  <c r="I4" i="27"/>
  <c r="J21" i="27"/>
  <c r="J26" i="27"/>
  <c r="G4" i="27"/>
  <c r="I12" i="27"/>
  <c r="G11" i="27"/>
  <c r="J12" i="27"/>
  <c r="G12" i="27"/>
  <c r="I15" i="27"/>
  <c r="G15" i="27"/>
  <c r="I16" i="27"/>
  <c r="G16" i="27"/>
  <c r="G7" i="27"/>
  <c r="I7" i="27"/>
  <c r="G8" i="27"/>
  <c r="I8" i="27"/>
  <c r="C9" i="27"/>
  <c r="I9" i="27"/>
  <c r="I13" i="27"/>
  <c r="C13" i="27"/>
  <c r="J13" i="27"/>
  <c r="G9" i="27"/>
  <c r="AK49" i="27"/>
  <c r="B6" i="27"/>
  <c r="BT49" i="27"/>
  <c r="B12" i="27"/>
  <c r="C22" i="27"/>
  <c r="J22" i="27"/>
  <c r="I6" i="27"/>
  <c r="C3" i="27"/>
  <c r="C10" i="27"/>
  <c r="I10" i="27"/>
  <c r="J6" i="27"/>
  <c r="G6" i="27"/>
  <c r="G13" i="27"/>
  <c r="G14" i="27"/>
  <c r="C14" i="27"/>
  <c r="I14" i="27"/>
  <c r="C17" i="27"/>
  <c r="J17" i="27"/>
  <c r="G17" i="27"/>
  <c r="G5" i="27"/>
  <c r="C5" i="27"/>
  <c r="I5" i="27"/>
  <c r="J9" i="27"/>
  <c r="J5" i="27"/>
  <c r="C21" i="28"/>
  <c r="I21" i="28"/>
  <c r="K16" i="13"/>
  <c r="L16" i="13"/>
  <c r="B16" i="13"/>
  <c r="J8" i="25"/>
  <c r="I8" i="25"/>
  <c r="K5" i="9"/>
  <c r="B5" i="9"/>
  <c r="L5" i="9"/>
  <c r="C17" i="10"/>
  <c r="CF29" i="10"/>
  <c r="B5" i="10"/>
  <c r="N29" i="10"/>
  <c r="C3" i="10"/>
  <c r="AI43" i="13"/>
  <c r="C5" i="13"/>
  <c r="DW45" i="21"/>
  <c r="B24" i="21"/>
  <c r="C24" i="21"/>
  <c r="L11" i="10"/>
  <c r="AS43" i="13"/>
  <c r="C188" i="1"/>
  <c r="B188" i="1" s="1"/>
  <c r="I14" i="26"/>
  <c r="J14" i="26"/>
  <c r="C28" i="1"/>
  <c r="B28" i="1" s="1"/>
  <c r="I6" i="25"/>
  <c r="J6" i="25"/>
  <c r="I4" i="23"/>
  <c r="J4" i="23"/>
  <c r="C31" i="23"/>
  <c r="K9" i="6"/>
  <c r="L9" i="6"/>
  <c r="I12" i="18"/>
  <c r="J12" i="18"/>
  <c r="I19" i="18"/>
  <c r="J19" i="18"/>
  <c r="AH40" i="9"/>
  <c r="C25" i="9"/>
  <c r="L5" i="10"/>
  <c r="G4" i="13"/>
  <c r="C174" i="1"/>
  <c r="B174" i="1" s="1"/>
  <c r="K12" i="13"/>
  <c r="B12" i="13"/>
  <c r="BF41" i="16"/>
  <c r="B10" i="16"/>
  <c r="C10" i="16"/>
  <c r="G9" i="16"/>
  <c r="J9" i="16"/>
  <c r="J20" i="15"/>
  <c r="G20" i="15"/>
  <c r="G19" i="15"/>
  <c r="I19" i="15"/>
  <c r="G18" i="15"/>
  <c r="F32" i="15"/>
  <c r="G7" i="15"/>
  <c r="J7" i="15"/>
  <c r="G6" i="15"/>
  <c r="J4" i="15"/>
  <c r="G4" i="15"/>
  <c r="D32" i="15"/>
  <c r="C18" i="8"/>
  <c r="J18" i="8"/>
  <c r="CX42" i="8"/>
  <c r="B18" i="8"/>
  <c r="J16" i="8"/>
  <c r="G16" i="8"/>
  <c r="J15" i="8"/>
  <c r="G15" i="8"/>
  <c r="G13" i="8"/>
  <c r="E25" i="8"/>
  <c r="J15" i="24"/>
  <c r="I15" i="24"/>
  <c r="C178" i="1"/>
  <c r="B178" i="1" s="1"/>
  <c r="K8" i="7"/>
  <c r="L8" i="7"/>
  <c r="G32" i="15"/>
  <c r="L10" i="4"/>
  <c r="K10" i="4"/>
  <c r="Q45" i="21"/>
  <c r="B8" i="21"/>
  <c r="C8" i="21"/>
  <c r="BT45" i="21"/>
  <c r="B13" i="21"/>
  <c r="C13" i="21"/>
  <c r="BE43" i="22"/>
  <c r="B14" i="22"/>
  <c r="C14" i="22"/>
  <c r="G13" i="22"/>
  <c r="F36" i="22"/>
  <c r="J14" i="27"/>
  <c r="I3" i="27"/>
  <c r="L12" i="4"/>
  <c r="C26" i="26"/>
  <c r="J26" i="26"/>
  <c r="L3" i="10"/>
  <c r="I18" i="20"/>
  <c r="C10" i="13"/>
  <c r="L10" i="6"/>
  <c r="C32" i="25"/>
  <c r="J17" i="25"/>
  <c r="I17" i="25"/>
  <c r="J15" i="23"/>
  <c r="J34" i="22"/>
  <c r="K15" i="7"/>
  <c r="L15" i="7"/>
  <c r="L4" i="6"/>
  <c r="K4" i="6"/>
  <c r="C13" i="10"/>
  <c r="BL29" i="10"/>
  <c r="BW29" i="12"/>
  <c r="C3" i="12"/>
  <c r="L9" i="12"/>
  <c r="G9" i="12"/>
  <c r="D35" i="19"/>
  <c r="C9" i="19"/>
  <c r="AZ37" i="19"/>
  <c r="B9" i="19"/>
  <c r="G22" i="20"/>
  <c r="F37" i="20"/>
  <c r="E188" i="1"/>
  <c r="G18" i="20"/>
  <c r="J15" i="25"/>
  <c r="I15" i="25"/>
  <c r="I18" i="24"/>
  <c r="J18" i="24"/>
  <c r="J20" i="24"/>
  <c r="I20" i="24"/>
  <c r="C42" i="1"/>
  <c r="B42" i="1" s="1"/>
  <c r="J7" i="23"/>
  <c r="K3" i="4"/>
  <c r="L3" i="4"/>
  <c r="J5" i="17"/>
  <c r="I5" i="17"/>
  <c r="CK29" i="10"/>
  <c r="C18" i="10"/>
  <c r="C13" i="13"/>
  <c r="BC43" i="13"/>
  <c r="I3" i="21"/>
  <c r="J29" i="22"/>
  <c r="E36" i="22"/>
  <c r="L6" i="7"/>
  <c r="L13" i="6"/>
  <c r="J14" i="25"/>
  <c r="I14" i="25"/>
  <c r="K11" i="4"/>
  <c r="L11" i="4"/>
  <c r="B16" i="10"/>
  <c r="K16" i="10"/>
  <c r="I5" i="21"/>
  <c r="J5" i="21"/>
  <c r="C20" i="11"/>
  <c r="CB34" i="11"/>
  <c r="K12" i="11"/>
  <c r="B12" i="11"/>
  <c r="C93" i="1"/>
  <c r="B93" i="1" s="1"/>
  <c r="B25" i="2"/>
  <c r="K25" i="2"/>
  <c r="K6" i="9"/>
  <c r="B6" i="9"/>
  <c r="B14" i="13"/>
  <c r="L12" i="13"/>
  <c r="EG38" i="20"/>
  <c r="B31" i="20"/>
  <c r="C31" i="20"/>
  <c r="CN34" i="18"/>
  <c r="B14" i="18"/>
  <c r="C14" i="18"/>
  <c r="C8" i="18"/>
  <c r="BE34" i="18"/>
  <c r="B8" i="18"/>
  <c r="E33" i="18"/>
  <c r="C30" i="16"/>
  <c r="FB41" i="16"/>
  <c r="B30" i="16"/>
  <c r="I21" i="15"/>
  <c r="J6" i="24"/>
  <c r="I13" i="22"/>
  <c r="J20" i="22"/>
  <c r="L11" i="7"/>
  <c r="L15" i="6"/>
  <c r="L25" i="2"/>
  <c r="C18" i="9"/>
  <c r="CK40" i="9"/>
  <c r="B29" i="9"/>
  <c r="C94" i="1"/>
  <c r="B94" i="1" s="1"/>
  <c r="G10" i="9"/>
  <c r="AC29" i="10"/>
  <c r="C6" i="10"/>
  <c r="C4" i="10"/>
  <c r="S29" i="10"/>
  <c r="C19" i="11"/>
  <c r="B19" i="11"/>
  <c r="CL34" i="11"/>
  <c r="L12" i="11"/>
  <c r="AI34" i="11"/>
  <c r="C5" i="11"/>
  <c r="G6" i="13"/>
  <c r="L4" i="12"/>
  <c r="E20" i="12"/>
  <c r="D25" i="8"/>
  <c r="AR40" i="9"/>
  <c r="C8" i="9"/>
  <c r="C7" i="9"/>
  <c r="AM40" i="9"/>
  <c r="L6" i="9"/>
  <c r="L16" i="10"/>
  <c r="G14" i="10"/>
  <c r="C8" i="11"/>
  <c r="AX34" i="11"/>
  <c r="G14" i="13"/>
  <c r="AO43" i="13"/>
  <c r="C8" i="13"/>
  <c r="J21" i="19"/>
  <c r="C8" i="20"/>
  <c r="J8" i="20"/>
  <c r="AZ38" i="20"/>
  <c r="B8" i="20"/>
  <c r="C6" i="17"/>
  <c r="AU42" i="17"/>
  <c r="B6" i="17"/>
  <c r="C10" i="8"/>
  <c r="J10" i="8"/>
  <c r="BE42" i="8"/>
  <c r="B10" i="8"/>
  <c r="C20" i="8"/>
  <c r="AK42" i="8"/>
  <c r="B20" i="8"/>
  <c r="C186" i="1"/>
  <c r="K12" i="12"/>
  <c r="B18" i="12"/>
  <c r="C185" i="1"/>
  <c r="B185" i="1" s="1"/>
  <c r="I18" i="19"/>
  <c r="CN37" i="19"/>
  <c r="B16" i="19"/>
  <c r="C16" i="19"/>
  <c r="I16" i="19"/>
  <c r="C30" i="20"/>
  <c r="EB38" i="20"/>
  <c r="B30" i="20"/>
  <c r="I19" i="20"/>
  <c r="J17" i="20"/>
  <c r="J16" i="20"/>
  <c r="G12" i="20"/>
  <c r="J12" i="20"/>
  <c r="G6" i="20"/>
  <c r="E37" i="20"/>
  <c r="G37" i="20"/>
  <c r="C10" i="20"/>
  <c r="L38" i="20"/>
  <c r="B10" i="20"/>
  <c r="EL34" i="18"/>
  <c r="B21" i="18"/>
  <c r="C21" i="18"/>
  <c r="J21" i="18"/>
  <c r="I22" i="18"/>
  <c r="J22" i="18"/>
  <c r="J16" i="18"/>
  <c r="G16" i="18"/>
  <c r="J23" i="18"/>
  <c r="BT42" i="17"/>
  <c r="B26" i="17"/>
  <c r="C26" i="17"/>
  <c r="C25" i="17"/>
  <c r="C34" i="1"/>
  <c r="B34" i="1" s="1"/>
  <c r="BO42" i="17"/>
  <c r="B25" i="17"/>
  <c r="E32" i="17"/>
  <c r="J15" i="17"/>
  <c r="G15" i="17"/>
  <c r="J22" i="16"/>
  <c r="G22" i="16"/>
  <c r="J17" i="16"/>
  <c r="G12" i="16"/>
  <c r="J11" i="16"/>
  <c r="G6" i="16"/>
  <c r="E122" i="1"/>
  <c r="I6" i="16"/>
  <c r="C122" i="1"/>
  <c r="B122" i="1" s="1"/>
  <c r="J5" i="16"/>
  <c r="G4" i="16"/>
  <c r="J11" i="15"/>
  <c r="C17" i="8"/>
  <c r="I17" i="8"/>
  <c r="CS42" i="8"/>
  <c r="B17" i="8"/>
  <c r="C4" i="8"/>
  <c r="Q42" i="8"/>
  <c r="B4" i="8"/>
  <c r="G5" i="14"/>
  <c r="J5" i="14"/>
  <c r="I5" i="14"/>
  <c r="C19" i="1"/>
  <c r="B19" i="1" s="1"/>
  <c r="I3" i="14"/>
  <c r="G14" i="7"/>
  <c r="C12" i="7"/>
  <c r="BQ50" i="7"/>
  <c r="B12" i="7"/>
  <c r="C4" i="4"/>
  <c r="K4" i="4"/>
  <c r="T35" i="4"/>
  <c r="B4" i="4"/>
  <c r="C9" i="9"/>
  <c r="AW40" i="9"/>
  <c r="G18" i="10"/>
  <c r="BQ29" i="10"/>
  <c r="C14" i="10"/>
  <c r="AY43" i="13"/>
  <c r="B19" i="12"/>
  <c r="C209" i="1"/>
  <c r="B209" i="1" s="1"/>
  <c r="K9" i="12"/>
  <c r="G12" i="12"/>
  <c r="K10" i="12"/>
  <c r="G5" i="12"/>
  <c r="C22" i="19"/>
  <c r="I22" i="19"/>
  <c r="DH37" i="19"/>
  <c r="B22" i="19"/>
  <c r="C20" i="19"/>
  <c r="DC37" i="19"/>
  <c r="B20" i="19"/>
  <c r="G14" i="19"/>
  <c r="I14" i="19"/>
  <c r="C5" i="19"/>
  <c r="I5" i="19"/>
  <c r="AF37" i="19"/>
  <c r="B5" i="19"/>
  <c r="E35" i="19"/>
  <c r="G9" i="20"/>
  <c r="I9" i="20"/>
  <c r="J8" i="18"/>
  <c r="G8" i="18"/>
  <c r="F33" i="18"/>
  <c r="G22" i="17"/>
  <c r="J22" i="17"/>
  <c r="I22" i="17"/>
  <c r="C28" i="16"/>
  <c r="EM41" i="16"/>
  <c r="B28" i="16"/>
  <c r="J8" i="15"/>
  <c r="I15" i="8"/>
  <c r="E28" i="14"/>
  <c r="Q47" i="14"/>
  <c r="B4" i="14"/>
  <c r="C4" i="14"/>
  <c r="J4" i="14"/>
  <c r="C19" i="7"/>
  <c r="CU50" i="7"/>
  <c r="B19" i="7"/>
  <c r="C3" i="11"/>
  <c r="B3" i="11"/>
  <c r="T34" i="11"/>
  <c r="O34" i="11"/>
  <c r="C14" i="11"/>
  <c r="B14" i="11"/>
  <c r="L14" i="13"/>
  <c r="G5" i="13"/>
  <c r="AS29" i="12"/>
  <c r="C6" i="12"/>
  <c r="K7" i="12"/>
  <c r="G11" i="12"/>
  <c r="CX37" i="19"/>
  <c r="B19" i="19"/>
  <c r="C19" i="19"/>
  <c r="J19" i="19"/>
  <c r="I19" i="19"/>
  <c r="G18" i="19"/>
  <c r="I8" i="19"/>
  <c r="F35" i="19"/>
  <c r="G11" i="19"/>
  <c r="J11" i="19"/>
  <c r="L37" i="19"/>
  <c r="B10" i="19"/>
  <c r="C10" i="19"/>
  <c r="I10" i="19"/>
  <c r="C24" i="20"/>
  <c r="DH38" i="20"/>
  <c r="B24" i="20"/>
  <c r="G23" i="20"/>
  <c r="I20" i="20"/>
  <c r="AU38" i="20"/>
  <c r="B7" i="20"/>
  <c r="C7" i="20"/>
  <c r="I6" i="20"/>
  <c r="G5" i="20"/>
  <c r="J13" i="20"/>
  <c r="G7" i="18"/>
  <c r="J21" i="17"/>
  <c r="G18" i="17"/>
  <c r="C13" i="1"/>
  <c r="B13" i="1" s="1"/>
  <c r="J14" i="17"/>
  <c r="G14" i="17"/>
  <c r="G14" i="16"/>
  <c r="J14" i="16"/>
  <c r="E109" i="1"/>
  <c r="E35" i="16"/>
  <c r="G35" i="16"/>
  <c r="CQ34" i="15"/>
  <c r="B18" i="15"/>
  <c r="C18" i="15"/>
  <c r="I13" i="15"/>
  <c r="J21" i="15"/>
  <c r="J16" i="14"/>
  <c r="L12" i="7"/>
  <c r="G12" i="7"/>
  <c r="C20" i="6"/>
  <c r="C23" i="6"/>
  <c r="B23" i="6"/>
  <c r="CP33" i="6"/>
  <c r="B20" i="6"/>
  <c r="C102" i="1"/>
  <c r="B102" i="1" s="1"/>
  <c r="J6" i="18"/>
  <c r="I10" i="17"/>
  <c r="G5" i="17"/>
  <c r="I13" i="17"/>
  <c r="I20" i="16"/>
  <c r="C13" i="8"/>
  <c r="I13" i="8"/>
  <c r="BY42" i="8"/>
  <c r="B13" i="8"/>
  <c r="I11" i="8"/>
  <c r="J3" i="8"/>
  <c r="J11" i="8"/>
  <c r="J17" i="14"/>
  <c r="G10" i="14"/>
  <c r="D27" i="5"/>
  <c r="D36" i="22"/>
  <c r="G18" i="23"/>
  <c r="J3" i="27"/>
  <c r="E28" i="27"/>
  <c r="G3" i="27"/>
  <c r="G17" i="18"/>
  <c r="J17" i="18"/>
  <c r="D33" i="18"/>
  <c r="I12" i="17"/>
  <c r="I9" i="17"/>
  <c r="J6" i="17"/>
  <c r="G15" i="16"/>
  <c r="I22" i="15"/>
  <c r="C28" i="15"/>
  <c r="J17" i="8"/>
  <c r="I8" i="8"/>
  <c r="I19" i="14"/>
  <c r="C8" i="4"/>
  <c r="L8" i="4"/>
  <c r="AN35" i="4"/>
  <c r="B8" i="4"/>
  <c r="J11" i="27"/>
  <c r="F127" i="1"/>
  <c r="J33" i="22"/>
  <c r="E211" i="1"/>
  <c r="C23" i="24"/>
  <c r="J23" i="24"/>
  <c r="EQ53" i="24"/>
  <c r="B23" i="24"/>
  <c r="BJ38" i="20"/>
  <c r="B12" i="20"/>
  <c r="K5" i="7"/>
  <c r="D23" i="6"/>
  <c r="K16" i="5"/>
  <c r="G18" i="22"/>
  <c r="J5" i="22"/>
  <c r="G20" i="23"/>
  <c r="G10" i="23"/>
  <c r="C32" i="24"/>
  <c r="C82" i="1"/>
  <c r="DM53" i="24"/>
  <c r="B32" i="24"/>
  <c r="C14" i="4"/>
  <c r="K14" i="4"/>
  <c r="F28" i="27"/>
  <c r="G17" i="23"/>
  <c r="J20" i="27"/>
  <c r="J24" i="27"/>
  <c r="J25" i="27"/>
  <c r="K23" i="6"/>
  <c r="L23" i="6"/>
  <c r="G28" i="14"/>
  <c r="I10" i="8"/>
  <c r="G20" i="12"/>
  <c r="C31" i="1"/>
  <c r="B31" i="1" s="1"/>
  <c r="B6" i="10"/>
  <c r="L6" i="10"/>
  <c r="G33" i="18"/>
  <c r="C120" i="1"/>
  <c r="B120" i="1" s="1"/>
  <c r="L3" i="12"/>
  <c r="K3" i="12"/>
  <c r="B3" i="12"/>
  <c r="B32" i="25"/>
  <c r="I32" i="25"/>
  <c r="J32" i="25"/>
  <c r="I14" i="22"/>
  <c r="J14" i="22"/>
  <c r="C71" i="1"/>
  <c r="B71" i="1" s="1"/>
  <c r="C36" i="22"/>
  <c r="I8" i="21"/>
  <c r="C32" i="21"/>
  <c r="G28" i="27"/>
  <c r="L14" i="4"/>
  <c r="C86" i="1"/>
  <c r="B86" i="1" s="1"/>
  <c r="J18" i="15"/>
  <c r="I18" i="15"/>
  <c r="J7" i="20"/>
  <c r="I7" i="20"/>
  <c r="C98" i="1"/>
  <c r="B98" i="1" s="1"/>
  <c r="K19" i="7"/>
  <c r="L19" i="7"/>
  <c r="J5" i="19"/>
  <c r="J20" i="19"/>
  <c r="I20" i="19"/>
  <c r="K14" i="10"/>
  <c r="L14" i="10"/>
  <c r="B14" i="10"/>
  <c r="K9" i="9"/>
  <c r="B9" i="9"/>
  <c r="L9" i="9"/>
  <c r="B7" i="9"/>
  <c r="L7" i="9"/>
  <c r="K7" i="9"/>
  <c r="C83" i="1"/>
  <c r="B83" i="1" s="1"/>
  <c r="L18" i="9"/>
  <c r="B18" i="9"/>
  <c r="C24" i="4"/>
  <c r="G36" i="22"/>
  <c r="J36" i="22"/>
  <c r="I10" i="16"/>
  <c r="J10" i="16"/>
  <c r="B3" i="10"/>
  <c r="C79" i="1"/>
  <c r="B79" i="1" s="1"/>
  <c r="I21" i="18"/>
  <c r="AN43" i="13"/>
  <c r="I23" i="24"/>
  <c r="C35" i="1"/>
  <c r="B35" i="1" s="1"/>
  <c r="J24" i="20"/>
  <c r="I24" i="20"/>
  <c r="K6" i="12"/>
  <c r="J8" i="21"/>
  <c r="I4" i="14"/>
  <c r="C9" i="13"/>
  <c r="AX43" i="13"/>
  <c r="L6" i="12"/>
  <c r="I6" i="17"/>
  <c r="C20" i="1"/>
  <c r="B20" i="1" s="1"/>
  <c r="L8" i="9"/>
  <c r="K8" i="9"/>
  <c r="B5" i="11"/>
  <c r="K5" i="11"/>
  <c r="I8" i="18"/>
  <c r="C33" i="18"/>
  <c r="C177" i="1"/>
  <c r="B177" i="1" s="1"/>
  <c r="L13" i="13"/>
  <c r="B13" i="13"/>
  <c r="K13" i="13"/>
  <c r="B18" i="10"/>
  <c r="K18" i="10"/>
  <c r="L18" i="10"/>
  <c r="B10" i="13"/>
  <c r="K10" i="13"/>
  <c r="C67" i="1"/>
  <c r="B67" i="1" s="1"/>
  <c r="L10" i="13"/>
  <c r="B26" i="26"/>
  <c r="I26" i="26"/>
  <c r="C123" i="1"/>
  <c r="B123" i="1" s="1"/>
  <c r="I13" i="21"/>
  <c r="J13" i="21"/>
  <c r="G25" i="8"/>
  <c r="B25" i="9"/>
  <c r="K17" i="10"/>
  <c r="B17" i="10"/>
  <c r="L20" i="6"/>
  <c r="K20" i="6"/>
  <c r="L3" i="11"/>
  <c r="C15" i="1"/>
  <c r="B15" i="1" s="1"/>
  <c r="J10" i="19"/>
  <c r="G35" i="19"/>
  <c r="K12" i="7"/>
  <c r="I4" i="8"/>
  <c r="J4" i="8"/>
  <c r="C25" i="8"/>
  <c r="I25" i="8"/>
  <c r="J10" i="20"/>
  <c r="I10" i="20"/>
  <c r="J16" i="19"/>
  <c r="B8" i="11"/>
  <c r="K8" i="11"/>
  <c r="J22" i="19"/>
  <c r="K4" i="10"/>
  <c r="B4" i="10"/>
  <c r="I14" i="18"/>
  <c r="C57" i="1"/>
  <c r="B57" i="1" s="1"/>
  <c r="J14" i="18"/>
  <c r="L8" i="11"/>
  <c r="B20" i="11"/>
  <c r="C200" i="1"/>
  <c r="B200" i="1" s="1"/>
  <c r="I9" i="19"/>
  <c r="J9" i="19"/>
  <c r="K13" i="10"/>
  <c r="B13" i="10"/>
  <c r="J13" i="8"/>
  <c r="B31" i="23"/>
  <c r="J31" i="23"/>
  <c r="I31" i="23"/>
  <c r="L5" i="13"/>
  <c r="C33" i="1"/>
  <c r="B33" i="1" s="1"/>
  <c r="B5" i="13"/>
  <c r="K5" i="13"/>
  <c r="B25" i="8"/>
  <c r="I33" i="18"/>
  <c r="B24" i="4"/>
  <c r="B32" i="21"/>
  <c r="B9" i="13"/>
  <c r="L9" i="13"/>
  <c r="J25" i="8"/>
  <c r="K8" i="13"/>
  <c r="C48" i="1"/>
  <c r="B48" i="1" s="1"/>
  <c r="B36" i="22"/>
  <c r="I36" i="22"/>
  <c r="CI51" i="28"/>
  <c r="B32" i="28"/>
  <c r="CX51" i="28"/>
  <c r="B26" i="28"/>
  <c r="C30" i="28"/>
  <c r="C4" i="28"/>
  <c r="C11" i="28"/>
  <c r="C27" i="28"/>
  <c r="EQ51" i="28"/>
  <c r="B12" i="28"/>
  <c r="CS51" i="28"/>
  <c r="B19" i="28"/>
  <c r="I19" i="28"/>
  <c r="C13" i="28"/>
  <c r="J13" i="28"/>
  <c r="C5" i="28"/>
  <c r="C3" i="28"/>
  <c r="AP51" i="28"/>
  <c r="B8" i="28"/>
  <c r="G5" i="28"/>
  <c r="J21" i="28"/>
  <c r="I13" i="28"/>
  <c r="C7" i="28"/>
  <c r="I7" i="28"/>
  <c r="AU51" i="28"/>
  <c r="B10" i="28"/>
  <c r="C10" i="28"/>
  <c r="G13" i="28"/>
  <c r="G19" i="28"/>
  <c r="J19" i="28"/>
  <c r="I5" i="28"/>
  <c r="G16" i="28"/>
  <c r="C24" i="28"/>
  <c r="C16" i="1"/>
  <c r="B16" i="1" s="1"/>
  <c r="C16" i="28"/>
  <c r="J3" i="28"/>
  <c r="J10" i="28"/>
  <c r="J24" i="28"/>
  <c r="I16" i="28"/>
  <c r="J16" i="28"/>
  <c r="I4" i="28"/>
  <c r="G4" i="28"/>
  <c r="J4" i="28"/>
  <c r="G12" i="28"/>
  <c r="J12" i="28"/>
  <c r="C176" i="1"/>
  <c r="B176" i="1" s="1"/>
  <c r="I12" i="28"/>
  <c r="D28" i="27"/>
  <c r="G17" i="28"/>
  <c r="J17" i="28"/>
  <c r="I17" i="28"/>
  <c r="CD51" i="28"/>
  <c r="B17" i="28"/>
  <c r="G10" i="28"/>
  <c r="I10" i="28"/>
  <c r="G14" i="28"/>
  <c r="J14" i="28"/>
  <c r="I14" i="28"/>
  <c r="G18" i="28"/>
  <c r="C18" i="28"/>
  <c r="G15" i="28"/>
  <c r="C15" i="28"/>
  <c r="V51" i="28"/>
  <c r="B6" i="28"/>
  <c r="G6" i="28"/>
  <c r="J6" i="28"/>
  <c r="I6" i="28"/>
  <c r="G9" i="28"/>
  <c r="C9" i="28"/>
  <c r="G11" i="28"/>
  <c r="J11" i="28"/>
  <c r="I11" i="28"/>
  <c r="G21" i="28"/>
  <c r="G20" i="28"/>
  <c r="I20" i="28"/>
  <c r="J20" i="28"/>
  <c r="DC51" i="28"/>
  <c r="B20" i="28"/>
  <c r="G8" i="28"/>
  <c r="J8" i="28"/>
  <c r="I8" i="28"/>
  <c r="J18" i="28"/>
  <c r="I18" i="28"/>
  <c r="I15" i="28"/>
  <c r="J15" i="28"/>
  <c r="J9" i="28"/>
  <c r="G7" i="28"/>
  <c r="J7" i="28"/>
  <c r="C14" i="29"/>
  <c r="I14" i="29"/>
  <c r="C8" i="29"/>
  <c r="C18" i="29"/>
  <c r="C6" i="29"/>
  <c r="C4" i="29"/>
  <c r="C19" i="29"/>
  <c r="C22" i="29"/>
  <c r="J22" i="29"/>
  <c r="C5" i="29"/>
  <c r="BT38" i="29"/>
  <c r="B20" i="29"/>
  <c r="C17" i="29"/>
  <c r="C21" i="29"/>
  <c r="CX38" i="29"/>
  <c r="B23" i="29"/>
  <c r="C11" i="29"/>
  <c r="I11" i="29"/>
  <c r="G12" i="29"/>
  <c r="G6" i="29"/>
  <c r="G8" i="29"/>
  <c r="C9" i="29"/>
  <c r="G10" i="29"/>
  <c r="G13" i="29"/>
  <c r="C7" i="29"/>
  <c r="G7" i="29"/>
  <c r="G9" i="29"/>
  <c r="C3" i="29"/>
  <c r="C13" i="29"/>
  <c r="I13" i="29"/>
  <c r="G4" i="29"/>
  <c r="G11" i="29"/>
  <c r="G14" i="29"/>
  <c r="J20" i="29"/>
  <c r="C10" i="29"/>
  <c r="C12" i="29"/>
  <c r="I12" i="29"/>
  <c r="J23" i="29"/>
  <c r="G3" i="29"/>
  <c r="I9" i="28"/>
  <c r="B23" i="9"/>
  <c r="C130" i="1"/>
  <c r="B130" i="1" s="1"/>
  <c r="B15" i="9"/>
  <c r="K15" i="9"/>
  <c r="G17" i="9"/>
  <c r="L17" i="9"/>
  <c r="G16" i="9"/>
  <c r="G11" i="9"/>
  <c r="L11" i="9"/>
  <c r="G13" i="9"/>
  <c r="D31" i="9"/>
  <c r="G15" i="10"/>
  <c r="L15" i="10"/>
  <c r="L12" i="10"/>
  <c r="G12" i="10"/>
  <c r="G11" i="10"/>
  <c r="G4" i="10"/>
  <c r="D21" i="10"/>
  <c r="B21" i="11"/>
  <c r="C213" i="1"/>
  <c r="G10" i="11"/>
  <c r="L10" i="11"/>
  <c r="K6" i="11"/>
  <c r="D22" i="11"/>
  <c r="B25" i="13"/>
  <c r="C212" i="1"/>
  <c r="B212" i="1" s="1"/>
  <c r="E26" i="13"/>
  <c r="E152" i="1"/>
  <c r="B21" i="13"/>
  <c r="C151" i="1"/>
  <c r="B151" i="1" s="1"/>
  <c r="K9" i="13"/>
  <c r="C63" i="1"/>
  <c r="B63" i="1" s="1"/>
  <c r="K24" i="4"/>
  <c r="L24" i="4"/>
  <c r="L8" i="13"/>
  <c r="B8" i="13"/>
  <c r="G12" i="9"/>
  <c r="K12" i="9"/>
  <c r="B4" i="9"/>
  <c r="K4" i="9"/>
  <c r="C153" i="1"/>
  <c r="B20" i="10"/>
  <c r="K7" i="10"/>
  <c r="G6" i="10"/>
  <c r="K6" i="10"/>
  <c r="F21" i="10"/>
  <c r="K3" i="10"/>
  <c r="G3" i="10"/>
  <c r="L6" i="11"/>
  <c r="G6" i="11"/>
  <c r="F22" i="11"/>
  <c r="G3" i="11"/>
  <c r="G7" i="13"/>
  <c r="F26" i="13"/>
  <c r="B33" i="18"/>
  <c r="J33" i="18"/>
  <c r="B30" i="9"/>
  <c r="C76" i="1"/>
  <c r="B76" i="1" s="1"/>
  <c r="B27" i="9"/>
  <c r="B26" i="9"/>
  <c r="C165" i="1"/>
  <c r="B165" i="1" s="1"/>
  <c r="B14" i="9"/>
  <c r="K14" i="9"/>
  <c r="L14" i="9"/>
  <c r="G15" i="9"/>
  <c r="L15" i="9"/>
  <c r="B17" i="9"/>
  <c r="K17" i="9"/>
  <c r="K11" i="9"/>
  <c r="B11" i="9"/>
  <c r="C61" i="1"/>
  <c r="B10" i="9"/>
  <c r="K10" i="9"/>
  <c r="L10" i="9"/>
  <c r="F31" i="9"/>
  <c r="K3" i="9"/>
  <c r="G10" i="10"/>
  <c r="L10" i="10"/>
  <c r="G9" i="10"/>
  <c r="L8" i="10"/>
  <c r="G8" i="10"/>
  <c r="L7" i="10"/>
  <c r="E21" i="10"/>
  <c r="G7" i="10"/>
  <c r="G5" i="10"/>
  <c r="K5" i="10"/>
  <c r="K11" i="11"/>
  <c r="B10" i="11"/>
  <c r="K10" i="11"/>
  <c r="G8" i="11"/>
  <c r="C40" i="1"/>
  <c r="B40" i="1" s="1"/>
  <c r="B7" i="13"/>
  <c r="K7" i="13"/>
  <c r="B23" i="13"/>
  <c r="C56" i="1"/>
  <c r="B56" i="1" s="1"/>
  <c r="G8" i="9"/>
  <c r="L4" i="9"/>
  <c r="G4" i="9"/>
  <c r="G3" i="9"/>
  <c r="E31" i="9"/>
  <c r="L3" i="9"/>
  <c r="G17" i="10"/>
  <c r="L17" i="10"/>
  <c r="L13" i="10"/>
  <c r="G13" i="10"/>
  <c r="G7" i="11"/>
  <c r="L7" i="11"/>
  <c r="E166" i="1"/>
  <c r="L11" i="11"/>
  <c r="G11" i="11"/>
  <c r="G5" i="11"/>
  <c r="L5" i="11"/>
  <c r="E22" i="11"/>
  <c r="C152" i="1"/>
  <c r="B152" i="1" s="1"/>
  <c r="B22" i="13"/>
  <c r="D26" i="13"/>
  <c r="D151" i="1"/>
  <c r="I3" i="28"/>
  <c r="L4" i="4"/>
  <c r="K3" i="11"/>
  <c r="B8" i="9"/>
  <c r="B6" i="12"/>
  <c r="K8" i="4"/>
  <c r="C35" i="19"/>
  <c r="C18" i="1"/>
  <c r="B18" i="1" s="1"/>
  <c r="L4" i="10"/>
  <c r="C28" i="27"/>
  <c r="I17" i="27"/>
  <c r="J12" i="14"/>
  <c r="L8" i="6"/>
  <c r="B11" i="10"/>
  <c r="C3" i="13"/>
  <c r="J8" i="24"/>
  <c r="I5" i="23"/>
  <c r="C22" i="9"/>
  <c r="C13" i="9"/>
  <c r="BB40" i="9"/>
  <c r="C9" i="10"/>
  <c r="C9" i="11"/>
  <c r="C30" i="1"/>
  <c r="B30" i="1" s="1"/>
  <c r="J4" i="27"/>
  <c r="J5" i="26"/>
  <c r="I5" i="25"/>
  <c r="I6" i="24"/>
  <c r="C16" i="9"/>
  <c r="L16" i="9"/>
  <c r="C50" i="1"/>
  <c r="B50" i="1" s="1"/>
  <c r="C84" i="1"/>
  <c r="B84" i="1" s="1"/>
  <c r="J10" i="27"/>
  <c r="L15" i="4"/>
  <c r="E123" i="1"/>
  <c r="G3" i="12"/>
  <c r="I17" i="19"/>
  <c r="CL29" i="12"/>
  <c r="C14" i="12"/>
  <c r="I12" i="20"/>
  <c r="I11" i="20"/>
  <c r="G22" i="18"/>
  <c r="G11" i="18"/>
  <c r="G9" i="18"/>
  <c r="G6" i="19"/>
  <c r="V37" i="19"/>
  <c r="B17" i="19"/>
  <c r="C23" i="20"/>
  <c r="I23" i="20"/>
  <c r="DC38" i="20"/>
  <c r="B23" i="20"/>
  <c r="G23" i="16"/>
  <c r="G20" i="16"/>
  <c r="I5" i="16"/>
  <c r="G16" i="15"/>
  <c r="J15" i="15"/>
  <c r="I25" i="20"/>
  <c r="G15" i="20"/>
  <c r="I15" i="20"/>
  <c r="G7" i="20"/>
  <c r="G18" i="18"/>
  <c r="I10" i="18"/>
  <c r="C111" i="1"/>
  <c r="B111" i="1" s="1"/>
  <c r="F32" i="17"/>
  <c r="G32" i="17"/>
  <c r="I16" i="16"/>
  <c r="V38" i="20"/>
  <c r="B21" i="20"/>
  <c r="DN41" i="16"/>
  <c r="B19" i="16"/>
  <c r="CT41" i="16"/>
  <c r="B32" i="16"/>
  <c r="C12" i="16"/>
  <c r="I9" i="15"/>
  <c r="I6" i="15"/>
  <c r="J7" i="8"/>
  <c r="DR38" i="20"/>
  <c r="B27" i="20"/>
  <c r="DM34" i="18"/>
  <c r="B26" i="18"/>
  <c r="DK34" i="15"/>
  <c r="B22" i="15"/>
  <c r="G5" i="8"/>
  <c r="CS34" i="18"/>
  <c r="B31" i="18"/>
  <c r="BY34" i="18"/>
  <c r="B10" i="18"/>
  <c r="C11" i="17"/>
  <c r="R41" i="16"/>
  <c r="B4" i="16"/>
  <c r="C10" i="15"/>
  <c r="BC34" i="15"/>
  <c r="B10" i="15"/>
  <c r="I8" i="15"/>
  <c r="E32" i="21"/>
  <c r="D32" i="21"/>
  <c r="G20" i="14"/>
  <c r="J20" i="14"/>
  <c r="I15" i="14"/>
  <c r="G11" i="14"/>
  <c r="C6" i="14"/>
  <c r="F32" i="21"/>
  <c r="I32" i="21"/>
  <c r="J5" i="28"/>
  <c r="CD47" i="14"/>
  <c r="B15" i="14"/>
  <c r="C23" i="14"/>
  <c r="D28" i="14"/>
  <c r="CF33" i="6"/>
  <c r="B16" i="6"/>
  <c r="X33" i="6"/>
  <c r="B5" i="6"/>
  <c r="K8" i="5"/>
  <c r="C6" i="5"/>
  <c r="AS44" i="5"/>
  <c r="B6" i="5"/>
  <c r="G8" i="21"/>
  <c r="J17" i="22"/>
  <c r="AP53" i="24"/>
  <c r="B29" i="24"/>
  <c r="C29" i="24"/>
  <c r="C35" i="24"/>
  <c r="BE47" i="14"/>
  <c r="B11" i="14"/>
  <c r="C18" i="7"/>
  <c r="C15" i="5"/>
  <c r="CG44" i="5"/>
  <c r="B13" i="5"/>
  <c r="C13" i="5"/>
  <c r="C10" i="5"/>
  <c r="CV35" i="4"/>
  <c r="B22" i="4"/>
  <c r="G19" i="22"/>
  <c r="G7" i="23"/>
  <c r="J19" i="23"/>
  <c r="G13" i="24"/>
  <c r="J7" i="27"/>
  <c r="F34" i="28"/>
  <c r="E34" i="28"/>
  <c r="G3" i="28"/>
  <c r="C25" i="28"/>
  <c r="J25" i="28"/>
  <c r="EL51" i="28"/>
  <c r="B28" i="28"/>
  <c r="I7" i="29"/>
  <c r="C154" i="1"/>
  <c r="J9" i="29"/>
  <c r="J19" i="29"/>
  <c r="I8" i="29"/>
  <c r="I4" i="29"/>
  <c r="I10" i="29"/>
  <c r="J18" i="29"/>
  <c r="I6" i="29"/>
  <c r="J3" i="29"/>
  <c r="J5" i="29"/>
  <c r="I5" i="29"/>
  <c r="J17" i="29"/>
  <c r="J8" i="29"/>
  <c r="J21" i="29"/>
  <c r="I9" i="29"/>
  <c r="J4" i="29"/>
  <c r="J6" i="29"/>
  <c r="J14" i="29"/>
  <c r="J11" i="29"/>
  <c r="I3" i="29"/>
  <c r="J7" i="29"/>
  <c r="J13" i="29"/>
  <c r="J12" i="29"/>
  <c r="J10" i="29"/>
  <c r="I35" i="24"/>
  <c r="J35" i="24"/>
  <c r="B35" i="24"/>
  <c r="C99" i="1"/>
  <c r="B99" i="1" s="1"/>
  <c r="L15" i="5"/>
  <c r="K15" i="5"/>
  <c r="B9" i="10"/>
  <c r="K9" i="10"/>
  <c r="G22" i="11"/>
  <c r="G31" i="9"/>
  <c r="G34" i="28"/>
  <c r="L10" i="5"/>
  <c r="K10" i="5"/>
  <c r="C96" i="1"/>
  <c r="B96" i="1" s="1"/>
  <c r="C24" i="7"/>
  <c r="K18" i="7"/>
  <c r="L18" i="7"/>
  <c r="C27" i="5"/>
  <c r="K6" i="5"/>
  <c r="L6" i="5"/>
  <c r="J32" i="21"/>
  <c r="G32" i="21"/>
  <c r="I10" i="15"/>
  <c r="C32" i="15"/>
  <c r="J10" i="15"/>
  <c r="J12" i="16"/>
  <c r="I12" i="16"/>
  <c r="C41" i="1"/>
  <c r="B41" i="1" s="1"/>
  <c r="C35" i="16"/>
  <c r="J23" i="20"/>
  <c r="I35" i="19"/>
  <c r="J35" i="19"/>
  <c r="B35" i="19"/>
  <c r="C34" i="28"/>
  <c r="C58" i="1"/>
  <c r="B58" i="1" s="1"/>
  <c r="G21" i="10"/>
  <c r="G26" i="13"/>
  <c r="K13" i="5"/>
  <c r="L13" i="5"/>
  <c r="J6" i="14"/>
  <c r="I6" i="14"/>
  <c r="C28" i="14"/>
  <c r="I11" i="17"/>
  <c r="C32" i="17"/>
  <c r="L13" i="9"/>
  <c r="K13" i="9"/>
  <c r="B13" i="9"/>
  <c r="C31" i="9"/>
  <c r="B3" i="13"/>
  <c r="L3" i="13"/>
  <c r="C12" i="1"/>
  <c r="B12" i="1" s="1"/>
  <c r="K3" i="13"/>
  <c r="C26" i="13"/>
  <c r="L9" i="10"/>
  <c r="C21" i="10"/>
  <c r="C37" i="20"/>
  <c r="J11" i="17"/>
  <c r="B14" i="12"/>
  <c r="C119" i="1"/>
  <c r="B119" i="1" s="1"/>
  <c r="K16" i="9"/>
  <c r="B16" i="9"/>
  <c r="B9" i="11"/>
  <c r="K9" i="11"/>
  <c r="C22" i="11"/>
  <c r="L22" i="11"/>
  <c r="B22" i="9"/>
  <c r="C126" i="1"/>
  <c r="B126" i="1" s="1"/>
  <c r="J28" i="27"/>
  <c r="B28" i="27"/>
  <c r="I28" i="27"/>
  <c r="C20" i="12"/>
  <c r="L9" i="11"/>
  <c r="I28" i="14"/>
  <c r="J28" i="14"/>
  <c r="B28" i="14"/>
  <c r="I34" i="28"/>
  <c r="B34" i="28"/>
  <c r="I32" i="15"/>
  <c r="B32" i="15"/>
  <c r="J32" i="15"/>
  <c r="L27" i="5"/>
  <c r="B27" i="5"/>
  <c r="K27" i="5"/>
  <c r="J34" i="28"/>
  <c r="I35" i="16"/>
  <c r="J35" i="16"/>
  <c r="B35" i="16"/>
  <c r="K20" i="12"/>
  <c r="L20" i="12"/>
  <c r="B20" i="12"/>
  <c r="B21" i="10"/>
  <c r="K21" i="10"/>
  <c r="B26" i="13"/>
  <c r="K26" i="13"/>
  <c r="L26" i="13"/>
  <c r="L21" i="10"/>
  <c r="K22" i="11"/>
  <c r="B22" i="11"/>
  <c r="I37" i="20"/>
  <c r="J37" i="20"/>
  <c r="B37" i="20"/>
  <c r="B31" i="9"/>
  <c r="K31" i="9"/>
  <c r="I32" i="17"/>
  <c r="J32" i="17"/>
  <c r="B32" i="17"/>
  <c r="K24" i="7"/>
  <c r="B24" i="7"/>
  <c r="L24" i="7"/>
  <c r="L31" i="9"/>
  <c r="D24" i="29"/>
  <c r="G15" i="29"/>
  <c r="E24" i="29"/>
  <c r="F24" i="29"/>
  <c r="C15" i="29"/>
  <c r="C24" i="29"/>
  <c r="I15" i="29"/>
  <c r="J15" i="29"/>
  <c r="G24" i="29"/>
  <c r="J24" i="29"/>
  <c r="B24" i="29"/>
  <c r="I24" i="29"/>
  <c r="C8" i="30"/>
  <c r="C11" i="30"/>
  <c r="C9" i="30"/>
  <c r="BT52" i="30"/>
  <c r="B14" i="30"/>
  <c r="C10" i="30"/>
  <c r="C7" i="30"/>
  <c r="C26" i="30"/>
  <c r="C30" i="30"/>
  <c r="C195" i="1"/>
  <c r="B195" i="1" s="1"/>
  <c r="C17" i="30"/>
  <c r="C22" i="30"/>
  <c r="C4" i="30"/>
  <c r="J10" i="30"/>
  <c r="C15" i="30"/>
  <c r="C21" i="30"/>
  <c r="J21" i="30"/>
  <c r="C12" i="30"/>
  <c r="J14" i="30"/>
  <c r="I10" i="30"/>
  <c r="C13" i="30"/>
  <c r="C19" i="30"/>
  <c r="CI52" i="30"/>
  <c r="B16" i="30"/>
  <c r="J22" i="30"/>
  <c r="J25" i="30"/>
  <c r="J26" i="30"/>
  <c r="G5" i="30"/>
  <c r="C29" i="30"/>
  <c r="C6" i="30"/>
  <c r="I14" i="30"/>
  <c r="J32" i="30"/>
  <c r="J30" i="30"/>
  <c r="C24" i="30"/>
  <c r="C23" i="30"/>
  <c r="C117" i="1"/>
  <c r="G15" i="30"/>
  <c r="C5" i="30"/>
  <c r="J5" i="30"/>
  <c r="AK52" i="30"/>
  <c r="B25" i="30"/>
  <c r="C18" i="30"/>
  <c r="C27" i="30"/>
  <c r="C157" i="1"/>
  <c r="J28" i="30"/>
  <c r="I15" i="30"/>
  <c r="G17" i="30"/>
  <c r="J17" i="30"/>
  <c r="I17" i="30"/>
  <c r="J29" i="30"/>
  <c r="I9" i="30"/>
  <c r="G4" i="30"/>
  <c r="J4" i="30"/>
  <c r="I4" i="30"/>
  <c r="J8" i="30"/>
  <c r="J13" i="30"/>
  <c r="I18" i="30"/>
  <c r="G18" i="30"/>
  <c r="J18" i="30"/>
  <c r="G12" i="30"/>
  <c r="J12" i="30"/>
  <c r="I12" i="30"/>
  <c r="J6" i="30"/>
  <c r="G6" i="30"/>
  <c r="G7" i="30"/>
  <c r="J7" i="30"/>
  <c r="I7" i="30"/>
  <c r="J15" i="30"/>
  <c r="G19" i="30"/>
  <c r="I19" i="30"/>
  <c r="J19" i="30"/>
  <c r="J9" i="30"/>
  <c r="G9" i="30"/>
  <c r="I16" i="30"/>
  <c r="G16" i="30"/>
  <c r="J16" i="30"/>
  <c r="I8" i="30"/>
  <c r="G8" i="30"/>
  <c r="I6" i="30"/>
  <c r="J27" i="30"/>
  <c r="I5" i="30"/>
  <c r="C33" i="30"/>
  <c r="B33" i="30"/>
  <c r="I13" i="30"/>
  <c r="G13" i="30"/>
  <c r="F33" i="30"/>
  <c r="D33" i="30"/>
  <c r="G11" i="30"/>
  <c r="E33" i="30"/>
  <c r="J11" i="30"/>
  <c r="I33" i="30"/>
  <c r="G33" i="30"/>
  <c r="J33" i="30"/>
  <c r="C38" i="31"/>
  <c r="C208" i="1"/>
  <c r="C36" i="31"/>
  <c r="C201" i="1"/>
  <c r="B201" i="1" s="1"/>
  <c r="C20" i="31"/>
  <c r="C21" i="31"/>
  <c r="CS43" i="31"/>
  <c r="B23" i="31"/>
  <c r="AU43" i="31"/>
  <c r="B32" i="31"/>
  <c r="C11" i="31"/>
  <c r="C14" i="31"/>
  <c r="I21" i="31"/>
  <c r="J34" i="31"/>
  <c r="C18" i="31"/>
  <c r="C15" i="31"/>
  <c r="C8" i="31"/>
  <c r="EQ43" i="31"/>
  <c r="B34" i="31"/>
  <c r="EV43" i="31"/>
  <c r="B35" i="31"/>
  <c r="C27" i="31"/>
  <c r="C136" i="1"/>
  <c r="C33" i="31"/>
  <c r="C173" i="1"/>
  <c r="B173" i="1" s="1"/>
  <c r="C16" i="31"/>
  <c r="C194" i="1"/>
  <c r="B194" i="1" s="1"/>
  <c r="C10" i="31"/>
  <c r="DC43" i="31"/>
  <c r="B31" i="31"/>
  <c r="C4" i="31"/>
  <c r="C28" i="31"/>
  <c r="BO43" i="31"/>
  <c r="B12" i="31"/>
  <c r="C13" i="31"/>
  <c r="C22" i="31"/>
  <c r="I10" i="31"/>
  <c r="C29" i="31"/>
  <c r="G4" i="31"/>
  <c r="G17" i="31"/>
  <c r="I16" i="31"/>
  <c r="C17" i="31"/>
  <c r="C196" i="1"/>
  <c r="I22" i="31"/>
  <c r="I12" i="31"/>
  <c r="G14" i="31"/>
  <c r="J27" i="31"/>
  <c r="G12" i="31"/>
  <c r="J37" i="31"/>
  <c r="G19" i="31"/>
  <c r="J4" i="31"/>
  <c r="EB43" i="31"/>
  <c r="B37" i="31"/>
  <c r="C7" i="31"/>
  <c r="C30" i="31"/>
  <c r="J20" i="31"/>
  <c r="G9" i="31"/>
  <c r="J28" i="31"/>
  <c r="J15" i="31"/>
  <c r="G13" i="31"/>
  <c r="G23" i="31"/>
  <c r="I23" i="31"/>
  <c r="J23" i="31"/>
  <c r="J8" i="31"/>
  <c r="G8" i="31"/>
  <c r="G3" i="31"/>
  <c r="E40" i="31"/>
  <c r="J3" i="31"/>
  <c r="I8" i="31"/>
  <c r="F40" i="31"/>
  <c r="G5" i="31"/>
  <c r="J10" i="31"/>
  <c r="G10" i="31"/>
  <c r="I19" i="31"/>
  <c r="J19" i="31"/>
  <c r="J16" i="31"/>
  <c r="G16" i="31"/>
  <c r="I3" i="31"/>
  <c r="J32" i="31"/>
  <c r="G11" i="31"/>
  <c r="J31" i="31"/>
  <c r="D40" i="31"/>
  <c r="G7" i="31"/>
  <c r="J7" i="31"/>
  <c r="G20" i="31"/>
  <c r="I20" i="31"/>
  <c r="J21" i="31"/>
  <c r="G21" i="31"/>
  <c r="J13" i="31"/>
  <c r="I4" i="31"/>
  <c r="I14" i="31"/>
  <c r="J12" i="31"/>
  <c r="C25" i="31"/>
  <c r="J33" i="31"/>
  <c r="BY43" i="31"/>
  <c r="B19" i="31"/>
  <c r="Q43" i="31"/>
  <c r="B3" i="31"/>
  <c r="J22" i="31"/>
  <c r="I18" i="31"/>
  <c r="I13" i="31"/>
  <c r="G6" i="31"/>
  <c r="G15" i="31"/>
  <c r="J11" i="31"/>
  <c r="J38" i="31"/>
  <c r="J36" i="31"/>
  <c r="J35" i="31"/>
  <c r="C5" i="31"/>
  <c r="J18" i="31"/>
  <c r="C6" i="31"/>
  <c r="C26" i="31"/>
  <c r="I17" i="31"/>
  <c r="G22" i="31"/>
  <c r="I15" i="31"/>
  <c r="G18" i="31"/>
  <c r="J14" i="31"/>
  <c r="I11" i="31"/>
  <c r="C9" i="31"/>
  <c r="I7" i="31"/>
  <c r="J17" i="31"/>
  <c r="C40" i="31"/>
  <c r="J40" i="31"/>
  <c r="I9" i="31"/>
  <c r="J9" i="31"/>
  <c r="J25" i="31"/>
  <c r="J6" i="31"/>
  <c r="I6" i="31"/>
  <c r="I5" i="31"/>
  <c r="J26" i="31"/>
  <c r="J5" i="31"/>
  <c r="G40" i="31"/>
  <c r="I40" i="31"/>
  <c r="B40" i="31"/>
  <c r="J26" i="32"/>
  <c r="B25" i="1"/>
  <c r="G59" i="1"/>
  <c r="J27" i="32"/>
  <c r="B26" i="1"/>
  <c r="G11" i="1"/>
  <c r="G16" i="1"/>
  <c r="G3" i="32"/>
  <c r="G4" i="32"/>
  <c r="G10" i="32"/>
  <c r="G12" i="32"/>
  <c r="G16" i="32"/>
  <c r="G18" i="32"/>
  <c r="G21" i="32"/>
  <c r="G20" i="32"/>
  <c r="G15" i="32"/>
  <c r="G14" i="32"/>
  <c r="G17" i="32"/>
  <c r="G11" i="32"/>
  <c r="G13" i="32"/>
  <c r="G19" i="32"/>
  <c r="J36" i="32"/>
  <c r="C30" i="32"/>
  <c r="C35" i="32"/>
  <c r="C28" i="32"/>
  <c r="C4" i="32"/>
  <c r="C8" i="1"/>
  <c r="B8" i="1" s="1"/>
  <c r="C34" i="32"/>
  <c r="J32" i="32"/>
  <c r="EQ42" i="32"/>
  <c r="B32" i="32"/>
  <c r="C20" i="32"/>
  <c r="C210" i="1"/>
  <c r="B210" i="1" s="1"/>
  <c r="C21" i="32"/>
  <c r="C3" i="32"/>
  <c r="B7" i="1"/>
  <c r="C18" i="32"/>
  <c r="C11" i="32"/>
  <c r="F6" i="32"/>
  <c r="G9" i="32"/>
  <c r="C9" i="32"/>
  <c r="C25" i="32"/>
  <c r="C29" i="32"/>
  <c r="C15" i="32"/>
  <c r="E6" i="32"/>
  <c r="C12" i="32"/>
  <c r="C62" i="1"/>
  <c r="B62" i="1" s="1"/>
  <c r="D6" i="32"/>
  <c r="C14" i="32"/>
  <c r="C17" i="32"/>
  <c r="B6" i="32"/>
  <c r="C6" i="32"/>
  <c r="C10" i="1"/>
  <c r="B10" i="1" s="1"/>
  <c r="C16" i="32"/>
  <c r="AF42" i="32"/>
  <c r="B8" i="32"/>
  <c r="I8" i="32"/>
  <c r="C31" i="32"/>
  <c r="J31" i="32"/>
  <c r="G8" i="32"/>
  <c r="C5" i="32"/>
  <c r="C22" i="32"/>
  <c r="AK42" i="32"/>
  <c r="B10" i="32"/>
  <c r="C10" i="32"/>
  <c r="C45" i="1"/>
  <c r="B45" i="1" s="1"/>
  <c r="C33" i="32"/>
  <c r="BO42" i="32"/>
  <c r="B33" i="32"/>
  <c r="G7" i="32"/>
  <c r="G22" i="32"/>
  <c r="C13" i="32"/>
  <c r="AZ42" i="32"/>
  <c r="B13" i="32"/>
  <c r="CI42" i="32"/>
  <c r="B19" i="32"/>
  <c r="C19" i="32"/>
  <c r="FA42" i="32"/>
  <c r="B36" i="32"/>
  <c r="C7" i="32"/>
  <c r="J8" i="32"/>
  <c r="C24" i="32"/>
  <c r="G5" i="32"/>
  <c r="I22" i="32"/>
  <c r="I11" i="32"/>
  <c r="I5" i="32"/>
  <c r="J28" i="32"/>
  <c r="C131" i="1"/>
  <c r="B131" i="1" s="1"/>
  <c r="I7" i="32"/>
  <c r="E38" i="32"/>
  <c r="I9" i="32"/>
  <c r="I18" i="32"/>
  <c r="J24" i="32"/>
  <c r="C3" i="1"/>
  <c r="B3" i="1" s="1"/>
  <c r="I19" i="32"/>
  <c r="I16" i="32"/>
  <c r="I14" i="32"/>
  <c r="J35" i="32"/>
  <c r="I13" i="32"/>
  <c r="D38" i="32"/>
  <c r="J29" i="32"/>
  <c r="C138" i="1"/>
  <c r="F38" i="32"/>
  <c r="I21" i="32"/>
  <c r="J101" i="1"/>
  <c r="J34" i="32"/>
  <c r="J30" i="32"/>
  <c r="C38" i="32"/>
  <c r="J4" i="32"/>
  <c r="I4" i="32"/>
  <c r="J3" i="32"/>
  <c r="I3" i="32"/>
  <c r="J15" i="32"/>
  <c r="I15" i="32"/>
  <c r="J10" i="32"/>
  <c r="I10" i="32"/>
  <c r="J17" i="32"/>
  <c r="I17" i="32"/>
  <c r="J12" i="32"/>
  <c r="I12" i="32"/>
  <c r="J20" i="32"/>
  <c r="I20" i="32"/>
  <c r="J11" i="32"/>
  <c r="J18" i="32"/>
  <c r="J9" i="32"/>
  <c r="G6" i="32"/>
  <c r="I6" i="32"/>
  <c r="J14" i="32"/>
  <c r="J25" i="32"/>
  <c r="J16" i="32"/>
  <c r="J22" i="32"/>
  <c r="J5" i="32"/>
  <c r="J6" i="32"/>
  <c r="J33" i="32"/>
  <c r="J19" i="32"/>
  <c r="J21" i="32"/>
  <c r="J7" i="32"/>
  <c r="J13" i="32"/>
  <c r="G38" i="32"/>
  <c r="I38" i="32"/>
  <c r="B38" i="32"/>
  <c r="J38" i="32"/>
  <c r="B61" i="1" l="1"/>
  <c r="J61" i="1"/>
  <c r="B74" i="1"/>
  <c r="J74" i="1"/>
  <c r="B82" i="1"/>
  <c r="J82" i="1"/>
  <c r="B53" i="1"/>
  <c r="I53" i="1"/>
  <c r="J53" i="1"/>
  <c r="B89" i="1"/>
  <c r="I89" i="1"/>
  <c r="J89" i="1"/>
  <c r="J153" i="1"/>
  <c r="I52" i="1"/>
  <c r="J52" i="1"/>
  <c r="I54" i="1"/>
  <c r="J54" i="1"/>
  <c r="J86" i="1"/>
  <c r="I86" i="1"/>
  <c r="J41" i="34"/>
  <c r="I41" i="34"/>
  <c r="I196" i="1"/>
  <c r="J158" i="1"/>
  <c r="G176" i="1"/>
  <c r="I36" i="1"/>
  <c r="J36" i="1"/>
  <c r="J34" i="1"/>
  <c r="I34" i="1"/>
  <c r="J48" i="1"/>
  <c r="I133" i="1"/>
  <c r="I204" i="1"/>
  <c r="I83" i="1"/>
  <c r="J146" i="1"/>
  <c r="J11" i="1"/>
  <c r="J181" i="1"/>
  <c r="J7" i="1"/>
  <c r="J93" i="1"/>
  <c r="J45" i="1"/>
  <c r="J35" i="1"/>
  <c r="I35" i="1"/>
  <c r="I40" i="1"/>
  <c r="J40" i="1"/>
  <c r="J202" i="1"/>
  <c r="B202" i="1"/>
  <c r="J80" i="1"/>
  <c r="J31" i="1"/>
  <c r="I31" i="1"/>
  <c r="I156" i="1"/>
  <c r="B156" i="1"/>
  <c r="I29" i="1"/>
  <c r="J29" i="1"/>
  <c r="I183" i="1"/>
  <c r="I30" i="1"/>
  <c r="J30" i="1"/>
  <c r="I154" i="1"/>
  <c r="B154" i="1"/>
  <c r="J67" i="1"/>
  <c r="I33" i="1"/>
  <c r="J33" i="1"/>
  <c r="J68" i="1"/>
  <c r="J58" i="1"/>
  <c r="I16" i="1"/>
  <c r="I138" i="1"/>
  <c r="B138" i="1"/>
  <c r="J138" i="1"/>
  <c r="I37" i="1"/>
  <c r="J37" i="1"/>
  <c r="I71" i="1"/>
  <c r="I100" i="1"/>
  <c r="J99" i="1"/>
  <c r="J156" i="1"/>
  <c r="G133" i="1"/>
  <c r="I96" i="1"/>
  <c r="I79" i="1"/>
  <c r="J84" i="1"/>
  <c r="I15" i="1"/>
  <c r="J27" i="1"/>
  <c r="J6" i="1"/>
  <c r="I14" i="1"/>
  <c r="G24" i="1"/>
  <c r="G79" i="1"/>
  <c r="G58" i="1"/>
  <c r="G80" i="1"/>
  <c r="G25" i="1"/>
  <c r="I208" i="1"/>
  <c r="I82" i="1"/>
  <c r="I167" i="1"/>
  <c r="J77" i="1"/>
  <c r="J169" i="1"/>
  <c r="G78" i="1"/>
  <c r="J57" i="1"/>
  <c r="G46" i="1"/>
  <c r="G136" i="1"/>
  <c r="J125" i="1"/>
  <c r="I41" i="1"/>
  <c r="J186" i="1"/>
  <c r="G57" i="1"/>
  <c r="G77" i="1"/>
  <c r="G202" i="1"/>
  <c r="I157" i="1"/>
  <c r="J140" i="1"/>
  <c r="I179" i="1"/>
  <c r="G21" i="1"/>
  <c r="G154" i="1"/>
  <c r="G71" i="1"/>
  <c r="I9" i="1"/>
  <c r="I46" i="1"/>
  <c r="I98" i="1"/>
  <c r="J75" i="1"/>
  <c r="J204" i="1"/>
  <c r="J8" i="1"/>
  <c r="G74" i="1"/>
  <c r="J134" i="1"/>
  <c r="I8" i="1"/>
  <c r="I42" i="1"/>
  <c r="G181" i="1"/>
  <c r="G42" i="1"/>
  <c r="G184" i="1"/>
  <c r="G208" i="1"/>
  <c r="J111" i="1"/>
  <c r="J190" i="1"/>
  <c r="I58" i="1"/>
  <c r="I92" i="1"/>
  <c r="G167" i="1"/>
  <c r="G196" i="1"/>
  <c r="I90" i="1"/>
  <c r="J132" i="1"/>
  <c r="J187" i="1"/>
  <c r="J87" i="1"/>
  <c r="G177" i="1"/>
  <c r="J162" i="1"/>
  <c r="G27" i="1"/>
  <c r="G100" i="1"/>
  <c r="G171" i="1"/>
  <c r="G172" i="1"/>
  <c r="G97" i="1"/>
  <c r="B153" i="1"/>
  <c r="I18" i="1"/>
  <c r="J123" i="1"/>
  <c r="I80" i="1"/>
  <c r="J155" i="1"/>
  <c r="J112" i="1"/>
  <c r="J79" i="1"/>
  <c r="J211" i="1"/>
  <c r="J149" i="1"/>
  <c r="J175" i="1"/>
  <c r="J161" i="1"/>
  <c r="J131" i="1"/>
  <c r="G3" i="1"/>
  <c r="I131" i="1"/>
  <c r="I62" i="1"/>
  <c r="J198" i="1"/>
  <c r="J16" i="1"/>
  <c r="J21" i="1"/>
  <c r="G156" i="1"/>
  <c r="G92" i="1"/>
  <c r="B169" i="1"/>
  <c r="J212" i="1"/>
  <c r="J109" i="1"/>
  <c r="I74" i="1"/>
  <c r="G22" i="1"/>
  <c r="G95" i="1"/>
  <c r="I195" i="1"/>
  <c r="J49" i="1"/>
  <c r="I55" i="1"/>
  <c r="J173" i="1"/>
  <c r="I75" i="1"/>
  <c r="J194" i="1"/>
  <c r="I49" i="1"/>
  <c r="J63" i="1"/>
  <c r="I194" i="1"/>
  <c r="I47" i="1"/>
  <c r="I6" i="1"/>
  <c r="I24" i="1"/>
  <c r="I61" i="1"/>
  <c r="J122" i="1"/>
  <c r="B186" i="1"/>
  <c r="J200" i="1"/>
  <c r="J163" i="1"/>
  <c r="J114" i="1"/>
  <c r="J5" i="1"/>
  <c r="J167" i="1"/>
  <c r="G131" i="1"/>
  <c r="I56" i="1"/>
  <c r="I147" i="1"/>
  <c r="G50" i="1"/>
  <c r="J70" i="1"/>
  <c r="G195" i="1"/>
  <c r="I5" i="1"/>
  <c r="J177" i="1"/>
  <c r="J170" i="1"/>
  <c r="I202" i="1"/>
  <c r="J213" i="1"/>
  <c r="J20" i="1"/>
  <c r="I69" i="1"/>
  <c r="J66" i="1"/>
  <c r="G83" i="1"/>
  <c r="G65" i="1"/>
  <c r="I170" i="1"/>
  <c r="G96" i="1"/>
  <c r="J135" i="1"/>
  <c r="J191" i="1"/>
  <c r="J144" i="1"/>
  <c r="I10" i="1"/>
  <c r="J83" i="1"/>
  <c r="J179" i="1"/>
  <c r="J46" i="1"/>
  <c r="G67" i="1"/>
  <c r="G84" i="1"/>
  <c r="G147" i="1"/>
  <c r="I177" i="1"/>
  <c r="J119" i="1"/>
  <c r="G10" i="1"/>
  <c r="I77" i="1"/>
  <c r="J55" i="1"/>
  <c r="I97" i="1"/>
  <c r="B134" i="1"/>
  <c r="J43" i="1"/>
  <c r="J130" i="1"/>
  <c r="J151" i="1"/>
  <c r="G116" i="1"/>
  <c r="J90" i="1"/>
  <c r="J107" i="1"/>
  <c r="J19" i="1"/>
  <c r="I173" i="1"/>
  <c r="J159" i="1"/>
  <c r="J13" i="1"/>
  <c r="J76" i="1"/>
  <c r="J117" i="1"/>
  <c r="J129" i="1"/>
  <c r="J209" i="1"/>
  <c r="I13" i="1"/>
  <c r="J47" i="1"/>
  <c r="J9" i="1"/>
  <c r="J78" i="1"/>
  <c r="J192" i="1"/>
  <c r="J98" i="1"/>
  <c r="I43" i="1"/>
  <c r="J92" i="1"/>
  <c r="G20" i="1"/>
  <c r="G43" i="1"/>
  <c r="G64" i="1"/>
  <c r="I70" i="1"/>
  <c r="G82" i="1"/>
  <c r="G98" i="1"/>
  <c r="J152" i="1"/>
  <c r="J44" i="1"/>
  <c r="I20" i="1"/>
  <c r="J96" i="1"/>
  <c r="B133" i="1"/>
  <c r="I102" i="1"/>
  <c r="B146" i="1"/>
  <c r="G44" i="1"/>
  <c r="G66" i="1"/>
  <c r="G99" i="1"/>
  <c r="J133" i="1"/>
  <c r="J120" i="1"/>
  <c r="I22" i="1"/>
  <c r="J145" i="1"/>
  <c r="J171" i="1"/>
  <c r="J188" i="1"/>
  <c r="J28" i="1"/>
  <c r="J23" i="1"/>
  <c r="G72" i="1"/>
  <c r="G7" i="1"/>
  <c r="G26" i="1"/>
  <c r="G54" i="1"/>
  <c r="J91" i="1"/>
  <c r="J141" i="1"/>
  <c r="I99" i="1"/>
  <c r="D214" i="1"/>
  <c r="G145" i="1"/>
  <c r="J106" i="1"/>
  <c r="G210" i="1"/>
  <c r="G87" i="1"/>
  <c r="J105" i="1"/>
  <c r="I101" i="1"/>
  <c r="J62" i="1"/>
  <c r="I145" i="1"/>
  <c r="J64" i="1"/>
  <c r="I94" i="1"/>
  <c r="J172" i="1"/>
  <c r="J94" i="1"/>
  <c r="J150" i="1"/>
  <c r="G45" i="1"/>
  <c r="G76" i="1"/>
  <c r="J18" i="1"/>
  <c r="I28" i="1"/>
  <c r="I48" i="1"/>
  <c r="J183" i="1"/>
  <c r="H215" i="1"/>
  <c r="J210" i="1"/>
  <c r="J206" i="1"/>
  <c r="J24" i="1"/>
  <c r="B213" i="1"/>
  <c r="J100" i="1"/>
  <c r="J127" i="1"/>
  <c r="B147" i="1"/>
  <c r="J168" i="1"/>
  <c r="G125" i="1"/>
  <c r="G55" i="1"/>
  <c r="G201" i="1"/>
  <c r="B189" i="1"/>
  <c r="G56" i="1"/>
  <c r="G107" i="1"/>
  <c r="I57" i="1"/>
  <c r="I210" i="1"/>
  <c r="I66" i="1"/>
  <c r="G106" i="1"/>
  <c r="G105" i="1"/>
  <c r="G47" i="1"/>
  <c r="I7" i="1"/>
  <c r="J193" i="1"/>
  <c r="J56" i="1"/>
  <c r="F214" i="1"/>
  <c r="I184" i="1"/>
  <c r="G117" i="1"/>
  <c r="G70" i="1"/>
  <c r="J174" i="1"/>
  <c r="I11" i="1"/>
  <c r="I91" i="1"/>
  <c r="J69" i="1"/>
  <c r="J147" i="1"/>
  <c r="B140" i="1"/>
  <c r="I171" i="1"/>
  <c r="J102" i="1"/>
  <c r="J195" i="1"/>
  <c r="G62" i="1"/>
  <c r="D215" i="1"/>
  <c r="I87" i="1"/>
  <c r="G23" i="1"/>
  <c r="G13" i="1"/>
  <c r="G90" i="1"/>
  <c r="J95" i="1"/>
  <c r="I27" i="1"/>
  <c r="J154" i="1"/>
  <c r="I76" i="1"/>
  <c r="J199" i="1"/>
  <c r="G124" i="1"/>
  <c r="H214" i="1"/>
  <c r="J157" i="1"/>
  <c r="G75" i="1"/>
  <c r="J10" i="1"/>
  <c r="J203" i="1"/>
  <c r="I12" i="1"/>
  <c r="I181" i="1"/>
  <c r="J17" i="1"/>
  <c r="J59" i="1"/>
  <c r="I95" i="1"/>
  <c r="I59" i="1"/>
  <c r="I25" i="1"/>
  <c r="I84" i="1"/>
  <c r="J201" i="1"/>
  <c r="J110" i="1"/>
  <c r="J205" i="1"/>
  <c r="J182" i="1"/>
  <c r="J178" i="1"/>
  <c r="J197" i="1"/>
  <c r="J136" i="1"/>
  <c r="J128" i="1"/>
  <c r="G19" i="1"/>
  <c r="J208" i="1"/>
  <c r="I136" i="1"/>
  <c r="B117" i="1"/>
  <c r="J180" i="1"/>
  <c r="I116" i="1"/>
  <c r="G158" i="1"/>
  <c r="J121" i="1"/>
  <c r="J207" i="1"/>
  <c r="G204" i="1"/>
  <c r="F215" i="1"/>
  <c r="I23" i="1"/>
  <c r="J65" i="1"/>
  <c r="J14" i="1"/>
  <c r="G170" i="1"/>
  <c r="I111" i="1"/>
  <c r="I107" i="1"/>
  <c r="I3" i="1"/>
  <c r="I78" i="1"/>
  <c r="J148" i="1"/>
  <c r="J165" i="1"/>
  <c r="I63" i="1"/>
  <c r="J115" i="1"/>
  <c r="B116" i="1"/>
  <c r="G194" i="1"/>
  <c r="G183" i="1"/>
  <c r="C214" i="1"/>
  <c r="J25" i="1"/>
  <c r="J22" i="1"/>
  <c r="J164" i="1"/>
  <c r="I19" i="1"/>
  <c r="J124" i="1"/>
  <c r="G157" i="1"/>
  <c r="J116" i="1"/>
  <c r="G18" i="1"/>
  <c r="G69" i="1"/>
  <c r="J118" i="1"/>
  <c r="J41" i="1"/>
  <c r="J42" i="1"/>
  <c r="I93" i="1"/>
  <c r="G173" i="1"/>
  <c r="G48" i="1"/>
  <c r="I44" i="1"/>
  <c r="J97" i="1"/>
  <c r="I64" i="1"/>
  <c r="J12" i="1"/>
  <c r="G12" i="1"/>
  <c r="J3" i="1"/>
  <c r="I105" i="1"/>
  <c r="I26" i="1"/>
  <c r="J126" i="1"/>
  <c r="B208" i="1"/>
  <c r="I68" i="1"/>
  <c r="G63" i="1"/>
  <c r="G49" i="1"/>
  <c r="I45" i="1"/>
  <c r="I106" i="1"/>
  <c r="G179" i="1"/>
  <c r="J184" i="1"/>
  <c r="I21" i="1"/>
  <c r="J26" i="1"/>
  <c r="C215" i="1"/>
  <c r="J72" i="1"/>
  <c r="G17" i="1"/>
  <c r="G111" i="1"/>
  <c r="J50" i="1"/>
  <c r="I67" i="1"/>
  <c r="B157" i="1"/>
  <c r="G61" i="1"/>
  <c r="J166" i="1"/>
  <c r="E214" i="1"/>
  <c r="I117" i="1"/>
  <c r="J15" i="1"/>
  <c r="B136" i="1"/>
  <c r="G28" i="1"/>
  <c r="I17" i="1"/>
  <c r="I65" i="1"/>
  <c r="J185" i="1"/>
  <c r="J71" i="1"/>
  <c r="I50" i="1"/>
  <c r="I72" i="1"/>
  <c r="I176" i="1"/>
  <c r="B184" i="1"/>
  <c r="E215" i="1"/>
  <c r="J176" i="1"/>
  <c r="J160" i="1"/>
  <c r="J196" i="1"/>
  <c r="B196" i="1"/>
  <c r="I201" i="1"/>
  <c r="I12" i="33"/>
  <c r="I18" i="33"/>
  <c r="G10" i="33"/>
  <c r="G8" i="33"/>
  <c r="G9" i="33"/>
  <c r="G11" i="33"/>
  <c r="G12" i="33"/>
  <c r="I10" i="33"/>
  <c r="G13" i="33"/>
  <c r="G28" i="33"/>
  <c r="I9" i="33"/>
  <c r="CD35" i="33"/>
  <c r="B31" i="33" s="1"/>
  <c r="C14" i="33"/>
  <c r="I14" i="33" s="1"/>
  <c r="C5" i="33"/>
  <c r="J5" i="33" s="1"/>
  <c r="C29" i="33"/>
  <c r="J29" i="33" s="1"/>
  <c r="J31" i="33"/>
  <c r="J17" i="33"/>
  <c r="C27" i="33"/>
  <c r="J27" i="33" s="1"/>
  <c r="C23" i="33"/>
  <c r="J23" i="33" s="1"/>
  <c r="C11" i="33"/>
  <c r="C13" i="33"/>
  <c r="C3" i="33"/>
  <c r="I3" i="33" s="1"/>
  <c r="C8" i="33"/>
  <c r="I8" i="33" s="1"/>
  <c r="AU35" i="33"/>
  <c r="B10" i="33" s="1"/>
  <c r="C32" i="33"/>
  <c r="J32" i="33" s="1"/>
  <c r="G31" i="33"/>
  <c r="I22" i="33"/>
  <c r="J6" i="33"/>
  <c r="CI35" i="33"/>
  <c r="B17" i="33" s="1"/>
  <c r="G16" i="33"/>
  <c r="G14" i="33"/>
  <c r="G5" i="33"/>
  <c r="Q35" i="33"/>
  <c r="B22" i="33" s="1"/>
  <c r="AF35" i="33"/>
  <c r="B6" i="33" s="1"/>
  <c r="G3" i="33"/>
  <c r="I31" i="33"/>
  <c r="J12" i="33"/>
  <c r="G30" i="33"/>
  <c r="C4" i="33"/>
  <c r="J4" i="33" s="1"/>
  <c r="C16" i="33"/>
  <c r="I16" i="33" s="1"/>
  <c r="J22" i="33"/>
  <c r="G4" i="33"/>
  <c r="D34" i="33"/>
  <c r="E34" i="33"/>
  <c r="I6" i="33"/>
  <c r="J18" i="33"/>
  <c r="F34" i="33"/>
  <c r="J10" i="33"/>
  <c r="J9" i="33"/>
  <c r="I17" i="33"/>
  <c r="I15" i="33"/>
  <c r="J15" i="33"/>
  <c r="G15" i="33"/>
  <c r="C28" i="33"/>
  <c r="I28" i="33" s="1"/>
  <c r="BT35" i="33"/>
  <c r="B15" i="33" s="1"/>
  <c r="DM35" i="33"/>
  <c r="B18" i="33" s="1"/>
  <c r="C7" i="33"/>
  <c r="DC35" i="33"/>
  <c r="B12" i="33" s="1"/>
  <c r="AK35" i="33"/>
  <c r="B9" i="33" s="1"/>
  <c r="G6" i="33"/>
  <c r="C30" i="33"/>
  <c r="I30" i="33" s="1"/>
  <c r="G22" i="33"/>
  <c r="G17" i="33"/>
  <c r="B215" i="1" l="1"/>
  <c r="I215" i="1"/>
  <c r="G215" i="1"/>
  <c r="J215" i="1"/>
  <c r="B214" i="1"/>
  <c r="I214" i="1"/>
  <c r="J214" i="1"/>
  <c r="G214" i="1"/>
  <c r="J7" i="33"/>
  <c r="I7" i="33"/>
  <c r="J8" i="33"/>
  <c r="J13" i="33"/>
  <c r="I13" i="33"/>
  <c r="J11" i="33"/>
  <c r="I11" i="33"/>
  <c r="J14" i="33"/>
  <c r="I5" i="33"/>
  <c r="J3" i="33"/>
  <c r="I4" i="33"/>
  <c r="J16" i="33"/>
  <c r="J30" i="33"/>
  <c r="G34" i="33"/>
  <c r="C34" i="33"/>
  <c r="J28" i="33"/>
  <c r="I34" i="33" l="1"/>
  <c r="B34" i="33"/>
  <c r="J34" i="33"/>
</calcChain>
</file>

<file path=xl/sharedStrings.xml><?xml version="1.0" encoding="utf-8"?>
<sst xmlns="http://schemas.openxmlformats.org/spreadsheetml/2006/main" count="5122" uniqueCount="1177">
  <si>
    <t>Overs</t>
  </si>
  <si>
    <t>Balls</t>
  </si>
  <si>
    <t>Also</t>
  </si>
  <si>
    <t>O'Reilly</t>
  </si>
  <si>
    <t>Total</t>
  </si>
  <si>
    <t>Allen</t>
  </si>
  <si>
    <t>Brown</t>
  </si>
  <si>
    <t>Chase</t>
  </si>
  <si>
    <t>Clapham</t>
  </si>
  <si>
    <t>J Furnham</t>
  </si>
  <si>
    <t>Hood</t>
  </si>
  <si>
    <t>John</t>
  </si>
  <si>
    <t>Lewis</t>
  </si>
  <si>
    <t>M Stephens</t>
  </si>
  <si>
    <t>P Stephens</t>
  </si>
  <si>
    <t>Williams</t>
  </si>
  <si>
    <t>Terry</t>
  </si>
  <si>
    <t>Runs</t>
  </si>
  <si>
    <t>Avge</t>
  </si>
  <si>
    <t>Hat-tricks</t>
  </si>
  <si>
    <t xml:space="preserve"> </t>
  </si>
  <si>
    <t>A Furnham</t>
  </si>
  <si>
    <t>Holliday</t>
  </si>
  <si>
    <t>Mdn</t>
  </si>
  <si>
    <t>Wkts</t>
  </si>
  <si>
    <t>C Prior</t>
  </si>
  <si>
    <t>Wallace</t>
  </si>
  <si>
    <t>Kuna</t>
  </si>
  <si>
    <t>R Lewis</t>
  </si>
  <si>
    <t>J Prior</t>
  </si>
  <si>
    <t>Roberson</t>
  </si>
  <si>
    <t>Aug 27, 1998</t>
  </si>
  <si>
    <t>Rate</t>
  </si>
  <si>
    <t>Strike</t>
  </si>
  <si>
    <t>Econ</t>
  </si>
  <si>
    <t>3wi</t>
  </si>
  <si>
    <t>BB</t>
  </si>
  <si>
    <t xml:space="preserve"> 4-12</t>
  </si>
  <si>
    <t xml:space="preserve"> 2-2</t>
  </si>
  <si>
    <t xml:space="preserve"> 2-9</t>
  </si>
  <si>
    <t xml:space="preserve"> 4-21</t>
  </si>
  <si>
    <t xml:space="preserve"> 2-16</t>
  </si>
  <si>
    <t xml:space="preserve"> 3-26</t>
  </si>
  <si>
    <t xml:space="preserve"> 4-5</t>
  </si>
  <si>
    <t xml:space="preserve"> 3-3</t>
  </si>
  <si>
    <t xml:space="preserve"> 4-9</t>
  </si>
  <si>
    <t xml:space="preserve"> 2-6</t>
  </si>
  <si>
    <t xml:space="preserve"> 2-7</t>
  </si>
  <si>
    <t xml:space="preserve"> 3-1</t>
  </si>
  <si>
    <t xml:space="preserve"> 3-4</t>
  </si>
  <si>
    <t xml:space="preserve"> 2-15</t>
  </si>
  <si>
    <t xml:space="preserve"> 3-47</t>
  </si>
  <si>
    <t xml:space="preserve"> 3-22</t>
  </si>
  <si>
    <t xml:space="preserve"> 4-32</t>
  </si>
  <si>
    <t>1998 bowling averages</t>
  </si>
  <si>
    <t xml:space="preserve"> 2-22</t>
  </si>
  <si>
    <t xml:space="preserve"> 3-25</t>
  </si>
  <si>
    <t>D Lewis</t>
  </si>
  <si>
    <t xml:space="preserve"> 3-6</t>
  </si>
  <si>
    <t xml:space="preserve"> 2-13</t>
  </si>
  <si>
    <t>Lawrence</t>
  </si>
  <si>
    <t xml:space="preserve"> 3-24</t>
  </si>
  <si>
    <t xml:space="preserve"> 1-2</t>
  </si>
  <si>
    <t xml:space="preserve"> 2-17</t>
  </si>
  <si>
    <t>Best Bowling  -  3wi</t>
  </si>
  <si>
    <t>v Brynsadler</t>
  </si>
  <si>
    <t>v Barry Wdrs</t>
  </si>
  <si>
    <t xml:space="preserve"> 4-10</t>
  </si>
  <si>
    <t>v Pumsaint</t>
  </si>
  <si>
    <t>v Blood Serv</t>
  </si>
  <si>
    <t>v ONS</t>
  </si>
  <si>
    <t>v SW Echo</t>
  </si>
  <si>
    <t xml:space="preserve"> 3-9</t>
  </si>
  <si>
    <t xml:space="preserve"> 3-10</t>
  </si>
  <si>
    <t xml:space="preserve"> 3-18</t>
  </si>
  <si>
    <t xml:space="preserve"> 3-19</t>
  </si>
  <si>
    <t>v Cavaliers</t>
  </si>
  <si>
    <t>v Fontygary</t>
  </si>
  <si>
    <t>v Taffs Well</t>
  </si>
  <si>
    <t>v Bal'borough</t>
  </si>
  <si>
    <t>v Colwinstone</t>
  </si>
  <si>
    <t>A Hood</t>
  </si>
  <si>
    <t>G John</t>
  </si>
  <si>
    <t>1999 bowling averages</t>
  </si>
  <si>
    <t>10 overs minimum</t>
  </si>
  <si>
    <t xml:space="preserve"> 3-5</t>
  </si>
  <si>
    <t xml:space="preserve"> 2-34</t>
  </si>
  <si>
    <t xml:space="preserve"> 3-7</t>
  </si>
  <si>
    <t xml:space="preserve"> 3-11</t>
  </si>
  <si>
    <t xml:space="preserve"> 2-26</t>
  </si>
  <si>
    <t>Best Bowling  - 3wi</t>
  </si>
  <si>
    <t>v L&amp;A</t>
  </si>
  <si>
    <t>v Sevenoaks</t>
  </si>
  <si>
    <t>v Minex</t>
  </si>
  <si>
    <t>v SG Educ</t>
  </si>
  <si>
    <t>v Romilly</t>
  </si>
  <si>
    <t xml:space="preserve"> 3-12</t>
  </si>
  <si>
    <t>v Mackworth</t>
  </si>
  <si>
    <t xml:space="preserve"> 3-14</t>
  </si>
  <si>
    <t xml:space="preserve"> 3-15</t>
  </si>
  <si>
    <t>v Rudry</t>
  </si>
  <si>
    <t>v B Airways</t>
  </si>
  <si>
    <t>v Orchestra</t>
  </si>
  <si>
    <t xml:space="preserve"> 3-27</t>
  </si>
  <si>
    <t xml:space="preserve"> 3-29</t>
  </si>
  <si>
    <t>v Lampeter</t>
  </si>
  <si>
    <t>None</t>
  </si>
  <si>
    <t>2000 bowling averages</t>
  </si>
  <si>
    <t>July 9th</t>
  </si>
  <si>
    <t>June 4th</t>
  </si>
  <si>
    <t>August 27th</t>
  </si>
  <si>
    <t>v Stats Office</t>
  </si>
  <si>
    <t>June 6th</t>
  </si>
  <si>
    <t>July 26th</t>
  </si>
  <si>
    <t>August 20th</t>
  </si>
  <si>
    <t>May 5th</t>
  </si>
  <si>
    <t>Sept 5th</t>
  </si>
  <si>
    <t>August 18th</t>
  </si>
  <si>
    <t>Sept 20th</t>
  </si>
  <si>
    <t>May 31st</t>
  </si>
  <si>
    <t>July 19th</t>
  </si>
  <si>
    <t>August 16th</t>
  </si>
  <si>
    <t>Sept 4th</t>
  </si>
  <si>
    <t>May 13th</t>
  </si>
  <si>
    <t>June 15th</t>
  </si>
  <si>
    <t>August 3rd</t>
  </si>
  <si>
    <t>July 22nd</t>
  </si>
  <si>
    <t>July 20th</t>
  </si>
  <si>
    <t>July 11th</t>
  </si>
  <si>
    <t>June 19th</t>
  </si>
  <si>
    <t>July 4th</t>
  </si>
  <si>
    <t>June 10th</t>
  </si>
  <si>
    <t>June 13th</t>
  </si>
  <si>
    <t>May 23rd</t>
  </si>
  <si>
    <t>July 18th</t>
  </si>
  <si>
    <t>Anthony</t>
  </si>
  <si>
    <t>Ford</t>
  </si>
  <si>
    <t>Cossins</t>
  </si>
  <si>
    <t>Vyas</t>
  </si>
  <si>
    <t xml:space="preserve"> 5-8</t>
  </si>
  <si>
    <t>May 2nd</t>
  </si>
  <si>
    <t xml:space="preserve"> 5-18</t>
  </si>
  <si>
    <t>v B'borough</t>
  </si>
  <si>
    <t>June 18th</t>
  </si>
  <si>
    <t xml:space="preserve"> 5-39</t>
  </si>
  <si>
    <t>July 23rd</t>
  </si>
  <si>
    <t>June 25th</t>
  </si>
  <si>
    <t xml:space="preserve"> 4-18</t>
  </si>
  <si>
    <t>May 11th</t>
  </si>
  <si>
    <t xml:space="preserve"> 4-34</t>
  </si>
  <si>
    <t>July 16th</t>
  </si>
  <si>
    <t xml:space="preserve"> 3-2</t>
  </si>
  <si>
    <t>v L&amp;G</t>
  </si>
  <si>
    <t>June 29th</t>
  </si>
  <si>
    <t>M Vyas</t>
  </si>
  <si>
    <t xml:space="preserve"> 3-8</t>
  </si>
  <si>
    <t>July 6th</t>
  </si>
  <si>
    <t>B Cossins</t>
  </si>
  <si>
    <t>v Amersham</t>
  </si>
  <si>
    <t>July 27th</t>
  </si>
  <si>
    <t>April 30th</t>
  </si>
  <si>
    <t>v SWEcho</t>
  </si>
  <si>
    <t>August 17th</t>
  </si>
  <si>
    <t>July 30th</t>
  </si>
  <si>
    <t xml:space="preserve"> 3-13</t>
  </si>
  <si>
    <t>v Bairways</t>
  </si>
  <si>
    <t>June 8th</t>
  </si>
  <si>
    <t>v Sri Lankans</t>
  </si>
  <si>
    <t>May 7th</t>
  </si>
  <si>
    <t>R Chase</t>
  </si>
  <si>
    <t>May 14th</t>
  </si>
  <si>
    <t>M Williams</t>
  </si>
  <si>
    <t>August 8th</t>
  </si>
  <si>
    <t>May 5th, 1998</t>
  </si>
  <si>
    <t>Best Bowling - 4wi</t>
  </si>
  <si>
    <t>Sept 4th, 1999</t>
  </si>
  <si>
    <t>May 2nd, 2000</t>
  </si>
  <si>
    <t>May 11th, 2000</t>
  </si>
  <si>
    <t>M Allen</t>
  </si>
  <si>
    <t>J Clapham</t>
  </si>
  <si>
    <t>P Wallace</t>
  </si>
  <si>
    <t>I Lawrence</t>
  </si>
  <si>
    <t>Missing bowling figures v Colwinstone May 30th</t>
  </si>
  <si>
    <t>August 23rd</t>
  </si>
  <si>
    <t xml:space="preserve"> 4-7</t>
  </si>
  <si>
    <t>Hassett</t>
  </si>
  <si>
    <t xml:space="preserve"> 2-10</t>
  </si>
  <si>
    <t xml:space="preserve"> 2-25</t>
  </si>
  <si>
    <t xml:space="preserve"> 2-1</t>
  </si>
  <si>
    <t xml:space="preserve"> 2-11</t>
  </si>
  <si>
    <t>v Blood Service</t>
  </si>
  <si>
    <t>August 29th</t>
  </si>
  <si>
    <t>J Turner</t>
  </si>
  <si>
    <t xml:space="preserve"> 1-15</t>
  </si>
  <si>
    <t>2001 bowling averages</t>
  </si>
  <si>
    <t>Goad</t>
  </si>
  <si>
    <t>Gough</t>
  </si>
  <si>
    <t>Elsbury</t>
  </si>
  <si>
    <t>Lodge</t>
  </si>
  <si>
    <t xml:space="preserve"> 5-15</t>
  </si>
  <si>
    <t>D Thomas</t>
  </si>
  <si>
    <t>May 8th</t>
  </si>
  <si>
    <t>v Chartered Tr</t>
  </si>
  <si>
    <t>v Facts</t>
  </si>
  <si>
    <t>June 7th</t>
  </si>
  <si>
    <t>June 17th</t>
  </si>
  <si>
    <t>Foot</t>
  </si>
  <si>
    <t>M Foot</t>
  </si>
  <si>
    <t xml:space="preserve"> 4-16</t>
  </si>
  <si>
    <t>Aug 5th</t>
  </si>
  <si>
    <t>S Gough</t>
  </si>
  <si>
    <t xml:space="preserve"> 3-17</t>
  </si>
  <si>
    <t>Aug 15th</t>
  </si>
  <si>
    <t>August 15th</t>
  </si>
  <si>
    <t>Aug 15, 2001</t>
  </si>
  <si>
    <t>May 8th, 2001</t>
  </si>
  <si>
    <t>Aug 26th</t>
  </si>
  <si>
    <t>D Evans</t>
  </si>
  <si>
    <t>Sep 1st</t>
  </si>
  <si>
    <t xml:space="preserve"> 2-20</t>
  </si>
  <si>
    <t xml:space="preserve"> 1-5</t>
  </si>
  <si>
    <t xml:space="preserve"> 2-12</t>
  </si>
  <si>
    <t xml:space="preserve"> 2-18</t>
  </si>
  <si>
    <t xml:space="preserve"> 1-19</t>
  </si>
  <si>
    <t>R Turner</t>
  </si>
  <si>
    <t xml:space="preserve"> 5-19</t>
  </si>
  <si>
    <t>v YMCA</t>
  </si>
  <si>
    <t>September 9th</t>
  </si>
  <si>
    <t>Sep 9th</t>
  </si>
  <si>
    <t>Sep 9, 2001</t>
  </si>
  <si>
    <t>Sept 9th, 2001</t>
  </si>
  <si>
    <t>2002 bowling averages</t>
  </si>
  <si>
    <t>v Stone</t>
  </si>
  <si>
    <t>Apr 28th</t>
  </si>
  <si>
    <t xml:space="preserve"> 4-8</t>
  </si>
  <si>
    <t xml:space="preserve"> 3-16</t>
  </si>
  <si>
    <t>Foote</t>
  </si>
  <si>
    <t>v  L&amp;A</t>
  </si>
  <si>
    <t>May 9th</t>
  </si>
  <si>
    <t>v Baltonsboro'</t>
  </si>
  <si>
    <t>May 12th</t>
  </si>
  <si>
    <t>White</t>
  </si>
  <si>
    <t>May 30th</t>
  </si>
  <si>
    <t>May 16th</t>
  </si>
  <si>
    <t xml:space="preserve"> 4-17</t>
  </si>
  <si>
    <t>Jun 23rd</t>
  </si>
  <si>
    <t>May 5th, 2002</t>
  </si>
  <si>
    <t>May 9th, 2002</t>
  </si>
  <si>
    <t>Apr 28th, 2002</t>
  </si>
  <si>
    <t>Jun 23rd, 2002</t>
  </si>
  <si>
    <t xml:space="preserve"> 5-27</t>
  </si>
  <si>
    <t>Jun 29th</t>
  </si>
  <si>
    <t>v Barry Wds</t>
  </si>
  <si>
    <t>May 5, 2002</t>
  </si>
  <si>
    <t>Jul 4th</t>
  </si>
  <si>
    <t>v WCMD</t>
  </si>
  <si>
    <t>R Holliday</t>
  </si>
  <si>
    <t>M Foote</t>
  </si>
  <si>
    <t xml:space="preserve"> 4-13</t>
  </si>
  <si>
    <t>v Clytha Arms</t>
  </si>
  <si>
    <t>Jul 28th</t>
  </si>
  <si>
    <t>Aug 1st</t>
  </si>
  <si>
    <t xml:space="preserve"> 3-30</t>
  </si>
  <si>
    <t>v Barry WE</t>
  </si>
  <si>
    <t>Aug 18th</t>
  </si>
  <si>
    <t xml:space="preserve"> 4-2</t>
  </si>
  <si>
    <t>Aug 25th</t>
  </si>
  <si>
    <t>Aug 25th, 2002</t>
  </si>
  <si>
    <t>Aug 31st</t>
  </si>
  <si>
    <t>Aug 31st, 2002</t>
  </si>
  <si>
    <t xml:space="preserve"> 3-23</t>
  </si>
  <si>
    <t>v Sully Cent</t>
  </si>
  <si>
    <t>Sep 8th</t>
  </si>
  <si>
    <t xml:space="preserve"> 4-26</t>
  </si>
  <si>
    <t>Sep 22nd</t>
  </si>
  <si>
    <t>1997 bowling averages</t>
  </si>
  <si>
    <t>Linley</t>
  </si>
  <si>
    <t>Coombes</t>
  </si>
  <si>
    <t>Durnall</t>
  </si>
  <si>
    <t>Ronchetti</t>
  </si>
  <si>
    <t>Purse</t>
  </si>
  <si>
    <t>Long</t>
  </si>
  <si>
    <t>Taggart</t>
  </si>
  <si>
    <t>Cush</t>
  </si>
  <si>
    <t>B Prior</t>
  </si>
  <si>
    <t>v Bedwas</t>
  </si>
  <si>
    <t>May 11th, 1997</t>
  </si>
  <si>
    <t xml:space="preserve"> 4-15</t>
  </si>
  <si>
    <t>Jun 24, 1997</t>
  </si>
  <si>
    <t xml:space="preserve"> 4-14</t>
  </si>
  <si>
    <t>v Rhondda</t>
  </si>
  <si>
    <t>Aug 17, 1997</t>
  </si>
  <si>
    <t>v Glam Uni Staff</t>
  </si>
  <si>
    <t>Aug 19, 1997</t>
  </si>
  <si>
    <t>June 24th</t>
  </si>
  <si>
    <t>May 18th</t>
  </si>
  <si>
    <t>Aug 30th</t>
  </si>
  <si>
    <t>Jul 6th</t>
  </si>
  <si>
    <t>Aug 19th</t>
  </si>
  <si>
    <t>Jun 24th</t>
  </si>
  <si>
    <t>Aug 17th</t>
  </si>
  <si>
    <t>v Rhondda E</t>
  </si>
  <si>
    <t>v Cameo</t>
  </si>
  <si>
    <t>Jul 31st</t>
  </si>
  <si>
    <t>D White</t>
  </si>
  <si>
    <t>Sep 21st</t>
  </si>
  <si>
    <t>Jul 17th</t>
  </si>
  <si>
    <t>v Heath Tav</t>
  </si>
  <si>
    <t>Jul 27th</t>
  </si>
  <si>
    <t xml:space="preserve">D Lewis </t>
  </si>
  <si>
    <t>v Mt Ash</t>
  </si>
  <si>
    <t>Jun 1st</t>
  </si>
  <si>
    <t>Jun 15th</t>
  </si>
  <si>
    <t>Jul 13th</t>
  </si>
  <si>
    <t>Jul 10th</t>
  </si>
  <si>
    <t>R Brown</t>
  </si>
  <si>
    <t>M Linley</t>
  </si>
  <si>
    <t>Sep 7th</t>
  </si>
  <si>
    <t>v Cathays Tav</t>
  </si>
  <si>
    <t>Aug 10th</t>
  </si>
  <si>
    <t>July 13th</t>
  </si>
  <si>
    <t xml:space="preserve"> 3-32</t>
  </si>
  <si>
    <t xml:space="preserve"> 3-34</t>
  </si>
  <si>
    <t>v Heath tav</t>
  </si>
  <si>
    <t>1996 bowling averages</t>
  </si>
  <si>
    <t>Dunne</t>
  </si>
  <si>
    <t>Kernick</t>
  </si>
  <si>
    <t>Male</t>
  </si>
  <si>
    <t>Huw</t>
  </si>
  <si>
    <t>v D Powis</t>
  </si>
  <si>
    <t>June 11th</t>
  </si>
  <si>
    <t>C Dunne</t>
  </si>
  <si>
    <t>K Purse</t>
  </si>
  <si>
    <t>July 17th</t>
  </si>
  <si>
    <t>July 14th</t>
  </si>
  <si>
    <t>D Ford</t>
  </si>
  <si>
    <t>June 16th</t>
  </si>
  <si>
    <t>June 30th</t>
  </si>
  <si>
    <t xml:space="preserve"> 3-38</t>
  </si>
  <si>
    <t>(part season)</t>
  </si>
  <si>
    <t>1995 bowling averages</t>
  </si>
  <si>
    <t>Breeze</t>
  </si>
  <si>
    <t>Holdaway</t>
  </si>
  <si>
    <t>R Thomas</t>
  </si>
  <si>
    <t>Ludders</t>
  </si>
  <si>
    <t>Roncetti</t>
  </si>
  <si>
    <t>Wood</t>
  </si>
  <si>
    <t>MV Jones</t>
  </si>
  <si>
    <t>Gibbs</t>
  </si>
  <si>
    <t xml:space="preserve"> 3-36</t>
  </si>
  <si>
    <t xml:space="preserve"> 3-53</t>
  </si>
  <si>
    <t>G Male</t>
  </si>
  <si>
    <t>June</t>
  </si>
  <si>
    <t>v Efail Isaf</t>
  </si>
  <si>
    <t>1993 bowling averages</t>
  </si>
  <si>
    <t>P Bee</t>
  </si>
  <si>
    <t>C Griffiths</t>
  </si>
  <si>
    <t>T Morgan</t>
  </si>
  <si>
    <t>M Richards</t>
  </si>
  <si>
    <t>C Ridout</t>
  </si>
  <si>
    <t>T Walker</t>
  </si>
  <si>
    <t>A Bee</t>
  </si>
  <si>
    <t>S Brewer</t>
  </si>
  <si>
    <t>M Murphy</t>
  </si>
  <si>
    <t>Richards</t>
  </si>
  <si>
    <t>Ffoulkes</t>
  </si>
  <si>
    <t>Ridout</t>
  </si>
  <si>
    <t xml:space="preserve"> 4-11</t>
  </si>
  <si>
    <t xml:space="preserve"> 4-20</t>
  </si>
  <si>
    <t>Morgan</t>
  </si>
  <si>
    <t>v Clwb Rygbi</t>
  </si>
  <si>
    <t>v Wood Green</t>
  </si>
  <si>
    <t>v Witney RFC</t>
  </si>
  <si>
    <t>June 26th</t>
  </si>
  <si>
    <t>v Bampton</t>
  </si>
  <si>
    <t>June 27th</t>
  </si>
  <si>
    <t>v Dow Corning</t>
  </si>
  <si>
    <t>v Cabot</t>
  </si>
  <si>
    <t>July 28th</t>
  </si>
  <si>
    <t>v Llechryd</t>
  </si>
  <si>
    <t>Sep 5th</t>
  </si>
  <si>
    <t>v Witney</t>
  </si>
  <si>
    <t>May 9th, 1993</t>
  </si>
  <si>
    <t>Aug 24th, 2000</t>
  </si>
  <si>
    <t>Aug 27th, 2000</t>
  </si>
  <si>
    <t>Aug 20th, 1998</t>
  </si>
  <si>
    <t>Aug 5th, 2001</t>
  </si>
  <si>
    <t>Jun 17th, 2001</t>
  </si>
  <si>
    <t>Jun 18th, 2000</t>
  </si>
  <si>
    <t>Jun 29th, 2002</t>
  </si>
  <si>
    <t>Jun 25th, 2000</t>
  </si>
  <si>
    <t>Jun 6th, 1998</t>
  </si>
  <si>
    <t>Jun 11th, 1996</t>
  </si>
  <si>
    <t>Jun 25th, 1993</t>
  </si>
  <si>
    <t>Jun 15, 1997</t>
  </si>
  <si>
    <t>Jun 4, 1998</t>
  </si>
  <si>
    <t>Jul 28, 2002</t>
  </si>
  <si>
    <t>Jul 23rd, 2000</t>
  </si>
  <si>
    <t>Jul 9th, 1998</t>
  </si>
  <si>
    <t>Jul 26th, 1998</t>
  </si>
  <si>
    <t>Jul 28th, 2002</t>
  </si>
  <si>
    <t>Jul 16th, 2000</t>
  </si>
  <si>
    <t>Jul 9, 1998</t>
  </si>
  <si>
    <t>K Murphy</t>
  </si>
  <si>
    <t>G Owen</t>
  </si>
  <si>
    <t>A Holdaway</t>
  </si>
  <si>
    <t>J Holdaway</t>
  </si>
  <si>
    <t>C Willey</t>
  </si>
  <si>
    <t>1994 bowling averages</t>
  </si>
  <si>
    <t>R Croft</t>
  </si>
  <si>
    <t xml:space="preserve"> 5-10</t>
  </si>
  <si>
    <t>v GECC</t>
  </si>
  <si>
    <t>K Holdaway</t>
  </si>
  <si>
    <t xml:space="preserve"> 5-11</t>
  </si>
  <si>
    <t>v Cwm</t>
  </si>
  <si>
    <t>July 8th</t>
  </si>
  <si>
    <t>July 3rd</t>
  </si>
  <si>
    <t>v Treorchy SE</t>
  </si>
  <si>
    <t>June 5th</t>
  </si>
  <si>
    <t>August 14th</t>
  </si>
  <si>
    <t>v Mitres</t>
  </si>
  <si>
    <t>Sept 3rd</t>
  </si>
  <si>
    <t>v Paul Bee XI</t>
  </si>
  <si>
    <t>v efail Isaf</t>
  </si>
  <si>
    <t>Aug 14th</t>
  </si>
  <si>
    <t>v Porth</t>
  </si>
  <si>
    <t xml:space="preserve"> 3-28</t>
  </si>
  <si>
    <t>May 15th</t>
  </si>
  <si>
    <t>June 5th, 1994</t>
  </si>
  <si>
    <t>July 3rd, 1994</t>
  </si>
  <si>
    <t>Jul 8th, 1994</t>
  </si>
  <si>
    <t>Jun 26th, 1994</t>
  </si>
  <si>
    <t>Sep 22nd, 2002</t>
  </si>
  <si>
    <t>Jul 14th, 1994</t>
  </si>
  <si>
    <t>Jul 20th, 1994</t>
  </si>
  <si>
    <t>Foulkes</t>
  </si>
  <si>
    <t>N Foulkes</t>
  </si>
  <si>
    <t>2003 bowling averages</t>
  </si>
  <si>
    <t>Dain</t>
  </si>
  <si>
    <t>May 4th</t>
  </si>
  <si>
    <t>v Monkswood</t>
  </si>
  <si>
    <t>May 25th</t>
  </si>
  <si>
    <t>May 28th</t>
  </si>
  <si>
    <t>S Venkat</t>
  </si>
  <si>
    <t>Srini</t>
  </si>
  <si>
    <t>v Cwmbran</t>
  </si>
  <si>
    <t>Jun 8th</t>
  </si>
  <si>
    <t>v Rhiwbina H</t>
  </si>
  <si>
    <t>Jun 12th</t>
  </si>
  <si>
    <t>Venkat</t>
  </si>
  <si>
    <t xml:space="preserve"> 3-39</t>
  </si>
  <si>
    <t>v Llanvapley</t>
  </si>
  <si>
    <t>Fitzgerald</t>
  </si>
  <si>
    <t xml:space="preserve"> 3-0</t>
  </si>
  <si>
    <t>v Whitchurch HS</t>
  </si>
  <si>
    <t>Jun 25th</t>
  </si>
  <si>
    <t>v Ch Trust</t>
  </si>
  <si>
    <t>Jul 3rd</t>
  </si>
  <si>
    <t>July 15th</t>
  </si>
  <si>
    <t xml:space="preserve"> 4-6</t>
  </si>
  <si>
    <t>Jul 31st, 2003</t>
  </si>
  <si>
    <t xml:space="preserve"> 4-31</t>
  </si>
  <si>
    <t>v Pentyrch</t>
  </si>
  <si>
    <t>Aug 10th, 2003</t>
  </si>
  <si>
    <t xml:space="preserve"> 5-17</t>
  </si>
  <si>
    <t>Aug 30th, 2003</t>
  </si>
  <si>
    <t>J Thomas</t>
  </si>
  <si>
    <t>E Daine</t>
  </si>
  <si>
    <t xml:space="preserve"> 4-33</t>
  </si>
  <si>
    <t>Sep 21st, 2003</t>
  </si>
  <si>
    <t>S Fitzgerald</t>
  </si>
  <si>
    <t xml:space="preserve"> 6-22</t>
  </si>
  <si>
    <t>Sep 28th</t>
  </si>
  <si>
    <t>Sep 28th, 2003</t>
  </si>
  <si>
    <t>K Mavely</t>
  </si>
  <si>
    <t>2004 bowling averages</t>
  </si>
  <si>
    <t>E Dain</t>
  </si>
  <si>
    <t>Apr 25th</t>
  </si>
  <si>
    <t>C Mavely</t>
  </si>
  <si>
    <t xml:space="preserve"> 3-21</t>
  </si>
  <si>
    <t>May 20th</t>
  </si>
  <si>
    <t>May 27th</t>
  </si>
  <si>
    <t>v Newbridge</t>
  </si>
  <si>
    <t>Biggs</t>
  </si>
  <si>
    <t>P Biggs</t>
  </si>
  <si>
    <t xml:space="preserve"> 6-19</t>
  </si>
  <si>
    <t>v BA Dragons</t>
  </si>
  <si>
    <t>June 14th</t>
  </si>
  <si>
    <t xml:space="preserve"> 6-10</t>
  </si>
  <si>
    <t>June 20th</t>
  </si>
  <si>
    <t>v S Glam</t>
  </si>
  <si>
    <t>June 20th, 2004</t>
  </si>
  <si>
    <t>June 13th, 2004</t>
  </si>
  <si>
    <t>May 13th, 2004</t>
  </si>
  <si>
    <t>June 14th, 2004</t>
  </si>
  <si>
    <t>Apr 25th, 2004</t>
  </si>
  <si>
    <t>D Harris</t>
  </si>
  <si>
    <t xml:space="preserve"> 3-31</t>
  </si>
  <si>
    <t>v Machen</t>
  </si>
  <si>
    <t>v Frampton</t>
  </si>
  <si>
    <t>Sep 26th</t>
  </si>
  <si>
    <t xml:space="preserve"> 3-20</t>
  </si>
  <si>
    <t>2005 bowling averages</t>
  </si>
  <si>
    <t>Apr 24th</t>
  </si>
  <si>
    <t>v Pentwyn</t>
  </si>
  <si>
    <t>v Isca Crows</t>
  </si>
  <si>
    <t>v GE Healthcare</t>
  </si>
  <si>
    <t xml:space="preserve"> 5-41</t>
  </si>
  <si>
    <t>v Rogerstone</t>
  </si>
  <si>
    <t>Jul 3rd, 2005</t>
  </si>
  <si>
    <t>N McGowan</t>
  </si>
  <si>
    <t>v Clytha</t>
  </si>
  <si>
    <t>Jul 11th</t>
  </si>
  <si>
    <t>Jul 19th</t>
  </si>
  <si>
    <t xml:space="preserve"> 5-14</t>
  </si>
  <si>
    <t>Aug 2nd</t>
  </si>
  <si>
    <t>Aug 2nd, 2005</t>
  </si>
  <si>
    <t xml:space="preserve"> 3-50</t>
  </si>
  <si>
    <t>v Barry Strollers</t>
  </si>
  <si>
    <t xml:space="preserve"> 3-51</t>
  </si>
  <si>
    <t>v Miskin</t>
  </si>
  <si>
    <t>Aug 7th</t>
  </si>
  <si>
    <t xml:space="preserve"> 3-41</t>
  </si>
  <si>
    <t>(1993-present)</t>
  </si>
  <si>
    <t>May 15th, 2005</t>
  </si>
  <si>
    <t>May 8th, 2005</t>
  </si>
  <si>
    <t>Afzaal</t>
  </si>
  <si>
    <t>M Davies</t>
  </si>
  <si>
    <t>Hirani</t>
  </si>
  <si>
    <t>Sage</t>
  </si>
  <si>
    <t>Swain</t>
  </si>
  <si>
    <t>Roach</t>
  </si>
  <si>
    <t>May 1st</t>
  </si>
  <si>
    <t>v Consmen</t>
  </si>
  <si>
    <t>May 3rd</t>
  </si>
  <si>
    <t>v Barry Str</t>
  </si>
  <si>
    <t>v Ge Health</t>
  </si>
  <si>
    <t>June 1st</t>
  </si>
  <si>
    <t>2006 bowling averages</t>
  </si>
  <si>
    <t>Dewbury</t>
  </si>
  <si>
    <t>v Tintern</t>
  </si>
  <si>
    <t>June 12th</t>
  </si>
  <si>
    <t>June 18th, 2006</t>
  </si>
  <si>
    <t>v Sudbrook</t>
  </si>
  <si>
    <t>July 2nd</t>
  </si>
  <si>
    <t>J Pike</t>
  </si>
  <si>
    <t>Pike</t>
  </si>
  <si>
    <t>July 12th</t>
  </si>
  <si>
    <t>J Roach</t>
  </si>
  <si>
    <t>v Oz Bar</t>
  </si>
  <si>
    <t>Jul 17th, 2006</t>
  </si>
  <si>
    <t>v Nat Assembly</t>
  </si>
  <si>
    <t>July 19th, 2006</t>
  </si>
  <si>
    <t>v Highways</t>
  </si>
  <si>
    <t>Jul 26th, 2006</t>
  </si>
  <si>
    <t>May 18th, 1997</t>
  </si>
  <si>
    <t>May 1st, 2006</t>
  </si>
  <si>
    <t>July 6th, 1997</t>
  </si>
  <si>
    <t>Aug 30th, 1997</t>
  </si>
  <si>
    <t>M Smith</t>
  </si>
  <si>
    <t xml:space="preserve"> 3-35</t>
  </si>
  <si>
    <t>Aug 6th</t>
  </si>
  <si>
    <t>May 27th, 2004</t>
  </si>
  <si>
    <t>Aug 20th</t>
  </si>
  <si>
    <t>Sep 10th</t>
  </si>
  <si>
    <t xml:space="preserve"> 3-48</t>
  </si>
  <si>
    <t>v White Hart</t>
  </si>
  <si>
    <t>Sep 17th</t>
  </si>
  <si>
    <t>Sep 24th</t>
  </si>
  <si>
    <t>2007 bowling averages</t>
  </si>
  <si>
    <t>Karim</t>
  </si>
  <si>
    <t>Brearley</t>
  </si>
  <si>
    <t>Bannister</t>
  </si>
  <si>
    <t>Adefajo</t>
  </si>
  <si>
    <t>Hand</t>
  </si>
  <si>
    <t>N Afzaal</t>
  </si>
  <si>
    <t>May 17th</t>
  </si>
  <si>
    <t>v Isca</t>
  </si>
  <si>
    <t>v CBBs</t>
  </si>
  <si>
    <t>May 24th</t>
  </si>
  <si>
    <t>v St Fagans</t>
  </si>
  <si>
    <t>May 20th, 2007</t>
  </si>
  <si>
    <t xml:space="preserve"> 4-4</t>
  </si>
  <si>
    <t>Jul 24th</t>
  </si>
  <si>
    <t>Jul 24th, 2007</t>
  </si>
  <si>
    <t>Lock</t>
  </si>
  <si>
    <t>F Lock</t>
  </si>
  <si>
    <t>v Highways H</t>
  </si>
  <si>
    <t>Aug 6th, 2007</t>
  </si>
  <si>
    <t>Aug 12th</t>
  </si>
  <si>
    <t>v Welsh Ass</t>
  </si>
  <si>
    <t>Aug 29th</t>
  </si>
  <si>
    <t>Aug 29th, 2007</t>
  </si>
  <si>
    <t>end sep 2</t>
  </si>
  <si>
    <t>Akbari</t>
  </si>
  <si>
    <t>M Hirani</t>
  </si>
  <si>
    <t>Sep 23rd</t>
  </si>
  <si>
    <t>Sep 23rd, 2007</t>
  </si>
  <si>
    <t>2008 bowling averages</t>
  </si>
  <si>
    <t>S Karim</t>
  </si>
  <si>
    <t>Jun 27th</t>
  </si>
  <si>
    <t>J Bannister</t>
  </si>
  <si>
    <t>v C Trust</t>
  </si>
  <si>
    <t>Jun 30th</t>
  </si>
  <si>
    <t>Career bowling</t>
  </si>
  <si>
    <t>Britton</t>
  </si>
  <si>
    <t>v Blaina</t>
  </si>
  <si>
    <t>Jul 20th</t>
  </si>
  <si>
    <t>Jul 22nd</t>
  </si>
  <si>
    <t>v Glam Cent</t>
  </si>
  <si>
    <t>Jul 23rd</t>
  </si>
  <si>
    <t>Jul 23rd, 2008</t>
  </si>
  <si>
    <t>v Glenwood</t>
  </si>
  <si>
    <t>Aug 21st</t>
  </si>
  <si>
    <t>v Caerleon Vet</t>
  </si>
  <si>
    <t>Jamal</t>
  </si>
  <si>
    <t>Kannan</t>
  </si>
  <si>
    <t>Stewart</t>
  </si>
  <si>
    <t xml:space="preserve"> 4-19</t>
  </si>
  <si>
    <t xml:space="preserve"> 4-43</t>
  </si>
  <si>
    <t>v Dinas Powys</t>
  </si>
  <si>
    <t>v Cardiff Hockey</t>
  </si>
  <si>
    <t>May 10th</t>
  </si>
  <si>
    <t>Warwick</t>
  </si>
  <si>
    <t>May 26th</t>
  </si>
  <si>
    <t>v Eclipse</t>
  </si>
  <si>
    <t>S O'Reilly</t>
  </si>
  <si>
    <t xml:space="preserve"> 6-29</t>
  </si>
  <si>
    <t>v Caerleon</t>
  </si>
  <si>
    <t>June 21st</t>
  </si>
  <si>
    <t xml:space="preserve"> 4-27</t>
  </si>
  <si>
    <t>v Abercarn</t>
  </si>
  <si>
    <t>June 28th</t>
  </si>
  <si>
    <t>I Warwick</t>
  </si>
  <si>
    <t>Jul 2nd</t>
  </si>
  <si>
    <t>Jul 5th</t>
  </si>
  <si>
    <t>M Kannan</t>
  </si>
  <si>
    <t>2009 bowling averages</t>
  </si>
  <si>
    <t>Jun 21st, 2009</t>
  </si>
  <si>
    <t>Aug 11th</t>
  </si>
  <si>
    <t>M Jamal</t>
  </si>
  <si>
    <t>Aug 16th</t>
  </si>
  <si>
    <t>Aug 23rd</t>
  </si>
  <si>
    <t>May 4th, 2009</t>
  </si>
  <si>
    <t>May 31st, 2009</t>
  </si>
  <si>
    <t>May 3rd, 2009</t>
  </si>
  <si>
    <t>June 28th, 2009</t>
  </si>
  <si>
    <t>May 10th, 2009</t>
  </si>
  <si>
    <t>Jun 1st, 2009</t>
  </si>
  <si>
    <t>Aug 11th, 2009</t>
  </si>
  <si>
    <t>v Bal'boro</t>
  </si>
  <si>
    <t>Sep 6th</t>
  </si>
  <si>
    <t xml:space="preserve"> 6-48</t>
  </si>
  <si>
    <t>Sep 20th</t>
  </si>
  <si>
    <t xml:space="preserve"> 4-22</t>
  </si>
  <si>
    <t>v Barry Ath</t>
  </si>
  <si>
    <t>Sep 27th</t>
  </si>
  <si>
    <t>Sep 20th, 2009</t>
  </si>
  <si>
    <t>Sep 27th, 2009</t>
  </si>
  <si>
    <t>2010 bowling</t>
  </si>
  <si>
    <t>2011 bowling</t>
  </si>
  <si>
    <t>D Raj</t>
  </si>
  <si>
    <t>Rijas</t>
  </si>
  <si>
    <t>Jebin</t>
  </si>
  <si>
    <t>Day</t>
  </si>
  <si>
    <t>Loveridge</t>
  </si>
  <si>
    <t>G Loveridge</t>
  </si>
  <si>
    <t>Uni Staff</t>
  </si>
  <si>
    <t xml:space="preserve"> May 12</t>
  </si>
  <si>
    <t xml:space="preserve"> May 16</t>
  </si>
  <si>
    <t xml:space="preserve"> May 4</t>
  </si>
  <si>
    <t xml:space="preserve"> Jul 11</t>
  </si>
  <si>
    <t xml:space="preserve"> Aug 1</t>
  </si>
  <si>
    <t xml:space="preserve"> Jun 16</t>
  </si>
  <si>
    <t xml:space="preserve"> 4-23</t>
  </si>
  <si>
    <t>Consmen</t>
  </si>
  <si>
    <t>CBBs</t>
  </si>
  <si>
    <t>Clytha</t>
  </si>
  <si>
    <t>D Powis</t>
  </si>
  <si>
    <t>Cavaliers</t>
  </si>
  <si>
    <t>Barry Wdrs</t>
  </si>
  <si>
    <t xml:space="preserve"> May 18</t>
  </si>
  <si>
    <t xml:space="preserve"> Jun 20</t>
  </si>
  <si>
    <t xml:space="preserve"> May 23</t>
  </si>
  <si>
    <t xml:space="preserve"> May 31</t>
  </si>
  <si>
    <t xml:space="preserve"> Jul 29</t>
  </si>
  <si>
    <t xml:space="preserve"> Jun 6</t>
  </si>
  <si>
    <t xml:space="preserve"> May 30</t>
  </si>
  <si>
    <t xml:space="preserve"> Aug 15</t>
  </si>
  <si>
    <t xml:space="preserve"> Aug 8</t>
  </si>
  <si>
    <t>Lisvane</t>
  </si>
  <si>
    <t>Tredegar</t>
  </si>
  <si>
    <t>Hockey</t>
  </si>
  <si>
    <t>Tintern</t>
  </si>
  <si>
    <t>Blaina</t>
  </si>
  <si>
    <t>St Fagans</t>
  </si>
  <si>
    <t>Abercarn</t>
  </si>
  <si>
    <t>Tonyrefail</t>
  </si>
  <si>
    <t>H Ryde</t>
  </si>
  <si>
    <t xml:space="preserve"> 3-40</t>
  </si>
  <si>
    <t>T Allen</t>
  </si>
  <si>
    <t>Rogerstone</t>
  </si>
  <si>
    <t>N Harris</t>
  </si>
  <si>
    <t xml:space="preserve"> Sep 19</t>
  </si>
  <si>
    <t>A Terry</t>
  </si>
  <si>
    <t xml:space="preserve"> May 12, 2010</t>
  </si>
  <si>
    <t xml:space="preserve"> May 4, 2010</t>
  </si>
  <si>
    <t xml:space="preserve"> May 16, 2010</t>
  </si>
  <si>
    <t>Bee A</t>
  </si>
  <si>
    <t>Furnham A</t>
  </si>
  <si>
    <t>Holdaway A</t>
  </si>
  <si>
    <t>Terry A</t>
  </si>
  <si>
    <t>Prior B</t>
  </si>
  <si>
    <t>Willey C</t>
  </si>
  <si>
    <t>Prior C</t>
  </si>
  <si>
    <t>Mavely C</t>
  </si>
  <si>
    <t>Griffiths C</t>
  </si>
  <si>
    <t>Day G</t>
  </si>
  <si>
    <t>Ryde H</t>
  </si>
  <si>
    <t>Turner J</t>
  </si>
  <si>
    <t>Thomas J</t>
  </si>
  <si>
    <t>Prior J</t>
  </si>
  <si>
    <t>Holdaway J</t>
  </si>
  <si>
    <t>Furnham J</t>
  </si>
  <si>
    <t>Murphy K</t>
  </si>
  <si>
    <t>Mavely K</t>
  </si>
  <si>
    <t>Holdaway K</t>
  </si>
  <si>
    <t>Allen M</t>
  </si>
  <si>
    <t>Davies M</t>
  </si>
  <si>
    <t>Murphy M</t>
  </si>
  <si>
    <t>Richards M</t>
  </si>
  <si>
    <t>Smith M</t>
  </si>
  <si>
    <t>Stephens M</t>
  </si>
  <si>
    <t>Wood M</t>
  </si>
  <si>
    <t>Jones MV</t>
  </si>
  <si>
    <t>Harris N</t>
  </si>
  <si>
    <t>McGowan N</t>
  </si>
  <si>
    <t>Bee P</t>
  </si>
  <si>
    <t>Stephens P</t>
  </si>
  <si>
    <t>Allen T</t>
  </si>
  <si>
    <t>Morgan T</t>
  </si>
  <si>
    <t>Walker T</t>
  </si>
  <si>
    <t>Brewer S</t>
  </si>
  <si>
    <t>Turner R</t>
  </si>
  <si>
    <t>Lewis R</t>
  </si>
  <si>
    <t>Raj</t>
  </si>
  <si>
    <t>Thomas D</t>
  </si>
  <si>
    <t>Lewis D</t>
  </si>
  <si>
    <t>Evans D</t>
  </si>
  <si>
    <t>Harris D</t>
  </si>
  <si>
    <t>Owen G</t>
  </si>
  <si>
    <t>Thomas R</t>
  </si>
  <si>
    <t>Dafydd</t>
  </si>
  <si>
    <t>G Thomas</t>
  </si>
  <si>
    <t>Thomas G</t>
  </si>
  <si>
    <t>Rogers</t>
  </si>
  <si>
    <t>Obee</t>
  </si>
  <si>
    <t>Read</t>
  </si>
  <si>
    <t>Lal</t>
  </si>
  <si>
    <t>Nichols</t>
  </si>
  <si>
    <t>Hawkins</t>
  </si>
  <si>
    <t>L Jones</t>
  </si>
  <si>
    <t>Nicholls</t>
  </si>
  <si>
    <t>Jones L</t>
  </si>
  <si>
    <t>Andover</t>
  </si>
  <si>
    <t>Rhiwbina</t>
  </si>
  <si>
    <t>Sri Lankans</t>
  </si>
  <si>
    <t>Malpas</t>
  </si>
  <si>
    <t>Hills Plymouth</t>
  </si>
  <si>
    <t>Sully Cent</t>
  </si>
  <si>
    <t>Whit Heath</t>
  </si>
  <si>
    <t xml:space="preserve"> Jul 4</t>
  </si>
  <si>
    <t>Highways</t>
  </si>
  <si>
    <t xml:space="preserve"> Jun 19</t>
  </si>
  <si>
    <t xml:space="preserve"> Jul 21</t>
  </si>
  <si>
    <t xml:space="preserve"> Jul 24</t>
  </si>
  <si>
    <t xml:space="preserve"> Jun 5</t>
  </si>
  <si>
    <t xml:space="preserve"> Aug 14</t>
  </si>
  <si>
    <t xml:space="preserve"> Apr 17</t>
  </si>
  <si>
    <t xml:space="preserve"> Jul 10</t>
  </si>
  <si>
    <t xml:space="preserve"> Jun 1</t>
  </si>
  <si>
    <t>E Stewart</t>
  </si>
  <si>
    <t xml:space="preserve"> Aug 21</t>
  </si>
  <si>
    <t xml:space="preserve"> Jun 9</t>
  </si>
  <si>
    <t>Cdf Hockey</t>
  </si>
  <si>
    <t xml:space="preserve"> Jun 2</t>
  </si>
  <si>
    <t xml:space="preserve"> Jul 31</t>
  </si>
  <si>
    <t>Jun 19th, 2011</t>
  </si>
  <si>
    <t>May 12th, 2011</t>
  </si>
  <si>
    <t>July 4th, 2011</t>
  </si>
  <si>
    <t>v Sparsholt</t>
  </si>
  <si>
    <t xml:space="preserve"> Sep 4</t>
  </si>
  <si>
    <t xml:space="preserve"> Sep 3</t>
  </si>
  <si>
    <t>v Hedge End</t>
  </si>
  <si>
    <t>end 2011</t>
  </si>
  <si>
    <t xml:space="preserve"> 4-25</t>
  </si>
  <si>
    <t>Barry Ath</t>
  </si>
  <si>
    <t xml:space="preserve"> Sep 25</t>
  </si>
  <si>
    <t>Sep 25th, 2011</t>
  </si>
  <si>
    <t>2012 bowling</t>
  </si>
  <si>
    <t>Orfila</t>
  </si>
  <si>
    <t>Bamber</t>
  </si>
  <si>
    <t>Bowes</t>
  </si>
  <si>
    <t>Peacock</t>
  </si>
  <si>
    <t>Cox</t>
  </si>
  <si>
    <t xml:space="preserve">S O'Reilly </t>
  </si>
  <si>
    <t>Ch Trust</t>
  </si>
  <si>
    <t>G Dafydd</t>
  </si>
  <si>
    <t xml:space="preserve"> May 27</t>
  </si>
  <si>
    <t xml:space="preserve"> May 20</t>
  </si>
  <si>
    <t xml:space="preserve"> May 13</t>
  </si>
  <si>
    <t xml:space="preserve"> May 6</t>
  </si>
  <si>
    <t>Usk</t>
  </si>
  <si>
    <t xml:space="preserve"> Apr 22</t>
  </si>
  <si>
    <t>May 6th, 2012</t>
  </si>
  <si>
    <t>May 20th, 2012</t>
  </si>
  <si>
    <t>Sanandaji</t>
  </si>
  <si>
    <t>A Sanandaji</t>
  </si>
  <si>
    <t xml:space="preserve"> Aug 12</t>
  </si>
  <si>
    <t xml:space="preserve"> Aug 26</t>
  </si>
  <si>
    <t>Aug 26th, 2012</t>
  </si>
  <si>
    <t xml:space="preserve"> Jun 12</t>
  </si>
  <si>
    <t xml:space="preserve"> 4-39</t>
  </si>
  <si>
    <t>Sparsholt</t>
  </si>
  <si>
    <t xml:space="preserve"> Sep 1</t>
  </si>
  <si>
    <t>Sep 1, 2012</t>
  </si>
  <si>
    <t>Vagrants</t>
  </si>
  <si>
    <t xml:space="preserve"> Sep 9</t>
  </si>
  <si>
    <t>end 2012</t>
  </si>
  <si>
    <t>Saj</t>
  </si>
  <si>
    <t>Tangney</t>
  </si>
  <si>
    <t>Mason-Wilkes</t>
  </si>
  <si>
    <t>2013 bowling</t>
  </si>
  <si>
    <t>Hemsley</t>
  </si>
  <si>
    <t>Harding</t>
  </si>
  <si>
    <t>Tomos Jo</t>
  </si>
  <si>
    <t>Cryer J</t>
  </si>
  <si>
    <t>J Cryer</t>
  </si>
  <si>
    <t>Tomos</t>
  </si>
  <si>
    <t xml:space="preserve"> 5-9</t>
  </si>
  <si>
    <t xml:space="preserve"> Jun 25</t>
  </si>
  <si>
    <t xml:space="preserve">P Stephens </t>
  </si>
  <si>
    <t xml:space="preserve"> 4-35</t>
  </si>
  <si>
    <t xml:space="preserve"> Aug 11</t>
  </si>
  <si>
    <t>W Mason-W</t>
  </si>
  <si>
    <t xml:space="preserve"> Apr 21</t>
  </si>
  <si>
    <t xml:space="preserve"> Jul 7</t>
  </si>
  <si>
    <t xml:space="preserve"> Jul 18</t>
  </si>
  <si>
    <t>G Day</t>
  </si>
  <si>
    <t>Llanarth</t>
  </si>
  <si>
    <t xml:space="preserve"> Apr 28</t>
  </si>
  <si>
    <t xml:space="preserve"> May 7</t>
  </si>
  <si>
    <t xml:space="preserve"> 3-33</t>
  </si>
  <si>
    <t xml:space="preserve"> 3-46</t>
  </si>
  <si>
    <t>Eclipse</t>
  </si>
  <si>
    <t xml:space="preserve"> Jul 8</t>
  </si>
  <si>
    <t xml:space="preserve"> Aug 25</t>
  </si>
  <si>
    <t xml:space="preserve"> 3-52</t>
  </si>
  <si>
    <t>A Orfila</t>
  </si>
  <si>
    <t xml:space="preserve"> May 19</t>
  </si>
  <si>
    <t>Cross Keys</t>
  </si>
  <si>
    <t xml:space="preserve"> May 26</t>
  </si>
  <si>
    <t>Jun 25th, 2013</t>
  </si>
  <si>
    <t>Aug 11th, 2013</t>
  </si>
  <si>
    <t>White T</t>
  </si>
  <si>
    <t>end 2013</t>
  </si>
  <si>
    <t>White D</t>
  </si>
  <si>
    <t>C Harris</t>
  </si>
  <si>
    <t>Hard</t>
  </si>
  <si>
    <t>Savagar</t>
  </si>
  <si>
    <t>Harris C</t>
  </si>
  <si>
    <t>2014 bowling</t>
  </si>
  <si>
    <t>M Hard</t>
  </si>
  <si>
    <t xml:space="preserve"> Jun 17</t>
  </si>
  <si>
    <t xml:space="preserve"> May 15</t>
  </si>
  <si>
    <t xml:space="preserve"> Jun 15</t>
  </si>
  <si>
    <t>Sudbrook</t>
  </si>
  <si>
    <t xml:space="preserve"> Jul 20</t>
  </si>
  <si>
    <t>Fogg</t>
  </si>
  <si>
    <t xml:space="preserve"> 3-54</t>
  </si>
  <si>
    <t xml:space="preserve"> Aug 3</t>
  </si>
  <si>
    <t>Ponthir</t>
  </si>
  <si>
    <t xml:space="preserve"> Aug 17</t>
  </si>
  <si>
    <t>end sep 14</t>
  </si>
  <si>
    <t>Bucklebury</t>
  </si>
  <si>
    <t xml:space="preserve"> Sep 14</t>
  </si>
  <si>
    <t>P Obee</t>
  </si>
  <si>
    <t xml:space="preserve"> 4-60</t>
  </si>
  <si>
    <t xml:space="preserve"> Sep 14, 2014</t>
  </si>
  <si>
    <t>Andrews P</t>
  </si>
  <si>
    <t>Edwards L</t>
  </si>
  <si>
    <t>Gregory D</t>
  </si>
  <si>
    <t>Owens R</t>
  </si>
  <si>
    <t>Purnell M</t>
  </si>
  <si>
    <t>Thomas I</t>
  </si>
  <si>
    <t>2015 bowling</t>
  </si>
  <si>
    <t xml:space="preserve"> 4-24</t>
  </si>
  <si>
    <t xml:space="preserve"> May 24</t>
  </si>
  <si>
    <t xml:space="preserve"> Jun 4</t>
  </si>
  <si>
    <t xml:space="preserve">M Stephens </t>
  </si>
  <si>
    <t xml:space="preserve"> Jun 14</t>
  </si>
  <si>
    <t>Patel A</t>
  </si>
  <si>
    <t xml:space="preserve"> 5-26</t>
  </si>
  <si>
    <t xml:space="preserve"> Aug 9</t>
  </si>
  <si>
    <t xml:space="preserve"> Jul 28</t>
  </si>
  <si>
    <t xml:space="preserve"> Aug 9th, 2015</t>
  </si>
  <si>
    <t xml:space="preserve"> May 24th, 2015</t>
  </si>
  <si>
    <t xml:space="preserve"> Jun 14th, 2015</t>
  </si>
  <si>
    <t xml:space="preserve"> 5-54</t>
  </si>
  <si>
    <t xml:space="preserve"> sep 13</t>
  </si>
  <si>
    <t>v Bucklebury</t>
  </si>
  <si>
    <t>Sep 13th, 2015</t>
  </si>
  <si>
    <t>end 2015</t>
  </si>
  <si>
    <t>2016 bowling</t>
  </si>
  <si>
    <t>Bluff</t>
  </si>
  <si>
    <t>Hardiman</t>
  </si>
  <si>
    <t>Kuganathan</t>
  </si>
  <si>
    <t>Bargoed Outlaws</t>
  </si>
  <si>
    <t xml:space="preserve"> 5-4</t>
  </si>
  <si>
    <t>bowler 2</t>
  </si>
  <si>
    <t>Aqil</t>
  </si>
  <si>
    <t>Jul 10, 2016</t>
  </si>
  <si>
    <t>Barry WE</t>
  </si>
  <si>
    <t>Rumman</t>
  </si>
  <si>
    <t xml:space="preserve"> May 8</t>
  </si>
  <si>
    <t xml:space="preserve"> Jun 23</t>
  </si>
  <si>
    <t xml:space="preserve"> Jul 3</t>
  </si>
  <si>
    <t xml:space="preserve"> Jul 19</t>
  </si>
  <si>
    <t xml:space="preserve"> May 8, 2016</t>
  </si>
  <si>
    <t xml:space="preserve"> May 15, 2016</t>
  </si>
  <si>
    <t xml:space="preserve"> Jun 23, 2016</t>
  </si>
  <si>
    <t xml:space="preserve"> Jul 10, 2016</t>
  </si>
  <si>
    <t>Powling</t>
  </si>
  <si>
    <t>Afzaal R</t>
  </si>
  <si>
    <t>Mukhter</t>
  </si>
  <si>
    <t>Afzaal N</t>
  </si>
  <si>
    <t>Powling R</t>
  </si>
  <si>
    <t>R Owens</t>
  </si>
  <si>
    <t>Glam Cent</t>
  </si>
  <si>
    <t xml:space="preserve"> Aug 18</t>
  </si>
  <si>
    <t xml:space="preserve"> Aug 29</t>
  </si>
  <si>
    <t>Staines D</t>
  </si>
  <si>
    <t>end 2016</t>
  </si>
  <si>
    <t>2017 bowling</t>
  </si>
  <si>
    <t>Ellis</t>
  </si>
  <si>
    <t>Mistry N</t>
  </si>
  <si>
    <t>Singh J</t>
  </si>
  <si>
    <t>Burke</t>
  </si>
  <si>
    <t>v Uni Staff</t>
  </si>
  <si>
    <t>v Bargoed Outlaws</t>
  </si>
  <si>
    <t xml:space="preserve"> May 21</t>
  </si>
  <si>
    <t xml:space="preserve"> 4-38</t>
  </si>
  <si>
    <t>Pentyrch</t>
  </si>
  <si>
    <t xml:space="preserve"> Jun 11</t>
  </si>
  <si>
    <t>Hawks</t>
  </si>
  <si>
    <t>Medics</t>
  </si>
  <si>
    <t xml:space="preserve"> Jul 16</t>
  </si>
  <si>
    <t xml:space="preserve"> 4-37</t>
  </si>
  <si>
    <t>Wick</t>
  </si>
  <si>
    <t xml:space="preserve"> Aug 13</t>
  </si>
  <si>
    <t>missing Colwinstone 30/5/99</t>
  </si>
  <si>
    <t>2018 bowling</t>
  </si>
  <si>
    <t>Shine M</t>
  </si>
  <si>
    <t>Biggs S</t>
  </si>
  <si>
    <t>Cullen M</t>
  </si>
  <si>
    <t xml:space="preserve"> Jul 1</t>
  </si>
  <si>
    <t>Bywater</t>
  </si>
  <si>
    <t>Dinas Powis</t>
  </si>
  <si>
    <t xml:space="preserve"> Jun 10</t>
  </si>
  <si>
    <t>Tangney P</t>
  </si>
  <si>
    <t>Glenwood</t>
  </si>
  <si>
    <t xml:space="preserve"> Jul 12</t>
  </si>
  <si>
    <t xml:space="preserve"> Jul 26</t>
  </si>
  <si>
    <t>Boyz</t>
  </si>
  <si>
    <t xml:space="preserve"> Aug 2</t>
  </si>
  <si>
    <t>Obee P</t>
  </si>
  <si>
    <t xml:space="preserve"> Aug 5</t>
  </si>
  <si>
    <t xml:space="preserve"> Aug 19</t>
  </si>
  <si>
    <t xml:space="preserve"> Aug 27</t>
  </si>
  <si>
    <t xml:space="preserve"> Sep 16</t>
  </si>
  <si>
    <t>Holliday R</t>
  </si>
  <si>
    <t>O'Reilly S</t>
  </si>
  <si>
    <t>end 2018</t>
  </si>
  <si>
    <t>end 2017</t>
  </si>
  <si>
    <t>Aug 13th, 2017</t>
  </si>
  <si>
    <t>Jun 11th, 2017</t>
  </si>
  <si>
    <t>Jul 11, 2010</t>
  </si>
  <si>
    <t>Jul 16, 2017</t>
  </si>
  <si>
    <t>Jul 20, 2017</t>
  </si>
  <si>
    <t>Jul 1, 2018</t>
  </si>
  <si>
    <t>Jun 10, 2018</t>
  </si>
  <si>
    <t>Jul 12, 2018</t>
  </si>
  <si>
    <t>May 20, 2018</t>
  </si>
  <si>
    <t>Aug 5, 2018</t>
  </si>
  <si>
    <t>P Tangney</t>
  </si>
  <si>
    <t xml:space="preserve">P Obee </t>
  </si>
  <si>
    <t>Dan K</t>
  </si>
  <si>
    <t>Hodkinson</t>
  </si>
  <si>
    <t>2019 bowling</t>
  </si>
  <si>
    <t>Gurpreett</t>
  </si>
  <si>
    <t>O'Boyle</t>
  </si>
  <si>
    <t>King D</t>
  </si>
  <si>
    <t>Gurpreet</t>
  </si>
  <si>
    <t xml:space="preserve"> May 28</t>
  </si>
  <si>
    <t>Barristers</t>
  </si>
  <si>
    <t xml:space="preserve"> Jul 15</t>
  </si>
  <si>
    <t xml:space="preserve"> Jul 25</t>
  </si>
  <si>
    <t xml:space="preserve"> Aug 4</t>
  </si>
  <si>
    <t>W Mason-Wilkes</t>
  </si>
  <si>
    <t>Jackson</t>
  </si>
  <si>
    <t>Jackson K</t>
  </si>
  <si>
    <t xml:space="preserve"> Aug 4, 2019</t>
  </si>
  <si>
    <t xml:space="preserve"> Jul 25, 2019</t>
  </si>
  <si>
    <t>v Dinas Powis</t>
  </si>
  <si>
    <t>end 2019</t>
  </si>
  <si>
    <t>2020 bowling</t>
  </si>
  <si>
    <t>Dean P</t>
  </si>
  <si>
    <t>Phillips G</t>
  </si>
  <si>
    <t xml:space="preserve"> Jul 30</t>
  </si>
  <si>
    <t>Loveridge G</t>
  </si>
  <si>
    <t>Radyr</t>
  </si>
  <si>
    <t>Abercynon</t>
  </si>
  <si>
    <t>Marugonda</t>
  </si>
  <si>
    <t xml:space="preserve"> Sep 13</t>
  </si>
  <si>
    <t>end 2020</t>
  </si>
  <si>
    <t>2021 bowling</t>
  </si>
  <si>
    <t>Boyz of summer</t>
  </si>
  <si>
    <t>Bluff T</t>
  </si>
  <si>
    <t>Cullen</t>
  </si>
  <si>
    <t>Bailey B</t>
  </si>
  <si>
    <t>Davies Rhys</t>
  </si>
  <si>
    <t>Orchestra</t>
  </si>
  <si>
    <t>Shatford A</t>
  </si>
  <si>
    <t>Manley A</t>
  </si>
  <si>
    <t>Llanvapley</t>
  </si>
  <si>
    <t xml:space="preserve">Mason-Wilkes </t>
  </si>
  <si>
    <t>Creigiau</t>
  </si>
  <si>
    <t>end 2021</t>
  </si>
  <si>
    <t>Swain K</t>
  </si>
  <si>
    <t>May 1st, 2021</t>
  </si>
  <si>
    <t>July 18th, 2021</t>
  </si>
  <si>
    <t>August 11th, 2021</t>
  </si>
  <si>
    <t>2022 bowling</t>
  </si>
  <si>
    <t>Teja</t>
  </si>
  <si>
    <t>Finch G</t>
  </si>
  <si>
    <t>Heath</t>
  </si>
  <si>
    <t>Sim J</t>
  </si>
  <si>
    <t>Thomas K</t>
  </si>
  <si>
    <t>Ram</t>
  </si>
  <si>
    <t>Ravi</t>
  </si>
  <si>
    <t>Umapathi</t>
  </si>
  <si>
    <t>Warren</t>
  </si>
  <si>
    <t xml:space="preserve"> apr 24</t>
  </si>
  <si>
    <t xml:space="preserve"> may 5</t>
  </si>
  <si>
    <t xml:space="preserve"> may 8</t>
  </si>
  <si>
    <t xml:space="preserve"> may 15</t>
  </si>
  <si>
    <t>Talygarn</t>
  </si>
  <si>
    <t xml:space="preserve"> may 24</t>
  </si>
  <si>
    <t xml:space="preserve"> jun 12</t>
  </si>
  <si>
    <t>Penarth Sports</t>
  </si>
  <si>
    <t xml:space="preserve"> jun 30</t>
  </si>
  <si>
    <t xml:space="preserve"> jul 3</t>
  </si>
  <si>
    <t xml:space="preserve"> jul 7</t>
  </si>
  <si>
    <t xml:space="preserve"> jul 10</t>
  </si>
  <si>
    <t xml:space="preserve"> jul 31</t>
  </si>
  <si>
    <t>Barry wdrs</t>
  </si>
  <si>
    <t xml:space="preserve"> aug 7</t>
  </si>
  <si>
    <t xml:space="preserve"> aug 28</t>
  </si>
  <si>
    <t xml:space="preserve"> 4-46</t>
  </si>
  <si>
    <t xml:space="preserve"> aug 31</t>
  </si>
  <si>
    <t xml:space="preserve"> aug 25</t>
  </si>
  <si>
    <t>Mullins S</t>
  </si>
  <si>
    <t>Warren L</t>
  </si>
  <si>
    <t>Evans Dai</t>
  </si>
  <si>
    <t>Heath A</t>
  </si>
  <si>
    <t>v Talygarn</t>
  </si>
  <si>
    <t>May 24th, 2022</t>
  </si>
  <si>
    <t>Jul 3rd, 2022</t>
  </si>
  <si>
    <t>Jun 30th, 2022</t>
  </si>
  <si>
    <t>Apr 24th, 2022</t>
  </si>
  <si>
    <t>Aug 28th, 2022</t>
  </si>
  <si>
    <t>end</t>
  </si>
  <si>
    <t>2023 bowling</t>
  </si>
  <si>
    <t>Wilks B</t>
  </si>
  <si>
    <t>Beaumont</t>
  </si>
  <si>
    <t>Ward R</t>
  </si>
  <si>
    <t>Mhatre N</t>
  </si>
  <si>
    <t>Bhatt N</t>
  </si>
  <si>
    <t>Druce T</t>
  </si>
  <si>
    <t>Goyal S</t>
  </si>
  <si>
    <t>White G</t>
  </si>
  <si>
    <t>Sayers R</t>
  </si>
  <si>
    <t>Dourani M</t>
  </si>
  <si>
    <t>Dourani S</t>
  </si>
  <si>
    <t>Beaumont J</t>
  </si>
  <si>
    <t xml:space="preserve"> may 7</t>
  </si>
  <si>
    <t>Stewart E</t>
  </si>
  <si>
    <t xml:space="preserve"> may 11</t>
  </si>
  <si>
    <t xml:space="preserve"> may 18</t>
  </si>
  <si>
    <t xml:space="preserve"> may 21</t>
  </si>
  <si>
    <t xml:space="preserve"> may 28</t>
  </si>
  <si>
    <t xml:space="preserve"> may 31</t>
  </si>
  <si>
    <t xml:space="preserve"> jun 4</t>
  </si>
  <si>
    <t xml:space="preserve"> jun 11</t>
  </si>
  <si>
    <t xml:space="preserve"> jun 25</t>
  </si>
  <si>
    <t xml:space="preserve"> jul 1</t>
  </si>
  <si>
    <t xml:space="preserve"> jul 9</t>
  </si>
  <si>
    <t xml:space="preserve"> aug 13</t>
  </si>
  <si>
    <t>BOTS</t>
  </si>
  <si>
    <t xml:space="preserve"> aug 16 </t>
  </si>
  <si>
    <t xml:space="preserve"> 3-37</t>
  </si>
  <si>
    <t xml:space="preserve"> sep 2</t>
  </si>
  <si>
    <t>Huntley</t>
  </si>
  <si>
    <t xml:space="preserve"> sep 9</t>
  </si>
  <si>
    <t>Jul 1st, 2023</t>
  </si>
  <si>
    <t>v Cross Keys</t>
  </si>
  <si>
    <t>v Wick</t>
  </si>
  <si>
    <t>Jun 4th, 2023</t>
  </si>
  <si>
    <t>May 31st, 2023</t>
  </si>
  <si>
    <t>2024 bowling</t>
  </si>
  <si>
    <t>Forster</t>
  </si>
  <si>
    <t>Grassam</t>
  </si>
  <si>
    <t xml:space="preserve"> may 19</t>
  </si>
  <si>
    <t>Stagg</t>
  </si>
  <si>
    <t xml:space="preserve"> 5-7</t>
  </si>
  <si>
    <t>Cardiff</t>
  </si>
  <si>
    <t xml:space="preserve"> may 27</t>
  </si>
  <si>
    <t xml:space="preserve"> jun 23</t>
  </si>
  <si>
    <t>Graham</t>
  </si>
  <si>
    <t>Penarth</t>
  </si>
  <si>
    <t>Fineman</t>
  </si>
  <si>
    <t xml:space="preserve"> jul 18</t>
  </si>
  <si>
    <t xml:space="preserve"> jul 21</t>
  </si>
  <si>
    <t>Amey</t>
  </si>
  <si>
    <t>Chepstow</t>
  </si>
  <si>
    <t xml:space="preserve"> aug 4</t>
  </si>
  <si>
    <t>Goyal</t>
  </si>
  <si>
    <t xml:space="preserve"> aug 18</t>
  </si>
  <si>
    <t>Dean</t>
  </si>
  <si>
    <t xml:space="preserve"> sep 1</t>
  </si>
  <si>
    <t>v Cardiff</t>
  </si>
  <si>
    <t>v Boyz</t>
  </si>
  <si>
    <t>v Whit Heath</t>
  </si>
  <si>
    <t>May 27th, 2024</t>
  </si>
  <si>
    <t>Jul 18th, 2024</t>
  </si>
  <si>
    <t>Sep 1st, 2024</t>
  </si>
  <si>
    <t>2025 bowling</t>
  </si>
  <si>
    <t>Lewis J</t>
  </si>
  <si>
    <t>Ahmed H</t>
  </si>
  <si>
    <t>Safiullah</t>
  </si>
  <si>
    <t>Watson</t>
  </si>
  <si>
    <t>Green</t>
  </si>
  <si>
    <t>Israil</t>
  </si>
  <si>
    <t>Raj P</t>
  </si>
  <si>
    <t>Hussein</t>
  </si>
  <si>
    <t>Penning</t>
  </si>
  <si>
    <t xml:space="preserve"> apr 27</t>
  </si>
  <si>
    <t xml:space="preserve"> may 4</t>
  </si>
  <si>
    <t xml:space="preserve"> jun1 </t>
  </si>
  <si>
    <t xml:space="preserve"> jun 10</t>
  </si>
  <si>
    <t xml:space="preserve"> jun 29</t>
  </si>
  <si>
    <t xml:space="preserve"> jun29</t>
  </si>
  <si>
    <t xml:space="preserve">Glenwood </t>
  </si>
  <si>
    <t xml:space="preserve"> jul 13</t>
  </si>
  <si>
    <t>Bumblebees</t>
  </si>
  <si>
    <t xml:space="preserve"> jul 22</t>
  </si>
  <si>
    <t>Centurions</t>
  </si>
  <si>
    <t>Israil M</t>
  </si>
  <si>
    <t xml:space="preserve"> 6-31</t>
  </si>
  <si>
    <t xml:space="preserve"> jul 27</t>
  </si>
  <si>
    <t xml:space="preserve"> 3-43</t>
  </si>
  <si>
    <t xml:space="preserve"> aug 17</t>
  </si>
  <si>
    <t>Jamal A</t>
  </si>
  <si>
    <t>min 25 ovs or played in 2025</t>
  </si>
  <si>
    <t>Lenches</t>
  </si>
  <si>
    <t xml:space="preserve"> sep 7</t>
  </si>
  <si>
    <t>end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</si>
</sst>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Border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0" xfId="0" applyBorder="1"/>
    <xf numFmtId="164" fontId="4" fillId="0" borderId="0" xfId="0" applyNumberFormat="1" applyFont="1"/>
    <xf numFmtId="0" fontId="4" fillId="0" borderId="0" xfId="0" applyFont="1"/>
    <xf numFmtId="2" fontId="4" fillId="0" borderId="0" xfId="0" applyNumberFormat="1" applyFont="1" applyBorder="1"/>
    <xf numFmtId="2" fontId="3" fillId="0" borderId="0" xfId="0" applyNumberFormat="1" applyFont="1" applyBorder="1"/>
    <xf numFmtId="164" fontId="3" fillId="0" borderId="0" xfId="0" applyNumberFormat="1" applyFont="1"/>
    <xf numFmtId="1" fontId="4" fillId="0" borderId="0" xfId="0" applyNumberFormat="1" applyFont="1" applyBorder="1"/>
    <xf numFmtId="164" fontId="4" fillId="0" borderId="0" xfId="0" applyNumberFormat="1" applyFont="1" applyBorder="1"/>
    <xf numFmtId="0" fontId="4" fillId="0" borderId="0" xfId="0" applyFont="1" applyBorder="1"/>
    <xf numFmtId="2" fontId="0" fillId="0" borderId="0" xfId="0" applyNumberFormat="1" applyBorder="1"/>
    <xf numFmtId="14" fontId="4" fillId="0" borderId="0" xfId="0" applyNumberFormat="1" applyFont="1"/>
    <xf numFmtId="1" fontId="4" fillId="0" borderId="0" xfId="0" applyNumberFormat="1" applyFont="1"/>
    <xf numFmtId="1" fontId="3" fillId="0" borderId="0" xfId="0" applyNumberFormat="1" applyFont="1"/>
    <xf numFmtId="17" fontId="4" fillId="0" borderId="0" xfId="0" applyNumberFormat="1" applyFont="1"/>
    <xf numFmtId="1" fontId="0" fillId="0" borderId="0" xfId="0" applyNumberForma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" fontId="4" fillId="0" borderId="0" xfId="0" applyNumberFormat="1" applyFont="1"/>
    <xf numFmtId="0" fontId="7" fillId="0" borderId="0" xfId="0" applyFont="1"/>
    <xf numFmtId="0" fontId="4" fillId="0" borderId="1" xfId="0" applyFont="1" applyBorder="1"/>
    <xf numFmtId="0" fontId="0" fillId="0" borderId="0" xfId="0" applyFill="1" applyBorder="1"/>
    <xf numFmtId="0" fontId="8" fillId="0" borderId="0" xfId="0" applyFont="1"/>
    <xf numFmtId="0" fontId="4" fillId="0" borderId="0" xfId="0" applyFont="1" applyFill="1" applyBorder="1"/>
    <xf numFmtId="0" fontId="4" fillId="0" borderId="1" xfId="0" applyFont="1" applyFill="1" applyBorder="1"/>
    <xf numFmtId="0" fontId="0" fillId="0" borderId="1" xfId="0" applyBorder="1"/>
    <xf numFmtId="0" fontId="8" fillId="0" borderId="1" xfId="0" applyFont="1" applyBorder="1"/>
    <xf numFmtId="0" fontId="3" fillId="0" borderId="0" xfId="0" applyFont="1" applyBorder="1"/>
    <xf numFmtId="1" fontId="4" fillId="0" borderId="0" xfId="0" applyNumberFormat="1" applyFont="1" applyBorder="1" applyAlignment="1">
      <alignment horizontal="right"/>
    </xf>
    <xf numFmtId="0" fontId="8" fillId="0" borderId="0" xfId="0" applyFont="1" applyFill="1" applyBorder="1"/>
    <xf numFmtId="164" fontId="8" fillId="0" borderId="0" xfId="0" applyNumberFormat="1" applyFont="1"/>
    <xf numFmtId="1" fontId="8" fillId="0" borderId="0" xfId="0" applyNumberFormat="1" applyFont="1"/>
    <xf numFmtId="0" fontId="8" fillId="0" borderId="0" xfId="0" applyFont="1" applyBorder="1"/>
    <xf numFmtId="0" fontId="8" fillId="0" borderId="1" xfId="0" applyFont="1" applyFill="1" applyBorder="1"/>
    <xf numFmtId="164" fontId="7" fillId="0" borderId="0" xfId="0" applyNumberFormat="1" applyFont="1"/>
    <xf numFmtId="2" fontId="7" fillId="0" borderId="0" xfId="0" applyNumberFormat="1" applyFont="1" applyBorder="1"/>
    <xf numFmtId="1" fontId="7" fillId="0" borderId="0" xfId="0" applyNumberFormat="1" applyFont="1" applyBorder="1"/>
    <xf numFmtId="17" fontId="8" fillId="0" borderId="0" xfId="0" applyNumberFormat="1" applyFont="1"/>
    <xf numFmtId="164" fontId="4" fillId="0" borderId="0" xfId="0" applyNumberFormat="1" applyFont="1" applyBorder="1" applyAlignment="1">
      <alignment horizontal="right"/>
    </xf>
    <xf numFmtId="0" fontId="9" fillId="0" borderId="0" xfId="0" applyFont="1"/>
    <xf numFmtId="0" fontId="3" fillId="0" borderId="0" xfId="0" applyFont="1" applyFill="1" applyBorder="1"/>
    <xf numFmtId="164" fontId="4" fillId="0" borderId="1" xfId="0" applyNumberFormat="1" applyFont="1" applyBorder="1"/>
    <xf numFmtId="0" fontId="5" fillId="0" borderId="1" xfId="0" applyFont="1" applyBorder="1"/>
    <xf numFmtId="0" fontId="5" fillId="0" borderId="0" xfId="0" applyFont="1" applyBorder="1"/>
    <xf numFmtId="0" fontId="1" fillId="0" borderId="0" xfId="0" applyFont="1"/>
    <xf numFmtId="17" fontId="1" fillId="0" borderId="0" xfId="0" applyNumberFormat="1" applyFont="1"/>
    <xf numFmtId="16" fontId="1" fillId="0" borderId="0" xfId="0" applyNumberFormat="1" applyFont="1"/>
    <xf numFmtId="0" fontId="0" fillId="0" borderId="2" xfId="0" applyBorder="1"/>
    <xf numFmtId="0" fontId="4" fillId="0" borderId="2" xfId="0" applyFont="1" applyBorder="1"/>
    <xf numFmtId="0" fontId="8" fillId="0" borderId="2" xfId="0" applyFont="1" applyBorder="1"/>
    <xf numFmtId="17" fontId="0" fillId="0" borderId="0" xfId="0" applyNumberFormat="1"/>
    <xf numFmtId="1" fontId="7" fillId="0" borderId="0" xfId="0" applyNumberFormat="1" applyFont="1"/>
    <xf numFmtId="1" fontId="4" fillId="0" borderId="1" xfId="0" applyNumberFormat="1" applyFont="1" applyBorder="1"/>
    <xf numFmtId="0" fontId="10" fillId="0" borderId="0" xfId="0" applyFont="1"/>
    <xf numFmtId="17" fontId="3" fillId="0" borderId="0" xfId="0" applyNumberFormat="1" applyFont="1"/>
    <xf numFmtId="0" fontId="12" fillId="0" borderId="0" xfId="0" applyFont="1"/>
    <xf numFmtId="0" fontId="0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2" fillId="0" borderId="0" xfId="0" applyFont="1" applyFill="1" applyBorder="1"/>
    <xf numFmtId="0" fontId="13" fillId="0" borderId="0" xfId="0" applyFont="1"/>
    <xf numFmtId="0" fontId="14" fillId="0" borderId="0" xfId="0" applyFont="1"/>
    <xf numFmtId="17" fontId="0" fillId="0" borderId="0" xfId="0" applyNumberFormat="1" applyFont="1"/>
    <xf numFmtId="0" fontId="6" fillId="0" borderId="1" xfId="0" applyFont="1" applyBorder="1"/>
    <xf numFmtId="0" fontId="6" fillId="0" borderId="0" xfId="0" applyFont="1" applyFill="1" applyBorder="1"/>
    <xf numFmtId="0" fontId="6" fillId="0" borderId="0" xfId="0" applyFont="1" applyBorder="1"/>
    <xf numFmtId="0" fontId="6" fillId="0" borderId="1" xfId="0" applyFont="1" applyFill="1" applyBorder="1"/>
    <xf numFmtId="0" fontId="6" fillId="0" borderId="2" xfId="0" applyFont="1" applyBorder="1"/>
    <xf numFmtId="164" fontId="6" fillId="0" borderId="1" xfId="0" applyNumberFormat="1" applyFont="1" applyBorder="1"/>
    <xf numFmtId="1" fontId="6" fillId="0" borderId="1" xfId="0" applyNumberFormat="1" applyFont="1" applyBorder="1"/>
    <xf numFmtId="164" fontId="1" fillId="0" borderId="0" xfId="0" applyNumberFormat="1" applyFont="1"/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164" fontId="6" fillId="0" borderId="0" xfId="0" applyNumberFormat="1" applyFont="1"/>
    <xf numFmtId="0" fontId="15" fillId="0" borderId="0" xfId="0" applyFont="1"/>
    <xf numFmtId="1" fontId="6" fillId="0" borderId="0" xfId="0" applyNumberFormat="1" applyFont="1"/>
    <xf numFmtId="0" fontId="0" fillId="0" borderId="0" xfId="0" applyAlignment="1">
      <alignment horizontal="left"/>
    </xf>
    <xf numFmtId="0" fontId="0" fillId="0" borderId="0" xfId="0" applyFill="1"/>
    <xf numFmtId="0" fontId="6" fillId="0" borderId="0" xfId="0" applyFont="1" applyFill="1"/>
    <xf numFmtId="0" fontId="4" fillId="0" borderId="0" xfId="0" applyFont="1" applyFill="1"/>
    <xf numFmtId="0" fontId="0" fillId="0" borderId="1" xfId="0" applyFill="1" applyBorder="1"/>
    <xf numFmtId="2" fontId="6" fillId="0" borderId="0" xfId="0" applyNumberFormat="1" applyFont="1" applyBorder="1"/>
    <xf numFmtId="0" fontId="11" fillId="0" borderId="0" xfId="0" applyFont="1"/>
    <xf numFmtId="0" fontId="6" fillId="0" borderId="2" xfId="0" applyFont="1" applyFill="1" applyBorder="1"/>
    <xf numFmtId="164" fontId="0" fillId="0" borderId="0" xfId="0" applyNumberFormat="1"/>
    <xf numFmtId="0" fontId="1" fillId="0" borderId="0" xfId="0" applyFont="1" applyFill="1"/>
    <xf numFmtId="164" fontId="4" fillId="0" borderId="0" xfId="0" applyNumberFormat="1" applyFont="1" applyFill="1"/>
    <xf numFmtId="1" fontId="4" fillId="0" borderId="0" xfId="0" applyNumberFormat="1" applyFont="1" applyFill="1"/>
    <xf numFmtId="2" fontId="4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3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1" sqref="D11"/>
    </sheetView>
  </sheetViews>
  <sheetFormatPr defaultRowHeight="13.2" x14ac:dyDescent="0.25"/>
  <cols>
    <col min="2" max="2" width="7.5546875" customWidth="1"/>
    <col min="3" max="7" width="5.6640625" customWidth="1"/>
    <col min="8" max="8" width="5.109375" customWidth="1"/>
    <col min="9" max="9" width="4.5546875" customWidth="1"/>
    <col min="10" max="10" width="5.6640625" customWidth="1"/>
    <col min="11" max="11" width="6" customWidth="1"/>
    <col min="12" max="12" width="5.5546875" customWidth="1"/>
    <col min="13" max="13" width="2.88671875" customWidth="1"/>
    <col min="14" max="14" width="3" customWidth="1"/>
    <col min="15" max="94" width="3.33203125" customWidth="1"/>
  </cols>
  <sheetData>
    <row r="1" spans="1:94" x14ac:dyDescent="0.25">
      <c r="A1" s="1" t="s">
        <v>354</v>
      </c>
      <c r="F1" s="6"/>
      <c r="G1" s="6" t="s">
        <v>84</v>
      </c>
      <c r="I1" s="6"/>
      <c r="J1" s="6"/>
      <c r="K1" s="3" t="s">
        <v>33</v>
      </c>
      <c r="L1" s="3" t="s">
        <v>34</v>
      </c>
    </row>
    <row r="2" spans="1:94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20" t="s">
        <v>35</v>
      </c>
      <c r="I2" s="3" t="s">
        <v>36</v>
      </c>
      <c r="J2" s="3"/>
      <c r="K2" s="3" t="s">
        <v>32</v>
      </c>
      <c r="L2" s="3" t="s">
        <v>32</v>
      </c>
    </row>
    <row r="3" spans="1:94" x14ac:dyDescent="0.25">
      <c r="A3" s="6" t="s">
        <v>355</v>
      </c>
      <c r="B3" s="5">
        <f t="shared" ref="B3:B11" si="0">TRUNC(C3/6)+0.1*(C3-6*TRUNC(C3/6))</f>
        <v>12</v>
      </c>
      <c r="C3" s="15">
        <f>BX29</f>
        <v>72</v>
      </c>
      <c r="D3" s="15">
        <f>BY29</f>
        <v>1</v>
      </c>
      <c r="E3" s="15">
        <f>BZ29</f>
        <v>45</v>
      </c>
      <c r="F3" s="15">
        <f>CA29</f>
        <v>5</v>
      </c>
      <c r="G3" s="7">
        <f t="shared" ref="G3:G12" si="1">E3/F3</f>
        <v>9</v>
      </c>
      <c r="H3" s="10">
        <v>1</v>
      </c>
      <c r="I3" s="6"/>
      <c r="J3" s="7"/>
      <c r="K3" s="7">
        <f t="shared" ref="K3:K12" si="2">C3/F3</f>
        <v>14.4</v>
      </c>
      <c r="L3" s="7">
        <f t="shared" ref="L3:L11" si="3">6*E3/C3</f>
        <v>3.75</v>
      </c>
      <c r="O3" s="21" t="s">
        <v>280</v>
      </c>
      <c r="P3" s="21"/>
      <c r="Q3" s="21"/>
      <c r="R3" s="21"/>
      <c r="S3" s="21"/>
      <c r="T3" s="21" t="s">
        <v>327</v>
      </c>
      <c r="U3" s="21"/>
      <c r="V3" s="21"/>
      <c r="W3" s="21"/>
      <c r="X3" s="21"/>
      <c r="Y3" s="21" t="s">
        <v>356</v>
      </c>
      <c r="Z3" s="21"/>
      <c r="AA3" s="21"/>
      <c r="AB3" s="21"/>
      <c r="AC3" s="21"/>
      <c r="AD3" s="21" t="s">
        <v>357</v>
      </c>
      <c r="AE3" s="21"/>
      <c r="AF3" s="21"/>
      <c r="AG3" s="21"/>
      <c r="AH3" s="21"/>
      <c r="AI3" s="21" t="s">
        <v>347</v>
      </c>
      <c r="AJ3" s="21"/>
      <c r="AK3" s="21"/>
      <c r="AL3" s="21"/>
      <c r="AM3" s="21"/>
      <c r="AN3" s="21" t="s">
        <v>29</v>
      </c>
      <c r="AO3" s="21"/>
      <c r="AP3" s="21"/>
      <c r="AQ3" s="21"/>
      <c r="AR3" s="21"/>
      <c r="AS3" s="21" t="s">
        <v>326</v>
      </c>
      <c r="AT3" s="21"/>
      <c r="AU3" s="21"/>
      <c r="AV3" s="21"/>
      <c r="AW3" s="21"/>
      <c r="AX3" s="21" t="s">
        <v>364</v>
      </c>
      <c r="AY3" s="21"/>
      <c r="AZ3" s="21"/>
      <c r="BA3" s="21"/>
      <c r="BB3" s="21"/>
      <c r="BC3" s="21" t="s">
        <v>435</v>
      </c>
      <c r="BD3" s="21"/>
      <c r="BE3" s="21"/>
      <c r="BF3" s="21"/>
      <c r="BG3" s="21"/>
      <c r="BH3" s="21" t="s">
        <v>366</v>
      </c>
      <c r="BI3" s="21"/>
      <c r="BJ3" s="21"/>
      <c r="BK3" s="21"/>
      <c r="BL3" s="21"/>
      <c r="BM3" s="21" t="s">
        <v>284</v>
      </c>
      <c r="BN3" s="21"/>
      <c r="BO3" s="21"/>
      <c r="BP3" s="21"/>
      <c r="BQ3" s="21"/>
      <c r="BR3" s="21" t="s">
        <v>361</v>
      </c>
      <c r="BS3" s="21"/>
      <c r="BT3" s="21"/>
      <c r="BU3" s="21"/>
      <c r="BV3" s="21"/>
      <c r="BW3" s="21" t="s">
        <v>355</v>
      </c>
      <c r="BX3" s="21"/>
      <c r="BY3" s="21"/>
      <c r="BZ3" s="21"/>
      <c r="CA3" s="21"/>
      <c r="CB3" s="21" t="s">
        <v>360</v>
      </c>
      <c r="CC3" s="21"/>
      <c r="CD3" s="21"/>
      <c r="CE3" s="21"/>
      <c r="CF3" s="21"/>
      <c r="CG3" s="21" t="s">
        <v>362</v>
      </c>
      <c r="CH3" s="21"/>
      <c r="CI3" s="21"/>
      <c r="CJ3" s="21"/>
      <c r="CK3" s="21"/>
      <c r="CL3" s="21" t="s">
        <v>341</v>
      </c>
      <c r="CM3" s="21"/>
      <c r="CN3" s="21"/>
      <c r="CO3" s="21"/>
      <c r="CP3" s="21"/>
    </row>
    <row r="4" spans="1:94" x14ac:dyDescent="0.25">
      <c r="A4" s="6" t="s">
        <v>356</v>
      </c>
      <c r="B4" s="5">
        <f t="shared" si="0"/>
        <v>18</v>
      </c>
      <c r="C4" s="15">
        <f>Z29</f>
        <v>108</v>
      </c>
      <c r="D4" s="15">
        <f>AA29</f>
        <v>2</v>
      </c>
      <c r="E4" s="15">
        <f>AB29</f>
        <v>81</v>
      </c>
      <c r="F4" s="15">
        <f>AC29</f>
        <v>5</v>
      </c>
      <c r="G4" s="7">
        <f t="shared" si="1"/>
        <v>16.2</v>
      </c>
      <c r="H4" s="10"/>
      <c r="I4" s="6"/>
      <c r="J4" s="7"/>
      <c r="K4" s="7">
        <f t="shared" si="2"/>
        <v>21.6</v>
      </c>
      <c r="L4" s="7">
        <f t="shared" si="3"/>
        <v>4.5</v>
      </c>
      <c r="O4" s="21">
        <v>6</v>
      </c>
      <c r="P4" s="21">
        <v>36</v>
      </c>
      <c r="Q4" s="21">
        <v>1</v>
      </c>
      <c r="R4" s="21">
        <v>17</v>
      </c>
      <c r="S4" s="21">
        <v>1</v>
      </c>
      <c r="T4" s="21">
        <v>6</v>
      </c>
      <c r="U4" s="21">
        <v>36</v>
      </c>
      <c r="V4" s="21">
        <v>0</v>
      </c>
      <c r="W4" s="21">
        <v>23</v>
      </c>
      <c r="X4" s="21">
        <v>1</v>
      </c>
      <c r="Y4" s="21">
        <v>6</v>
      </c>
      <c r="Z4" s="21">
        <v>36</v>
      </c>
      <c r="AA4" s="21">
        <v>1</v>
      </c>
      <c r="AB4" s="21">
        <v>15</v>
      </c>
      <c r="AC4" s="21">
        <v>2</v>
      </c>
      <c r="AD4" s="21">
        <v>6</v>
      </c>
      <c r="AE4" s="21">
        <v>36</v>
      </c>
      <c r="AF4" s="21">
        <v>1</v>
      </c>
      <c r="AG4" s="21">
        <v>20</v>
      </c>
      <c r="AH4" s="21">
        <v>4</v>
      </c>
      <c r="AI4" s="21">
        <v>6</v>
      </c>
      <c r="AJ4" s="21">
        <v>36</v>
      </c>
      <c r="AK4" s="21">
        <v>2</v>
      </c>
      <c r="AL4" s="21">
        <v>15</v>
      </c>
      <c r="AM4" s="21">
        <v>1</v>
      </c>
      <c r="AN4" s="21">
        <v>6</v>
      </c>
      <c r="AO4" s="21">
        <v>36</v>
      </c>
      <c r="AP4" s="21">
        <v>0</v>
      </c>
      <c r="AQ4" s="21">
        <v>34</v>
      </c>
      <c r="AR4" s="21">
        <v>0</v>
      </c>
      <c r="AS4" s="21">
        <v>1.1000000000000001</v>
      </c>
      <c r="AT4" s="21">
        <v>6</v>
      </c>
      <c r="AU4" s="21">
        <v>0</v>
      </c>
      <c r="AV4" s="21">
        <v>6</v>
      </c>
      <c r="AW4" s="21">
        <v>1</v>
      </c>
      <c r="AX4" s="21">
        <v>2</v>
      </c>
      <c r="AY4" s="21">
        <v>12</v>
      </c>
      <c r="AZ4" s="21">
        <v>0</v>
      </c>
      <c r="BA4" s="21">
        <v>12</v>
      </c>
      <c r="BB4" s="21">
        <v>0</v>
      </c>
      <c r="BC4" s="21">
        <v>5</v>
      </c>
      <c r="BD4" s="21">
        <v>30</v>
      </c>
      <c r="BE4" s="21">
        <v>1</v>
      </c>
      <c r="BF4" s="21">
        <v>10</v>
      </c>
      <c r="BG4" s="21">
        <v>2</v>
      </c>
      <c r="BH4" s="21">
        <v>3</v>
      </c>
      <c r="BI4" s="21">
        <v>18</v>
      </c>
      <c r="BJ4" s="21">
        <v>0</v>
      </c>
      <c r="BK4" s="21">
        <v>8</v>
      </c>
      <c r="BL4" s="21">
        <v>0</v>
      </c>
      <c r="BM4" s="21">
        <v>3</v>
      </c>
      <c r="BN4" s="21">
        <v>18</v>
      </c>
      <c r="BO4" s="21">
        <v>0</v>
      </c>
      <c r="BP4" s="21">
        <v>8</v>
      </c>
      <c r="BQ4" s="21">
        <v>2</v>
      </c>
      <c r="BR4" s="21">
        <v>4</v>
      </c>
      <c r="BS4" s="21">
        <v>24</v>
      </c>
      <c r="BT4" s="21">
        <v>1</v>
      </c>
      <c r="BU4" s="21">
        <v>14</v>
      </c>
      <c r="BV4" s="21">
        <v>0</v>
      </c>
      <c r="BW4" s="21">
        <v>5</v>
      </c>
      <c r="BX4" s="21">
        <v>30</v>
      </c>
      <c r="BY4" s="21">
        <v>0</v>
      </c>
      <c r="BZ4" s="21">
        <v>19</v>
      </c>
      <c r="CA4" s="21">
        <v>3</v>
      </c>
      <c r="CB4" s="21">
        <v>5</v>
      </c>
      <c r="CC4" s="21">
        <v>30</v>
      </c>
      <c r="CD4" s="21">
        <v>0</v>
      </c>
      <c r="CE4" s="21">
        <v>23</v>
      </c>
      <c r="CF4" s="21">
        <v>1</v>
      </c>
      <c r="CG4" s="21">
        <v>2</v>
      </c>
      <c r="CH4" s="21">
        <v>12</v>
      </c>
      <c r="CI4" s="21">
        <v>0</v>
      </c>
      <c r="CJ4" s="21">
        <v>7</v>
      </c>
      <c r="CK4" s="21">
        <v>0</v>
      </c>
      <c r="CL4" s="21">
        <v>1</v>
      </c>
      <c r="CM4" s="21">
        <v>6</v>
      </c>
      <c r="CN4" s="21">
        <v>0</v>
      </c>
      <c r="CO4" s="21">
        <v>5</v>
      </c>
      <c r="CP4" s="21">
        <v>1</v>
      </c>
    </row>
    <row r="5" spans="1:94" x14ac:dyDescent="0.25">
      <c r="A5" s="6" t="s">
        <v>347</v>
      </c>
      <c r="B5" s="5">
        <f t="shared" si="0"/>
        <v>27.1</v>
      </c>
      <c r="C5" s="15">
        <f>AJ29</f>
        <v>163</v>
      </c>
      <c r="D5" s="15">
        <f>AK29</f>
        <v>4</v>
      </c>
      <c r="E5" s="15">
        <f>AL29</f>
        <v>94</v>
      </c>
      <c r="F5" s="15">
        <f>AM29</f>
        <v>10</v>
      </c>
      <c r="G5" s="7">
        <f t="shared" si="1"/>
        <v>9.4</v>
      </c>
      <c r="H5" s="6">
        <v>2</v>
      </c>
      <c r="I5" s="6"/>
      <c r="J5" s="7"/>
      <c r="K5" s="7">
        <f t="shared" si="2"/>
        <v>16.3</v>
      </c>
      <c r="L5" s="7">
        <f t="shared" si="3"/>
        <v>3.4601226993865031</v>
      </c>
      <c r="O5" s="21">
        <v>2</v>
      </c>
      <c r="P5" s="21">
        <v>12</v>
      </c>
      <c r="Q5" s="21">
        <v>0</v>
      </c>
      <c r="R5" s="21">
        <v>4</v>
      </c>
      <c r="S5" s="21">
        <v>0</v>
      </c>
      <c r="T5" s="21">
        <v>4</v>
      </c>
      <c r="U5" s="21">
        <v>24</v>
      </c>
      <c r="V5" s="21">
        <v>0</v>
      </c>
      <c r="W5" s="21">
        <v>18</v>
      </c>
      <c r="X5" s="21">
        <v>1</v>
      </c>
      <c r="Y5" s="21">
        <v>5</v>
      </c>
      <c r="Z5" s="21">
        <v>30</v>
      </c>
      <c r="AA5" s="21">
        <v>1</v>
      </c>
      <c r="AB5" s="21">
        <v>16</v>
      </c>
      <c r="AC5" s="21">
        <v>1</v>
      </c>
      <c r="AD5" s="21">
        <v>4</v>
      </c>
      <c r="AE5" s="21">
        <v>24</v>
      </c>
      <c r="AF5" s="21">
        <v>0</v>
      </c>
      <c r="AG5" s="21">
        <v>27</v>
      </c>
      <c r="AH5" s="21">
        <v>2</v>
      </c>
      <c r="AI5" s="21">
        <v>2.4</v>
      </c>
      <c r="AJ5" s="21">
        <v>12</v>
      </c>
      <c r="AK5" s="21">
        <v>0</v>
      </c>
      <c r="AL5" s="21">
        <v>13</v>
      </c>
      <c r="AM5" s="21">
        <v>3</v>
      </c>
      <c r="AN5" s="21">
        <v>5</v>
      </c>
      <c r="AO5" s="21">
        <v>30</v>
      </c>
      <c r="AP5" s="21">
        <v>0</v>
      </c>
      <c r="AQ5" s="21">
        <v>15</v>
      </c>
      <c r="AR5" s="21">
        <v>2</v>
      </c>
      <c r="AS5" s="21">
        <v>2</v>
      </c>
      <c r="AT5" s="21">
        <v>12</v>
      </c>
      <c r="AU5" s="21">
        <v>0</v>
      </c>
      <c r="AV5" s="21">
        <v>6</v>
      </c>
      <c r="AW5" s="21">
        <v>0</v>
      </c>
      <c r="AX5" s="21"/>
      <c r="AY5" s="21"/>
      <c r="AZ5" s="21"/>
      <c r="BA5" s="21"/>
      <c r="BB5" s="21"/>
      <c r="BC5" s="21">
        <v>2.2000000000000002</v>
      </c>
      <c r="BD5" s="21">
        <v>14</v>
      </c>
      <c r="BE5" s="21">
        <v>0</v>
      </c>
      <c r="BF5" s="21">
        <v>7</v>
      </c>
      <c r="BG5" s="21">
        <v>3</v>
      </c>
      <c r="BH5" s="21">
        <v>4</v>
      </c>
      <c r="BI5" s="21">
        <v>24</v>
      </c>
      <c r="BJ5" s="21">
        <v>0</v>
      </c>
      <c r="BK5" s="21">
        <v>21</v>
      </c>
      <c r="BL5" s="21">
        <v>0</v>
      </c>
      <c r="BM5" s="21">
        <v>5</v>
      </c>
      <c r="BN5" s="21">
        <v>30</v>
      </c>
      <c r="BO5" s="21">
        <v>0</v>
      </c>
      <c r="BP5" s="21">
        <v>26</v>
      </c>
      <c r="BQ5" s="21">
        <v>2</v>
      </c>
      <c r="BR5" s="21"/>
      <c r="BS5" s="21"/>
      <c r="BT5" s="21"/>
      <c r="BU5" s="21"/>
      <c r="BV5" s="21"/>
      <c r="BW5" s="21">
        <v>6</v>
      </c>
      <c r="BX5" s="21">
        <v>36</v>
      </c>
      <c r="BY5" s="21">
        <v>1</v>
      </c>
      <c r="BZ5" s="21">
        <v>19</v>
      </c>
      <c r="CA5" s="21">
        <v>2</v>
      </c>
      <c r="CB5" s="21">
        <v>2</v>
      </c>
      <c r="CC5" s="21">
        <v>12</v>
      </c>
      <c r="CD5" s="21">
        <v>0</v>
      </c>
      <c r="CE5" s="21">
        <v>12</v>
      </c>
      <c r="CF5" s="21">
        <v>0</v>
      </c>
      <c r="CG5" s="21"/>
      <c r="CH5" s="21"/>
      <c r="CI5" s="21"/>
      <c r="CJ5" s="21"/>
      <c r="CK5" s="21"/>
      <c r="CL5" s="21"/>
      <c r="CM5" s="21"/>
      <c r="CN5" s="21"/>
      <c r="CO5" s="21"/>
      <c r="CP5" s="21"/>
    </row>
    <row r="6" spans="1:94" x14ac:dyDescent="0.25">
      <c r="A6" s="6" t="s">
        <v>326</v>
      </c>
      <c r="B6" s="5">
        <f t="shared" si="0"/>
        <v>12</v>
      </c>
      <c r="C6" s="15">
        <f>AT29</f>
        <v>72</v>
      </c>
      <c r="D6" s="15">
        <f>AU29</f>
        <v>0</v>
      </c>
      <c r="E6" s="15">
        <f>AV29</f>
        <v>46</v>
      </c>
      <c r="F6" s="15">
        <f>AW29</f>
        <v>4</v>
      </c>
      <c r="G6" s="7">
        <f t="shared" si="1"/>
        <v>11.5</v>
      </c>
      <c r="H6" s="6"/>
      <c r="I6" s="6"/>
      <c r="J6" s="7"/>
      <c r="K6" s="7">
        <f t="shared" si="2"/>
        <v>18</v>
      </c>
      <c r="L6" s="7">
        <f t="shared" si="3"/>
        <v>3.8333333333333335</v>
      </c>
      <c r="O6" s="21">
        <v>4</v>
      </c>
      <c r="P6" s="21">
        <v>24</v>
      </c>
      <c r="Q6" s="21">
        <v>0</v>
      </c>
      <c r="R6" s="21">
        <v>12</v>
      </c>
      <c r="S6" s="21">
        <v>1</v>
      </c>
      <c r="T6" s="21">
        <v>5</v>
      </c>
      <c r="U6" s="21">
        <v>30</v>
      </c>
      <c r="V6" s="21">
        <v>0</v>
      </c>
      <c r="W6" s="21">
        <v>8</v>
      </c>
      <c r="X6" s="21">
        <v>1</v>
      </c>
      <c r="Y6" s="21">
        <v>3</v>
      </c>
      <c r="Z6" s="21">
        <v>18</v>
      </c>
      <c r="AA6" s="21">
        <v>0</v>
      </c>
      <c r="AB6" s="21">
        <v>11</v>
      </c>
      <c r="AC6" s="21">
        <v>0</v>
      </c>
      <c r="AD6" s="21">
        <v>5</v>
      </c>
      <c r="AE6" s="21">
        <v>30</v>
      </c>
      <c r="AF6" s="21">
        <v>0</v>
      </c>
      <c r="AG6" s="21">
        <v>17</v>
      </c>
      <c r="AH6" s="21">
        <v>0</v>
      </c>
      <c r="AI6" s="21">
        <v>3</v>
      </c>
      <c r="AJ6" s="21">
        <v>18</v>
      </c>
      <c r="AK6" s="21">
        <v>0</v>
      </c>
      <c r="AL6" s="21">
        <v>12</v>
      </c>
      <c r="AM6" s="21">
        <v>1</v>
      </c>
      <c r="AN6" s="21">
        <v>3</v>
      </c>
      <c r="AO6" s="21">
        <v>18</v>
      </c>
      <c r="AP6" s="21">
        <v>0</v>
      </c>
      <c r="AQ6" s="21">
        <v>32</v>
      </c>
      <c r="AR6" s="21">
        <v>0</v>
      </c>
      <c r="AS6" s="21">
        <v>2</v>
      </c>
      <c r="AT6" s="21">
        <v>12</v>
      </c>
      <c r="AU6" s="21">
        <v>0</v>
      </c>
      <c r="AV6" s="21">
        <v>9</v>
      </c>
      <c r="AW6" s="21">
        <v>0</v>
      </c>
      <c r="AX6" s="21"/>
      <c r="AY6" s="21"/>
      <c r="AZ6" s="21"/>
      <c r="BA6" s="21"/>
      <c r="BB6" s="21"/>
      <c r="BC6" s="21">
        <v>1</v>
      </c>
      <c r="BD6" s="21">
        <v>6</v>
      </c>
      <c r="BE6" s="21">
        <v>0</v>
      </c>
      <c r="BF6" s="21">
        <v>10</v>
      </c>
      <c r="BG6" s="21">
        <v>0</v>
      </c>
      <c r="BH6" s="21">
        <v>3</v>
      </c>
      <c r="BI6" s="21">
        <v>18</v>
      </c>
      <c r="BJ6" s="21">
        <v>0</v>
      </c>
      <c r="BK6" s="21">
        <v>13</v>
      </c>
      <c r="BL6" s="21">
        <v>0</v>
      </c>
      <c r="BM6" s="21">
        <v>6</v>
      </c>
      <c r="BN6" s="21">
        <v>36</v>
      </c>
      <c r="BO6" s="21">
        <v>2</v>
      </c>
      <c r="BP6" s="21">
        <v>11</v>
      </c>
      <c r="BQ6" s="21">
        <v>0</v>
      </c>
      <c r="BR6" s="21"/>
      <c r="BS6" s="21"/>
      <c r="BT6" s="21"/>
      <c r="BU6" s="21"/>
      <c r="BV6" s="21"/>
      <c r="BW6" s="21">
        <v>1</v>
      </c>
      <c r="BX6" s="21">
        <v>6</v>
      </c>
      <c r="BY6" s="21">
        <v>0</v>
      </c>
      <c r="BZ6" s="21">
        <v>7</v>
      </c>
      <c r="CA6" s="21">
        <v>0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</row>
    <row r="7" spans="1:94" x14ac:dyDescent="0.25">
      <c r="A7" s="6" t="s">
        <v>327</v>
      </c>
      <c r="B7" s="5">
        <f t="shared" si="0"/>
        <v>73</v>
      </c>
      <c r="C7" s="15">
        <f>U29</f>
        <v>438</v>
      </c>
      <c r="D7" s="15">
        <f>V29</f>
        <v>11</v>
      </c>
      <c r="E7" s="15">
        <f>W29</f>
        <v>191</v>
      </c>
      <c r="F7" s="15">
        <f>X29</f>
        <v>11</v>
      </c>
      <c r="G7" s="7">
        <f t="shared" si="1"/>
        <v>17.363636363636363</v>
      </c>
      <c r="H7" s="6"/>
      <c r="I7" s="6"/>
      <c r="J7" s="7"/>
      <c r="K7" s="7">
        <f t="shared" si="2"/>
        <v>39.81818181818182</v>
      </c>
      <c r="L7" s="7">
        <f t="shared" si="3"/>
        <v>2.6164383561643834</v>
      </c>
      <c r="O7" s="21">
        <v>4</v>
      </c>
      <c r="P7" s="21">
        <v>24</v>
      </c>
      <c r="Q7" s="21">
        <v>1</v>
      </c>
      <c r="R7" s="21">
        <v>13</v>
      </c>
      <c r="S7" s="21">
        <v>0</v>
      </c>
      <c r="T7" s="21">
        <v>4</v>
      </c>
      <c r="U7" s="21">
        <v>24</v>
      </c>
      <c r="V7" s="21">
        <v>0</v>
      </c>
      <c r="W7" s="21">
        <v>12</v>
      </c>
      <c r="X7" s="21">
        <v>0</v>
      </c>
      <c r="Y7" s="21">
        <v>3</v>
      </c>
      <c r="Z7" s="21">
        <v>18</v>
      </c>
      <c r="AA7" s="21">
        <v>0</v>
      </c>
      <c r="AB7" s="21">
        <v>29</v>
      </c>
      <c r="AC7" s="21">
        <v>2</v>
      </c>
      <c r="AD7" s="21">
        <v>4</v>
      </c>
      <c r="AE7" s="21">
        <v>24</v>
      </c>
      <c r="AF7" s="21">
        <v>1</v>
      </c>
      <c r="AG7" s="21">
        <v>15</v>
      </c>
      <c r="AH7" s="21">
        <v>3</v>
      </c>
      <c r="AI7" s="21">
        <v>1</v>
      </c>
      <c r="AJ7" s="21">
        <v>6</v>
      </c>
      <c r="AK7" s="21">
        <v>0</v>
      </c>
      <c r="AL7" s="21">
        <v>1</v>
      </c>
      <c r="AM7" s="21">
        <v>0</v>
      </c>
      <c r="AN7" s="21">
        <v>4</v>
      </c>
      <c r="AO7" s="21">
        <v>24</v>
      </c>
      <c r="AP7" s="21">
        <v>0</v>
      </c>
      <c r="AQ7" s="21">
        <v>24</v>
      </c>
      <c r="AR7" s="21">
        <v>1</v>
      </c>
      <c r="AS7" s="21">
        <v>3</v>
      </c>
      <c r="AT7" s="21">
        <v>18</v>
      </c>
      <c r="AU7" s="21">
        <v>0</v>
      </c>
      <c r="AV7" s="21">
        <v>7</v>
      </c>
      <c r="AW7" s="21">
        <v>1</v>
      </c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>
        <v>1</v>
      </c>
      <c r="BI7" s="21">
        <v>6</v>
      </c>
      <c r="BJ7" s="21">
        <v>0</v>
      </c>
      <c r="BK7" s="21">
        <v>1</v>
      </c>
      <c r="BL7" s="21">
        <v>2</v>
      </c>
      <c r="BM7" s="21">
        <v>5</v>
      </c>
      <c r="BN7" s="21">
        <v>30</v>
      </c>
      <c r="BO7" s="21">
        <v>3</v>
      </c>
      <c r="BP7" s="21">
        <v>4</v>
      </c>
      <c r="BQ7" s="21">
        <v>3</v>
      </c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</row>
    <row r="8" spans="1:94" x14ac:dyDescent="0.25">
      <c r="A8" s="6" t="s">
        <v>357</v>
      </c>
      <c r="B8" s="5">
        <f t="shared" si="0"/>
        <v>76.5</v>
      </c>
      <c r="C8" s="15">
        <f>AE29</f>
        <v>461</v>
      </c>
      <c r="D8" s="15">
        <f>AF29</f>
        <v>16</v>
      </c>
      <c r="E8" s="15">
        <f>AG29</f>
        <v>237</v>
      </c>
      <c r="F8" s="15">
        <f>AH29</f>
        <v>23</v>
      </c>
      <c r="G8" s="7">
        <f t="shared" si="1"/>
        <v>10.304347826086957</v>
      </c>
      <c r="H8" s="6">
        <v>2</v>
      </c>
      <c r="I8" s="6"/>
      <c r="J8" s="7"/>
      <c r="K8" s="7">
        <f t="shared" si="2"/>
        <v>20.043478260869566</v>
      </c>
      <c r="L8" s="7">
        <f t="shared" si="3"/>
        <v>3.0845986984815617</v>
      </c>
      <c r="O8" s="21">
        <v>4</v>
      </c>
      <c r="P8" s="21">
        <v>24</v>
      </c>
      <c r="Q8" s="21">
        <v>0</v>
      </c>
      <c r="R8" s="21">
        <v>20</v>
      </c>
      <c r="S8" s="21">
        <v>1</v>
      </c>
      <c r="T8" s="21">
        <v>4</v>
      </c>
      <c r="U8" s="21">
        <v>24</v>
      </c>
      <c r="V8" s="21">
        <v>2</v>
      </c>
      <c r="W8" s="21">
        <v>7</v>
      </c>
      <c r="X8" s="21">
        <v>0</v>
      </c>
      <c r="Y8" s="21">
        <v>1</v>
      </c>
      <c r="Z8" s="21">
        <v>6</v>
      </c>
      <c r="AA8" s="21">
        <v>0</v>
      </c>
      <c r="AB8" s="21">
        <v>10</v>
      </c>
      <c r="AC8" s="21">
        <v>0</v>
      </c>
      <c r="AD8" s="21">
        <v>6</v>
      </c>
      <c r="AE8" s="21">
        <v>36</v>
      </c>
      <c r="AF8" s="21">
        <v>0</v>
      </c>
      <c r="AG8" s="21">
        <v>20</v>
      </c>
      <c r="AH8" s="21">
        <v>1</v>
      </c>
      <c r="AI8" s="21">
        <v>2</v>
      </c>
      <c r="AJ8" s="21">
        <v>12</v>
      </c>
      <c r="AK8" s="21">
        <v>0</v>
      </c>
      <c r="AL8" s="21">
        <v>9</v>
      </c>
      <c r="AM8" s="21">
        <v>1</v>
      </c>
      <c r="AN8" s="21">
        <v>5</v>
      </c>
      <c r="AO8" s="21">
        <v>30</v>
      </c>
      <c r="AP8" s="21">
        <v>0</v>
      </c>
      <c r="AQ8" s="21">
        <v>41</v>
      </c>
      <c r="AR8" s="21">
        <v>1</v>
      </c>
      <c r="AS8" s="21">
        <v>4</v>
      </c>
      <c r="AT8" s="21">
        <v>24</v>
      </c>
      <c r="AU8" s="21">
        <v>0</v>
      </c>
      <c r="AV8" s="21">
        <v>18</v>
      </c>
      <c r="AW8" s="21">
        <v>2</v>
      </c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>
        <v>4</v>
      </c>
      <c r="BN8" s="21">
        <v>24</v>
      </c>
      <c r="BO8" s="21">
        <v>0</v>
      </c>
      <c r="BP8" s="21">
        <v>13</v>
      </c>
      <c r="BQ8" s="21">
        <v>2</v>
      </c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</row>
    <row r="9" spans="1:94" x14ac:dyDescent="0.25">
      <c r="A9" s="6" t="s">
        <v>284</v>
      </c>
      <c r="B9" s="5">
        <f t="shared" si="0"/>
        <v>43</v>
      </c>
      <c r="C9" s="15">
        <f>BN29</f>
        <v>258</v>
      </c>
      <c r="D9" s="15">
        <f>BO29</f>
        <v>7</v>
      </c>
      <c r="E9" s="15">
        <f>BP29</f>
        <v>101</v>
      </c>
      <c r="F9" s="15">
        <f>BQ29</f>
        <v>13</v>
      </c>
      <c r="G9" s="7">
        <f t="shared" si="1"/>
        <v>7.7692307692307692</v>
      </c>
      <c r="H9" s="6">
        <v>1</v>
      </c>
      <c r="I9" s="6"/>
      <c r="J9" s="7"/>
      <c r="K9" s="7">
        <f t="shared" si="2"/>
        <v>19.846153846153847</v>
      </c>
      <c r="L9" s="7">
        <f t="shared" si="3"/>
        <v>2.3488372093023258</v>
      </c>
      <c r="O9" s="21">
        <v>4</v>
      </c>
      <c r="P9" s="21">
        <v>24</v>
      </c>
      <c r="Q9" s="21">
        <v>0</v>
      </c>
      <c r="R9" s="21">
        <v>14</v>
      </c>
      <c r="S9" s="21">
        <v>0</v>
      </c>
      <c r="T9" s="21">
        <v>5</v>
      </c>
      <c r="U9" s="21">
        <v>30</v>
      </c>
      <c r="V9" s="21">
        <v>0</v>
      </c>
      <c r="W9" s="21">
        <v>25</v>
      </c>
      <c r="X9" s="21">
        <v>1</v>
      </c>
      <c r="Y9" s="21"/>
      <c r="Z9" s="21"/>
      <c r="AA9" s="21"/>
      <c r="AB9" s="21"/>
      <c r="AC9" s="21"/>
      <c r="AD9" s="21">
        <v>4</v>
      </c>
      <c r="AE9" s="21">
        <v>24</v>
      </c>
      <c r="AF9" s="21">
        <v>2</v>
      </c>
      <c r="AG9" s="21">
        <v>15</v>
      </c>
      <c r="AH9" s="21">
        <v>2</v>
      </c>
      <c r="AI9" s="21">
        <v>5</v>
      </c>
      <c r="AJ9" s="21">
        <v>30</v>
      </c>
      <c r="AK9" s="21">
        <v>1</v>
      </c>
      <c r="AL9" s="21">
        <v>13</v>
      </c>
      <c r="AM9" s="21">
        <v>1</v>
      </c>
      <c r="AN9" s="21">
        <v>6</v>
      </c>
      <c r="AO9" s="21">
        <v>36</v>
      </c>
      <c r="AP9" s="21">
        <v>0</v>
      </c>
      <c r="AQ9" s="21">
        <v>17</v>
      </c>
      <c r="AR9" s="21">
        <v>1</v>
      </c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>
        <v>4</v>
      </c>
      <c r="BN9" s="21">
        <v>24</v>
      </c>
      <c r="BO9" s="21">
        <v>0</v>
      </c>
      <c r="BP9" s="21">
        <v>6</v>
      </c>
      <c r="BQ9" s="21">
        <v>1</v>
      </c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</row>
    <row r="10" spans="1:94" x14ac:dyDescent="0.25">
      <c r="A10" s="6" t="s">
        <v>29</v>
      </c>
      <c r="B10" s="5">
        <f t="shared" si="0"/>
        <v>38</v>
      </c>
      <c r="C10" s="15">
        <f>AO29</f>
        <v>228</v>
      </c>
      <c r="D10" s="15">
        <f>AP29</f>
        <v>2</v>
      </c>
      <c r="E10" s="15">
        <f>AQ29</f>
        <v>190</v>
      </c>
      <c r="F10" s="15">
        <f>AR29</f>
        <v>8</v>
      </c>
      <c r="G10" s="7">
        <f t="shared" si="1"/>
        <v>23.75</v>
      </c>
      <c r="H10" s="6"/>
      <c r="I10" s="6"/>
      <c r="J10" s="7"/>
      <c r="K10" s="7">
        <f t="shared" si="2"/>
        <v>28.5</v>
      </c>
      <c r="L10" s="7">
        <f t="shared" si="3"/>
        <v>5</v>
      </c>
      <c r="O10" s="21">
        <v>5</v>
      </c>
      <c r="P10" s="21">
        <v>30</v>
      </c>
      <c r="Q10" s="21">
        <v>1</v>
      </c>
      <c r="R10" s="21">
        <v>11</v>
      </c>
      <c r="S10" s="21">
        <v>4</v>
      </c>
      <c r="T10" s="21">
        <v>5</v>
      </c>
      <c r="U10" s="21">
        <v>30</v>
      </c>
      <c r="V10" s="21">
        <v>1</v>
      </c>
      <c r="W10" s="21">
        <v>6</v>
      </c>
      <c r="X10" s="21">
        <v>1</v>
      </c>
      <c r="Y10" s="21"/>
      <c r="Z10" s="21"/>
      <c r="AA10" s="21"/>
      <c r="AB10" s="21"/>
      <c r="AC10" s="21"/>
      <c r="AD10" s="21">
        <v>3</v>
      </c>
      <c r="AE10" s="21">
        <v>18</v>
      </c>
      <c r="AF10" s="21">
        <v>0</v>
      </c>
      <c r="AG10" s="21">
        <v>18</v>
      </c>
      <c r="AH10" s="21">
        <v>0</v>
      </c>
      <c r="AI10" s="21">
        <v>2.2999999999999998</v>
      </c>
      <c r="AJ10" s="21">
        <v>15</v>
      </c>
      <c r="AK10" s="21">
        <v>0</v>
      </c>
      <c r="AL10" s="21">
        <v>12</v>
      </c>
      <c r="AM10" s="21">
        <v>0</v>
      </c>
      <c r="AN10" s="21">
        <v>5</v>
      </c>
      <c r="AO10" s="21">
        <v>30</v>
      </c>
      <c r="AP10" s="21">
        <v>1</v>
      </c>
      <c r="AQ10" s="21">
        <v>17</v>
      </c>
      <c r="AR10" s="21">
        <v>2</v>
      </c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>
        <v>4</v>
      </c>
      <c r="BN10" s="21">
        <v>24</v>
      </c>
      <c r="BO10" s="21">
        <v>0</v>
      </c>
      <c r="BP10" s="21">
        <v>11</v>
      </c>
      <c r="BQ10" s="21">
        <v>0</v>
      </c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1:94" x14ac:dyDescent="0.25">
      <c r="A11" s="6" t="s">
        <v>280</v>
      </c>
      <c r="B11" s="5">
        <f t="shared" si="0"/>
        <v>53.1</v>
      </c>
      <c r="C11" s="15">
        <f>P29</f>
        <v>319</v>
      </c>
      <c r="D11" s="15">
        <f>Q29</f>
        <v>4</v>
      </c>
      <c r="E11" s="15">
        <f>R29</f>
        <v>169</v>
      </c>
      <c r="F11" s="15">
        <f>S29</f>
        <v>17</v>
      </c>
      <c r="G11" s="7">
        <f t="shared" si="1"/>
        <v>9.9411764705882355</v>
      </c>
      <c r="H11" s="6">
        <v>2</v>
      </c>
      <c r="I11" s="6"/>
      <c r="J11" s="7"/>
      <c r="K11" s="7">
        <f t="shared" si="2"/>
        <v>18.764705882352942</v>
      </c>
      <c r="L11" s="7">
        <f t="shared" si="3"/>
        <v>3.1786833855799372</v>
      </c>
      <c r="O11" s="21">
        <v>1.1000000000000001</v>
      </c>
      <c r="P11" s="21">
        <v>7</v>
      </c>
      <c r="Q11" s="21">
        <v>0</v>
      </c>
      <c r="R11" s="21">
        <v>2</v>
      </c>
      <c r="S11" s="21">
        <v>1</v>
      </c>
      <c r="T11" s="21">
        <v>6</v>
      </c>
      <c r="U11" s="21">
        <v>36</v>
      </c>
      <c r="V11" s="21">
        <v>2</v>
      </c>
      <c r="W11" s="21">
        <v>9</v>
      </c>
      <c r="X11" s="21">
        <v>1</v>
      </c>
      <c r="Y11" s="21"/>
      <c r="Z11" s="21"/>
      <c r="AA11" s="21"/>
      <c r="AB11" s="21"/>
      <c r="AC11" s="21"/>
      <c r="AD11" s="21">
        <v>4</v>
      </c>
      <c r="AE11" s="21">
        <v>24</v>
      </c>
      <c r="AF11" s="21">
        <v>1</v>
      </c>
      <c r="AG11" s="21">
        <v>8</v>
      </c>
      <c r="AH11" s="21">
        <v>1</v>
      </c>
      <c r="AI11" s="21">
        <v>5.4</v>
      </c>
      <c r="AJ11" s="21">
        <v>34</v>
      </c>
      <c r="AK11" s="21">
        <v>1</v>
      </c>
      <c r="AL11" s="21">
        <v>19</v>
      </c>
      <c r="AM11" s="21">
        <v>3</v>
      </c>
      <c r="AN11" s="21">
        <v>4</v>
      </c>
      <c r="AO11" s="21">
        <v>24</v>
      </c>
      <c r="AP11" s="21">
        <v>1</v>
      </c>
      <c r="AQ11" s="21">
        <v>10</v>
      </c>
      <c r="AR11" s="21">
        <v>1</v>
      </c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>
        <v>6</v>
      </c>
      <c r="BN11" s="21">
        <v>36</v>
      </c>
      <c r="BO11" s="21">
        <v>1</v>
      </c>
      <c r="BP11" s="21">
        <v>8</v>
      </c>
      <c r="BQ11" s="21">
        <v>2</v>
      </c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</row>
    <row r="12" spans="1:94" x14ac:dyDescent="0.25">
      <c r="A12" s="6" t="s">
        <v>359</v>
      </c>
      <c r="B12" s="5">
        <f>TRUNC(C12/6)+0.1*(C12-6*TRUNC(C12/6))</f>
        <v>11</v>
      </c>
      <c r="C12" s="15">
        <f>BI29</f>
        <v>66</v>
      </c>
      <c r="D12" s="15">
        <f>BJ29</f>
        <v>0</v>
      </c>
      <c r="E12" s="15">
        <f>BK29</f>
        <v>43</v>
      </c>
      <c r="F12" s="15">
        <f>BL29</f>
        <v>2</v>
      </c>
      <c r="G12" s="7">
        <f t="shared" si="1"/>
        <v>21.5</v>
      </c>
      <c r="H12" s="6"/>
      <c r="I12" s="6"/>
      <c r="J12" s="6"/>
      <c r="K12" s="7">
        <f t="shared" si="2"/>
        <v>33</v>
      </c>
      <c r="L12" s="7">
        <f>6*E18/C18</f>
        <v>6</v>
      </c>
      <c r="O12" s="21">
        <v>6</v>
      </c>
      <c r="P12" s="21">
        <v>36</v>
      </c>
      <c r="Q12" s="21">
        <v>0</v>
      </c>
      <c r="R12" s="21">
        <v>30</v>
      </c>
      <c r="S12" s="21">
        <v>3</v>
      </c>
      <c r="T12" s="21">
        <v>5</v>
      </c>
      <c r="U12" s="21">
        <v>30</v>
      </c>
      <c r="V12" s="21">
        <v>0</v>
      </c>
      <c r="W12" s="21">
        <v>13</v>
      </c>
      <c r="X12" s="21">
        <v>1</v>
      </c>
      <c r="Y12" s="21"/>
      <c r="Z12" s="21"/>
      <c r="AA12" s="21"/>
      <c r="AB12" s="21"/>
      <c r="AC12" s="21"/>
      <c r="AD12" s="21">
        <v>6</v>
      </c>
      <c r="AE12" s="21">
        <v>36</v>
      </c>
      <c r="AF12" s="21">
        <v>1</v>
      </c>
      <c r="AG12" s="21">
        <v>25</v>
      </c>
      <c r="AH12" s="21">
        <v>0</v>
      </c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>
        <v>6</v>
      </c>
      <c r="BN12" s="21">
        <v>36</v>
      </c>
      <c r="BO12" s="21">
        <v>1</v>
      </c>
      <c r="BP12" s="21">
        <v>14</v>
      </c>
      <c r="BQ12" s="21">
        <v>1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</row>
    <row r="13" spans="1:94" x14ac:dyDescent="0.25">
      <c r="A13" s="1" t="s">
        <v>2</v>
      </c>
      <c r="G13" s="7"/>
      <c r="H13" s="6"/>
      <c r="I13" s="6"/>
      <c r="J13" s="6"/>
      <c r="K13" s="7"/>
      <c r="L13" s="7"/>
      <c r="O13" s="21">
        <v>2</v>
      </c>
      <c r="P13" s="21">
        <v>12</v>
      </c>
      <c r="Q13" s="21">
        <v>0</v>
      </c>
      <c r="R13" s="21">
        <v>4</v>
      </c>
      <c r="S13" s="21">
        <v>1</v>
      </c>
      <c r="T13" s="21">
        <v>4</v>
      </c>
      <c r="U13" s="21">
        <v>24</v>
      </c>
      <c r="V13" s="21">
        <v>0</v>
      </c>
      <c r="W13" s="21">
        <v>14</v>
      </c>
      <c r="X13" s="21">
        <v>0</v>
      </c>
      <c r="Y13" s="21"/>
      <c r="Z13" s="21"/>
      <c r="AA13" s="21"/>
      <c r="AB13" s="21"/>
      <c r="AC13" s="21"/>
      <c r="AD13" s="21">
        <v>2.5</v>
      </c>
      <c r="AE13" s="21">
        <v>17</v>
      </c>
      <c r="AF13" s="21">
        <v>0</v>
      </c>
      <c r="AG13" s="21">
        <v>12</v>
      </c>
      <c r="AH13" s="21">
        <v>2</v>
      </c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</row>
    <row r="14" spans="1:94" x14ac:dyDescent="0.25">
      <c r="A14" s="6" t="s">
        <v>361</v>
      </c>
      <c r="B14" s="5">
        <f t="shared" ref="B14:B20" si="4">TRUNC(C14/6)+0.1*(C14-6*TRUNC(C14/6))</f>
        <v>4</v>
      </c>
      <c r="C14" s="15">
        <f>BS29</f>
        <v>24</v>
      </c>
      <c r="D14" s="15">
        <f>BT29</f>
        <v>1</v>
      </c>
      <c r="E14" s="15">
        <f>BU29</f>
        <v>14</v>
      </c>
      <c r="F14" s="15">
        <f>BV29</f>
        <v>0</v>
      </c>
      <c r="G14" s="7"/>
      <c r="H14" s="6"/>
      <c r="I14" s="6"/>
      <c r="J14" s="6"/>
      <c r="K14" s="7"/>
      <c r="L14" s="7"/>
      <c r="O14" s="21">
        <v>4</v>
      </c>
      <c r="P14" s="21">
        <v>24</v>
      </c>
      <c r="Q14" s="21">
        <v>1</v>
      </c>
      <c r="R14" s="21">
        <v>12</v>
      </c>
      <c r="S14" s="21">
        <v>2</v>
      </c>
      <c r="T14" s="21">
        <v>3</v>
      </c>
      <c r="U14" s="21">
        <v>18</v>
      </c>
      <c r="V14" s="21">
        <v>0</v>
      </c>
      <c r="W14" s="21">
        <v>7</v>
      </c>
      <c r="X14" s="21">
        <v>2</v>
      </c>
      <c r="Y14" s="21"/>
      <c r="Z14" s="21"/>
      <c r="AA14" s="21"/>
      <c r="AB14" s="21"/>
      <c r="AC14" s="21"/>
      <c r="AD14" s="21">
        <v>4</v>
      </c>
      <c r="AE14" s="21">
        <v>24</v>
      </c>
      <c r="AF14" s="21">
        <v>0</v>
      </c>
      <c r="AG14" s="21">
        <v>11</v>
      </c>
      <c r="AH14" s="21">
        <v>2</v>
      </c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</row>
    <row r="15" spans="1:94" x14ac:dyDescent="0.25">
      <c r="A15" s="6" t="s">
        <v>341</v>
      </c>
      <c r="B15" s="5">
        <f t="shared" si="4"/>
        <v>1</v>
      </c>
      <c r="C15" s="15">
        <f>CM29</f>
        <v>6</v>
      </c>
      <c r="D15" s="15">
        <f>CN29</f>
        <v>0</v>
      </c>
      <c r="E15" s="15">
        <f>CO29</f>
        <v>5</v>
      </c>
      <c r="F15" s="15">
        <f>CP29</f>
        <v>1</v>
      </c>
      <c r="G15" s="7"/>
      <c r="H15" s="6"/>
      <c r="I15" s="6"/>
      <c r="J15" s="6"/>
      <c r="K15" s="7"/>
      <c r="L15" s="7"/>
      <c r="O15" s="21">
        <v>5</v>
      </c>
      <c r="P15" s="21">
        <v>30</v>
      </c>
      <c r="Q15" s="21">
        <v>0</v>
      </c>
      <c r="R15" s="21">
        <v>21</v>
      </c>
      <c r="S15" s="21">
        <v>1</v>
      </c>
      <c r="T15" s="21">
        <v>8</v>
      </c>
      <c r="U15" s="21">
        <v>48</v>
      </c>
      <c r="V15" s="21">
        <v>2</v>
      </c>
      <c r="W15" s="21">
        <v>13</v>
      </c>
      <c r="X15" s="21">
        <v>1</v>
      </c>
      <c r="Y15" s="21"/>
      <c r="Z15" s="21"/>
      <c r="AA15" s="21"/>
      <c r="AB15" s="21"/>
      <c r="AC15" s="21"/>
      <c r="AD15" s="21">
        <v>4</v>
      </c>
      <c r="AE15" s="21">
        <v>24</v>
      </c>
      <c r="AF15" s="21">
        <v>1</v>
      </c>
      <c r="AG15" s="21">
        <v>4</v>
      </c>
      <c r="AH15" s="21">
        <v>1</v>
      </c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</row>
    <row r="16" spans="1:94" x14ac:dyDescent="0.25">
      <c r="A16" s="6" t="s">
        <v>362</v>
      </c>
      <c r="B16" s="5">
        <f t="shared" si="4"/>
        <v>2</v>
      </c>
      <c r="C16" s="15">
        <f>CH29</f>
        <v>12</v>
      </c>
      <c r="D16" s="15">
        <f>CI29</f>
        <v>0</v>
      </c>
      <c r="E16" s="15">
        <f>CJ29</f>
        <v>7</v>
      </c>
      <c r="F16" s="15">
        <f>CK29</f>
        <v>0</v>
      </c>
      <c r="G16" s="7"/>
      <c r="H16" s="6"/>
      <c r="I16" s="6"/>
      <c r="J16" s="6"/>
      <c r="K16" s="7"/>
      <c r="L16" s="7"/>
      <c r="O16" s="21">
        <v>6</v>
      </c>
      <c r="P16" s="21">
        <v>36</v>
      </c>
      <c r="Q16" s="21">
        <v>0</v>
      </c>
      <c r="R16" s="21">
        <v>9</v>
      </c>
      <c r="S16" s="21">
        <v>2</v>
      </c>
      <c r="T16" s="21">
        <v>7</v>
      </c>
      <c r="U16" s="21">
        <v>42</v>
      </c>
      <c r="V16" s="21">
        <v>2</v>
      </c>
      <c r="W16" s="21">
        <v>19</v>
      </c>
      <c r="X16" s="21">
        <v>0</v>
      </c>
      <c r="Y16" s="21"/>
      <c r="Z16" s="21"/>
      <c r="AA16" s="21"/>
      <c r="AB16" s="21"/>
      <c r="AC16" s="21"/>
      <c r="AD16" s="21">
        <v>8</v>
      </c>
      <c r="AE16" s="21">
        <v>48</v>
      </c>
      <c r="AF16" s="21">
        <v>5</v>
      </c>
      <c r="AG16" s="21">
        <v>5</v>
      </c>
      <c r="AH16" s="21">
        <v>2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</row>
    <row r="17" spans="1:94" x14ac:dyDescent="0.25">
      <c r="A17" s="6" t="s">
        <v>436</v>
      </c>
      <c r="B17" s="5">
        <f t="shared" si="4"/>
        <v>8.1999999999999993</v>
      </c>
      <c r="C17" s="15">
        <f>BD29</f>
        <v>50</v>
      </c>
      <c r="D17" s="15">
        <f>BE29</f>
        <v>1</v>
      </c>
      <c r="E17" s="15">
        <f>BF29</f>
        <v>27</v>
      </c>
      <c r="F17" s="15">
        <f>BG29</f>
        <v>5</v>
      </c>
      <c r="G17" s="7"/>
      <c r="H17" s="6">
        <v>1</v>
      </c>
      <c r="I17" s="6"/>
      <c r="J17" s="6"/>
      <c r="K17" s="7"/>
      <c r="L17" s="7"/>
      <c r="O17" s="21"/>
      <c r="P17" s="21"/>
      <c r="Q17" s="21"/>
      <c r="R17" s="21"/>
      <c r="S17" s="21"/>
      <c r="T17" s="21">
        <v>7</v>
      </c>
      <c r="U17" s="21">
        <v>42</v>
      </c>
      <c r="V17" s="21">
        <v>2</v>
      </c>
      <c r="W17" s="21">
        <v>17</v>
      </c>
      <c r="X17" s="21">
        <v>1</v>
      </c>
      <c r="Y17" s="21"/>
      <c r="Z17" s="21"/>
      <c r="AA17" s="21"/>
      <c r="AB17" s="21"/>
      <c r="AC17" s="21"/>
      <c r="AD17" s="21">
        <v>8</v>
      </c>
      <c r="AE17" s="21">
        <v>48</v>
      </c>
      <c r="AF17" s="21">
        <v>2</v>
      </c>
      <c r="AG17" s="21">
        <v>16</v>
      </c>
      <c r="AH17" s="21">
        <v>1</v>
      </c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</row>
    <row r="18" spans="1:94" x14ac:dyDescent="0.25">
      <c r="A18" s="6" t="s">
        <v>358</v>
      </c>
      <c r="B18" s="5">
        <f t="shared" si="4"/>
        <v>2</v>
      </c>
      <c r="C18" s="15">
        <f>AY29</f>
        <v>12</v>
      </c>
      <c r="D18" s="15">
        <f>AZ29</f>
        <v>0</v>
      </c>
      <c r="E18" s="15">
        <f>BA29</f>
        <v>12</v>
      </c>
      <c r="F18" s="15">
        <f>BB29</f>
        <v>0</v>
      </c>
      <c r="G18" s="7"/>
      <c r="H18" s="6"/>
      <c r="I18" s="6"/>
      <c r="J18" s="6"/>
      <c r="K18" s="7"/>
      <c r="L18" s="7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>
        <v>8</v>
      </c>
      <c r="AE18" s="21">
        <v>48</v>
      </c>
      <c r="AF18" s="21">
        <v>2</v>
      </c>
      <c r="AG18" s="21">
        <v>24</v>
      </c>
      <c r="AH18" s="21">
        <v>2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</row>
    <row r="19" spans="1:94" x14ac:dyDescent="0.25">
      <c r="A19" s="6" t="s">
        <v>360</v>
      </c>
      <c r="B19" s="5">
        <f t="shared" si="4"/>
        <v>7</v>
      </c>
      <c r="C19" s="15">
        <f>CC29</f>
        <v>42</v>
      </c>
      <c r="D19" s="15">
        <f>CD29</f>
        <v>0</v>
      </c>
      <c r="E19" s="15">
        <f>CE29</f>
        <v>35</v>
      </c>
      <c r="F19" s="15">
        <f>CF29</f>
        <v>1</v>
      </c>
      <c r="G19" s="7"/>
      <c r="H19" s="6"/>
      <c r="I19" s="6"/>
      <c r="J19" s="6"/>
      <c r="K19" s="7"/>
      <c r="L19" s="7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</row>
    <row r="20" spans="1:94" x14ac:dyDescent="0.25">
      <c r="A20" t="s">
        <v>4</v>
      </c>
      <c r="B20" s="9">
        <f t="shared" si="4"/>
        <v>388.3</v>
      </c>
      <c r="C20" s="16">
        <f>SUM(C3:C19)</f>
        <v>2331</v>
      </c>
      <c r="D20" s="16">
        <f>SUM(D3:D19)</f>
        <v>49</v>
      </c>
      <c r="E20" s="16">
        <f>SUM(E3:E19)</f>
        <v>1297</v>
      </c>
      <c r="F20" s="16">
        <f>SUM(F3:F19)</f>
        <v>105</v>
      </c>
      <c r="G20" s="8">
        <f>E20/F20</f>
        <v>12.352380952380953</v>
      </c>
      <c r="H20" s="16">
        <f>SUM(H3:H19)</f>
        <v>9</v>
      </c>
      <c r="I20" s="8"/>
      <c r="J20" s="8"/>
      <c r="K20" s="8">
        <f>C20/F20</f>
        <v>22.2</v>
      </c>
      <c r="L20" s="8">
        <f>6*E20/C20</f>
        <v>3.3384813384813383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</row>
    <row r="21" spans="1:94" x14ac:dyDescent="0.25">
      <c r="B21" s="6"/>
      <c r="C21" s="6"/>
      <c r="D21" s="6"/>
      <c r="E21" s="6"/>
      <c r="F21" s="6"/>
      <c r="G21" s="7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</row>
    <row r="22" spans="1:94" x14ac:dyDescent="0.25">
      <c r="A22" s="1" t="s">
        <v>19</v>
      </c>
      <c r="H22" s="7"/>
      <c r="I22" s="7"/>
      <c r="J22" s="7"/>
      <c r="K22" s="7"/>
      <c r="L22" s="7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</row>
    <row r="23" spans="1:94" x14ac:dyDescent="0.25">
      <c r="A23" s="6" t="s">
        <v>106</v>
      </c>
      <c r="B23" s="6"/>
      <c r="C23" s="6"/>
      <c r="D23" s="6"/>
      <c r="E23" s="6"/>
      <c r="L23" s="6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</row>
    <row r="24" spans="1:94" x14ac:dyDescent="0.25">
      <c r="L24" s="6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</row>
    <row r="25" spans="1:94" x14ac:dyDescent="0.25">
      <c r="A25" s="1" t="s">
        <v>90</v>
      </c>
      <c r="B25" s="6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</row>
    <row r="26" spans="1:94" x14ac:dyDescent="0.25">
      <c r="A26" s="1"/>
      <c r="B26" s="6" t="s">
        <v>332</v>
      </c>
      <c r="C26" s="6" t="s">
        <v>367</v>
      </c>
      <c r="D26" s="6" t="s">
        <v>371</v>
      </c>
      <c r="E26" s="6"/>
      <c r="F26" s="17" t="s">
        <v>146</v>
      </c>
      <c r="L26" s="6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</row>
    <row r="27" spans="1:94" x14ac:dyDescent="0.25">
      <c r="A27" s="1"/>
      <c r="B27" s="6" t="s">
        <v>357</v>
      </c>
      <c r="C27" s="6" t="s">
        <v>368</v>
      </c>
      <c r="D27" s="6" t="s">
        <v>353</v>
      </c>
      <c r="E27" s="6"/>
      <c r="F27" s="17" t="s">
        <v>238</v>
      </c>
      <c r="H27" s="6"/>
      <c r="L27" s="6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</row>
    <row r="28" spans="1:94" x14ac:dyDescent="0.25">
      <c r="A28" s="1"/>
      <c r="B28" s="6" t="s">
        <v>284</v>
      </c>
      <c r="C28" s="6" t="s">
        <v>49</v>
      </c>
      <c r="D28" s="6" t="s">
        <v>376</v>
      </c>
      <c r="E28" s="6"/>
      <c r="F28" s="6" t="s">
        <v>130</v>
      </c>
      <c r="H28" s="6"/>
      <c r="L28" s="6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</row>
    <row r="29" spans="1:94" x14ac:dyDescent="0.25">
      <c r="B29" s="6" t="s">
        <v>365</v>
      </c>
      <c r="C29" s="6" t="s">
        <v>87</v>
      </c>
      <c r="D29" s="6" t="s">
        <v>377</v>
      </c>
      <c r="E29" s="6"/>
      <c r="F29" s="6" t="s">
        <v>378</v>
      </c>
      <c r="H29" s="6"/>
      <c r="L29" s="6"/>
      <c r="O29" s="21">
        <f>TRUNC(P29/6)+0.1*(P29-6*TRUNC(P29/6))</f>
        <v>53.1</v>
      </c>
      <c r="P29" s="21">
        <f>SUM(P4:P28)</f>
        <v>319</v>
      </c>
      <c r="Q29" s="21">
        <f>SUM(Q4:Q28)</f>
        <v>4</v>
      </c>
      <c r="R29" s="21">
        <f>SUM(R4:R28)</f>
        <v>169</v>
      </c>
      <c r="S29" s="21">
        <f>SUM(S4:S28)</f>
        <v>17</v>
      </c>
      <c r="T29" s="21">
        <f>TRUNC(U29/6)+0.1*(U29-6*TRUNC(U29/6))</f>
        <v>73</v>
      </c>
      <c r="U29" s="21">
        <f>SUM(U4:U28)</f>
        <v>438</v>
      </c>
      <c r="V29" s="21">
        <f>SUM(V4:V28)</f>
        <v>11</v>
      </c>
      <c r="W29" s="21">
        <f>SUM(W4:W28)</f>
        <v>191</v>
      </c>
      <c r="X29" s="21">
        <f>SUM(X4:X28)</f>
        <v>11</v>
      </c>
      <c r="Y29" s="21">
        <f>TRUNC(Z29/6)+0.1*(Z29-6*TRUNC(Z29/6))</f>
        <v>18</v>
      </c>
      <c r="Z29" s="21">
        <f>SUM(Z4:Z28)</f>
        <v>108</v>
      </c>
      <c r="AA29" s="21">
        <f>SUM(AA4:AA28)</f>
        <v>2</v>
      </c>
      <c r="AB29" s="21">
        <f>SUM(AB4:AB28)</f>
        <v>81</v>
      </c>
      <c r="AC29" s="21">
        <f>SUM(AC4:AC28)</f>
        <v>5</v>
      </c>
      <c r="AD29" s="21">
        <f>TRUNC(AE29/6)+0.1*(AE29-6*TRUNC(AE29/6))</f>
        <v>76.5</v>
      </c>
      <c r="AE29" s="21">
        <f>SUM(AE4:AE28)</f>
        <v>461</v>
      </c>
      <c r="AF29" s="21">
        <f>SUM(AF4:AF28)</f>
        <v>16</v>
      </c>
      <c r="AG29" s="21">
        <f>SUM(AG4:AG28)</f>
        <v>237</v>
      </c>
      <c r="AH29" s="21">
        <f>SUM(AH4:AH28)</f>
        <v>23</v>
      </c>
      <c r="AI29" s="21">
        <f>TRUNC(AJ29/6)+0.1*(AJ29-6*TRUNC(AJ29/6))</f>
        <v>27.1</v>
      </c>
      <c r="AJ29" s="21">
        <f>SUM(AJ4:AJ28)</f>
        <v>163</v>
      </c>
      <c r="AK29" s="21">
        <f>SUM(AK4:AK28)</f>
        <v>4</v>
      </c>
      <c r="AL29" s="21">
        <f>SUM(AL4:AL28)</f>
        <v>94</v>
      </c>
      <c r="AM29" s="21">
        <f>SUM(AM4:AM28)</f>
        <v>10</v>
      </c>
      <c r="AN29" s="21">
        <f>TRUNC(AO29/6)+0.1*(AO29-6*TRUNC(AO29/6))</f>
        <v>38</v>
      </c>
      <c r="AO29" s="21">
        <f>SUM(AO4:AO28)</f>
        <v>228</v>
      </c>
      <c r="AP29" s="21">
        <f>SUM(AP4:AP28)</f>
        <v>2</v>
      </c>
      <c r="AQ29" s="21">
        <f>SUM(AQ4:AQ28)</f>
        <v>190</v>
      </c>
      <c r="AR29" s="21">
        <f>SUM(AR4:AR28)</f>
        <v>8</v>
      </c>
      <c r="AS29" s="21">
        <f>TRUNC(AT29/6)+0.1*(AT29-6*TRUNC(AT29/6))</f>
        <v>12</v>
      </c>
      <c r="AT29" s="21">
        <f>SUM(AT4:AT28)</f>
        <v>72</v>
      </c>
      <c r="AU29" s="21">
        <f>SUM(AU4:AU28)</f>
        <v>0</v>
      </c>
      <c r="AV29" s="21">
        <f>SUM(AV4:AV28)</f>
        <v>46</v>
      </c>
      <c r="AW29" s="21">
        <f>SUM(AW4:AW28)</f>
        <v>4</v>
      </c>
      <c r="AX29" s="21">
        <f>TRUNC(AY29/6)+0.1*(AY29-6*TRUNC(AY29/6))</f>
        <v>2</v>
      </c>
      <c r="AY29" s="21">
        <f>SUM(AY4:AY28)</f>
        <v>12</v>
      </c>
      <c r="AZ29" s="21">
        <f>SUM(AZ4:AZ28)</f>
        <v>0</v>
      </c>
      <c r="BA29" s="21">
        <f>SUM(BA4:BA28)</f>
        <v>12</v>
      </c>
      <c r="BB29" s="21">
        <f>SUM(BB4:BB28)</f>
        <v>0</v>
      </c>
      <c r="BC29" s="21">
        <f>TRUNC(BD29/6)+0.1*(BD29-6*TRUNC(BD29/6))</f>
        <v>8.1999999999999993</v>
      </c>
      <c r="BD29" s="21">
        <f>SUM(BD4:BD28)</f>
        <v>50</v>
      </c>
      <c r="BE29" s="21">
        <f>SUM(BE4:BE28)</f>
        <v>1</v>
      </c>
      <c r="BF29" s="21">
        <f>SUM(BF4:BF28)</f>
        <v>27</v>
      </c>
      <c r="BG29" s="21">
        <f>SUM(BG4:BG28)</f>
        <v>5</v>
      </c>
      <c r="BH29" s="21">
        <f>TRUNC(BI29/6)+0.1*(BI29-6*TRUNC(BI29/6))</f>
        <v>11</v>
      </c>
      <c r="BI29" s="21">
        <f>SUM(BI4:BI28)</f>
        <v>66</v>
      </c>
      <c r="BJ29" s="21">
        <f>SUM(BJ4:BJ28)</f>
        <v>0</v>
      </c>
      <c r="BK29" s="21">
        <f>SUM(BK4:BK28)</f>
        <v>43</v>
      </c>
      <c r="BL29" s="21">
        <f>SUM(BL4:BL28)</f>
        <v>2</v>
      </c>
      <c r="BM29" s="21">
        <f>TRUNC(BN29/6)+0.1*(BN29-6*TRUNC(BN29/6))</f>
        <v>43</v>
      </c>
      <c r="BN29" s="21">
        <f>SUM(BN4:BN28)</f>
        <v>258</v>
      </c>
      <c r="BO29" s="21">
        <f>SUM(BO4:BO28)</f>
        <v>7</v>
      </c>
      <c r="BP29" s="21">
        <f>SUM(BP4:BP28)</f>
        <v>101</v>
      </c>
      <c r="BQ29" s="21">
        <f>SUM(BQ4:BQ28)</f>
        <v>13</v>
      </c>
      <c r="BR29" s="21">
        <f>TRUNC(BS29/6)+0.1*(BS29-6*TRUNC(BS29/6))</f>
        <v>4</v>
      </c>
      <c r="BS29" s="21">
        <f>SUM(BS4:BS28)</f>
        <v>24</v>
      </c>
      <c r="BT29" s="21">
        <f>SUM(BT4:BT28)</f>
        <v>1</v>
      </c>
      <c r="BU29" s="21">
        <f>SUM(BU4:BU28)</f>
        <v>14</v>
      </c>
      <c r="BV29" s="21">
        <f>SUM(BV4:BV28)</f>
        <v>0</v>
      </c>
      <c r="BW29" s="21">
        <f>TRUNC(BX29/6)+0.1*(BX29-6*TRUNC(BX29/6))</f>
        <v>12</v>
      </c>
      <c r="BX29" s="21">
        <f>SUM(BX4:BX28)</f>
        <v>72</v>
      </c>
      <c r="BY29" s="21">
        <f>SUM(BY4:BY28)</f>
        <v>1</v>
      </c>
      <c r="BZ29" s="21">
        <f>SUM(BZ4:BZ28)</f>
        <v>45</v>
      </c>
      <c r="CA29" s="21">
        <f>SUM(CA4:CA28)</f>
        <v>5</v>
      </c>
      <c r="CB29" s="21">
        <f>TRUNC(CC29/6)+0.1*(CC29-6*TRUNC(CC29/6))</f>
        <v>7</v>
      </c>
      <c r="CC29" s="21">
        <f>SUM(CC4:CC28)</f>
        <v>42</v>
      </c>
      <c r="CD29" s="21">
        <f>SUM(CD4:CD28)</f>
        <v>0</v>
      </c>
      <c r="CE29" s="21">
        <f>SUM(CE4:CE28)</f>
        <v>35</v>
      </c>
      <c r="CF29" s="21">
        <f>SUM(CF4:CF28)</f>
        <v>1</v>
      </c>
      <c r="CG29" s="21">
        <f>TRUNC(CH29/6)+0.1*(CH29-6*TRUNC(CH29/6))</f>
        <v>2</v>
      </c>
      <c r="CH29" s="21">
        <f>SUM(CH4:CH28)</f>
        <v>12</v>
      </c>
      <c r="CI29" s="21">
        <f>SUM(CI4:CI28)</f>
        <v>0</v>
      </c>
      <c r="CJ29" s="21">
        <f>SUM(CJ4:CJ28)</f>
        <v>7</v>
      </c>
      <c r="CK29" s="21">
        <f>SUM(CK4:CK28)</f>
        <v>0</v>
      </c>
      <c r="CL29" s="21">
        <f>TRUNC(CM29/6)+0.1*(CM29-6*TRUNC(CM29/6))</f>
        <v>1</v>
      </c>
      <c r="CM29" s="21">
        <f>SUM(CM4:CM28)</f>
        <v>6</v>
      </c>
      <c r="CN29" s="21">
        <f>SUM(CN4:CN28)</f>
        <v>0</v>
      </c>
      <c r="CO29" s="21">
        <f>SUM(CO4:CO28)</f>
        <v>5</v>
      </c>
      <c r="CP29" s="21">
        <f>SUM(CP4:CP28)</f>
        <v>1</v>
      </c>
    </row>
    <row r="30" spans="1:94" x14ac:dyDescent="0.25">
      <c r="A30" s="1"/>
      <c r="B30" s="6" t="s">
        <v>347</v>
      </c>
      <c r="C30" s="6" t="s">
        <v>164</v>
      </c>
      <c r="D30" s="6" t="s">
        <v>370</v>
      </c>
      <c r="E30" s="6"/>
      <c r="F30" s="6" t="s">
        <v>132</v>
      </c>
      <c r="H30" s="6"/>
      <c r="L30" s="6"/>
      <c r="O30" s="21" t="str">
        <f>O3</f>
        <v>Purse</v>
      </c>
      <c r="P30" s="21"/>
      <c r="Q30" s="21"/>
      <c r="R30" s="21"/>
      <c r="S30" s="21"/>
      <c r="T30" s="21" t="str">
        <f>T3</f>
        <v>Male</v>
      </c>
      <c r="U30" s="21"/>
      <c r="V30" s="21"/>
      <c r="W30" s="21"/>
      <c r="X30" s="21"/>
      <c r="Y30" s="21" t="str">
        <f>Y3</f>
        <v>C Griffiths</v>
      </c>
      <c r="Z30" s="21"/>
      <c r="AA30" s="21"/>
      <c r="AB30" s="21"/>
      <c r="AC30" s="21"/>
      <c r="AD30" s="21" t="str">
        <f>AD3</f>
        <v>T Morgan</v>
      </c>
      <c r="AE30" s="21"/>
      <c r="AF30" s="21"/>
      <c r="AG30" s="21"/>
      <c r="AH30" s="21"/>
      <c r="AI30" s="21" t="str">
        <f>AI3</f>
        <v>MV Jones</v>
      </c>
      <c r="AJ30" s="21"/>
      <c r="AK30" s="21"/>
      <c r="AL30" s="21"/>
      <c r="AM30" s="21"/>
      <c r="AN30" s="21" t="str">
        <f>AN3</f>
        <v>J Prior</v>
      </c>
      <c r="AO30" s="21"/>
      <c r="AP30" s="21"/>
      <c r="AQ30" s="21"/>
      <c r="AR30" s="21"/>
      <c r="AS30" s="21" t="str">
        <f>AS3</f>
        <v>Kernick</v>
      </c>
      <c r="AT30" s="21"/>
      <c r="AU30" s="21"/>
      <c r="AV30" s="21"/>
      <c r="AW30" s="21"/>
      <c r="AX30" s="21" t="str">
        <f>AX3</f>
        <v>Richards</v>
      </c>
      <c r="AY30" s="21"/>
      <c r="AZ30" s="21"/>
      <c r="BA30" s="21"/>
      <c r="BB30" s="21"/>
      <c r="BC30" s="21" t="str">
        <f>BC3</f>
        <v>Foulkes</v>
      </c>
      <c r="BD30" s="21"/>
      <c r="BE30" s="21"/>
      <c r="BF30" s="21"/>
      <c r="BG30" s="21"/>
      <c r="BH30" s="21" t="str">
        <f>BH3</f>
        <v>Ridout</v>
      </c>
      <c r="BI30" s="21"/>
      <c r="BJ30" s="21"/>
      <c r="BK30" s="21"/>
      <c r="BL30" s="21"/>
      <c r="BM30" s="21" t="str">
        <f>BM3</f>
        <v>B Prior</v>
      </c>
      <c r="BN30" s="21"/>
      <c r="BO30" s="21"/>
      <c r="BP30" s="21"/>
      <c r="BQ30" s="21"/>
      <c r="BR30" s="21" t="str">
        <f>BR3</f>
        <v>A Bee</v>
      </c>
      <c r="BS30" s="21"/>
      <c r="BT30" s="21"/>
      <c r="BU30" s="21"/>
      <c r="BV30" s="21"/>
      <c r="BW30" s="21" t="str">
        <f>BW3</f>
        <v>P Bee</v>
      </c>
      <c r="BX30" s="21"/>
      <c r="BY30" s="21"/>
      <c r="BZ30" s="21"/>
      <c r="CA30" s="21"/>
      <c r="CB30" s="21" t="str">
        <f>CB3</f>
        <v>T Walker</v>
      </c>
      <c r="CC30" s="21"/>
      <c r="CD30" s="21"/>
      <c r="CE30" s="21"/>
      <c r="CF30" s="21"/>
      <c r="CG30" s="21" t="str">
        <f>CG3</f>
        <v>S Brewer</v>
      </c>
      <c r="CH30" s="21"/>
      <c r="CI30" s="21"/>
      <c r="CJ30" s="21"/>
      <c r="CK30" s="21"/>
      <c r="CL30" s="21" t="str">
        <f>CL3</f>
        <v>Breeze</v>
      </c>
      <c r="CM30" s="21"/>
      <c r="CN30" s="21"/>
      <c r="CO30" s="21"/>
      <c r="CP30" s="21"/>
    </row>
    <row r="31" spans="1:94" x14ac:dyDescent="0.25">
      <c r="B31" s="6" t="s">
        <v>369</v>
      </c>
      <c r="C31" s="6" t="s">
        <v>99</v>
      </c>
      <c r="D31" s="6" t="s">
        <v>102</v>
      </c>
      <c r="E31" s="6"/>
      <c r="F31" s="6" t="s">
        <v>124</v>
      </c>
    </row>
    <row r="32" spans="1:94" x14ac:dyDescent="0.25">
      <c r="B32" s="6" t="s">
        <v>347</v>
      </c>
      <c r="C32" s="6" t="s">
        <v>75</v>
      </c>
      <c r="D32" s="6" t="s">
        <v>379</v>
      </c>
      <c r="E32" s="6"/>
      <c r="F32" s="6" t="s">
        <v>380</v>
      </c>
    </row>
    <row r="33" spans="2:6" x14ac:dyDescent="0.25">
      <c r="B33" s="6" t="s">
        <v>355</v>
      </c>
      <c r="C33" s="6" t="s">
        <v>75</v>
      </c>
      <c r="D33" s="6" t="s">
        <v>372</v>
      </c>
      <c r="E33" s="6"/>
      <c r="F33" s="6" t="s">
        <v>373</v>
      </c>
    </row>
    <row r="34" spans="2:6" x14ac:dyDescent="0.25">
      <c r="B34" s="6" t="s">
        <v>332</v>
      </c>
      <c r="C34" s="6" t="s">
        <v>262</v>
      </c>
      <c r="D34" s="6" t="s">
        <v>374</v>
      </c>
      <c r="E34" s="6"/>
      <c r="F34" s="6" t="s">
        <v>375</v>
      </c>
    </row>
    <row r="35" spans="2:6" x14ac:dyDescent="0.25">
      <c r="B35" s="6"/>
      <c r="C35" s="6"/>
      <c r="D35" s="6"/>
      <c r="E35" s="6"/>
      <c r="F35" s="6"/>
    </row>
  </sheetData>
  <phoneticPr fontId="8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D71"/>
  <sheetViews>
    <sheetView zoomScale="9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H36" sqref="H36"/>
    </sheetView>
  </sheetViews>
  <sheetFormatPr defaultRowHeight="13.2" x14ac:dyDescent="0.25"/>
  <cols>
    <col min="1" max="1" width="10.6640625" customWidth="1"/>
    <col min="2" max="3" width="6.6640625" customWidth="1"/>
    <col min="4" max="4" width="5.6640625" customWidth="1"/>
    <col min="5" max="7" width="6.6640625" customWidth="1"/>
    <col min="8" max="8" width="4.6640625" customWidth="1"/>
    <col min="9" max="9" width="5.109375" customWidth="1"/>
    <col min="10" max="10" width="3.44140625" customWidth="1"/>
    <col min="11" max="11" width="6.6640625" customWidth="1"/>
    <col min="12" max="12" width="6.88671875" customWidth="1"/>
    <col min="13" max="13" width="6.44140625" customWidth="1"/>
    <col min="14" max="108" width="2.88671875" customWidth="1"/>
    <col min="109" max="135" width="3.6640625" customWidth="1"/>
  </cols>
  <sheetData>
    <row r="1" spans="1:108" x14ac:dyDescent="0.25">
      <c r="A1" s="1" t="s">
        <v>231</v>
      </c>
      <c r="E1" s="6" t="s">
        <v>84</v>
      </c>
      <c r="F1" s="6"/>
      <c r="G1" s="6"/>
      <c r="I1" s="6"/>
      <c r="J1" s="6"/>
      <c r="K1" s="20" t="s">
        <v>33</v>
      </c>
      <c r="L1" s="20" t="s">
        <v>34</v>
      </c>
    </row>
    <row r="2" spans="1:108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36</v>
      </c>
      <c r="J2" s="3"/>
      <c r="K2" s="20" t="s">
        <v>32</v>
      </c>
      <c r="L2" s="20" t="s">
        <v>32</v>
      </c>
      <c r="N2" s="22" t="s">
        <v>7</v>
      </c>
      <c r="O2" s="22"/>
      <c r="P2" s="22"/>
      <c r="Q2" s="22"/>
      <c r="R2" s="22"/>
      <c r="S2" s="22" t="s">
        <v>8</v>
      </c>
      <c r="T2" s="22"/>
      <c r="U2" s="22"/>
      <c r="V2" s="22"/>
      <c r="W2" s="22"/>
      <c r="X2" s="22" t="s">
        <v>236</v>
      </c>
      <c r="Y2" s="22"/>
      <c r="Z2" s="22"/>
      <c r="AA2" s="22"/>
      <c r="AB2" s="22"/>
      <c r="AC2" s="22" t="s">
        <v>21</v>
      </c>
      <c r="AD2" s="22"/>
      <c r="AE2" s="22"/>
      <c r="AF2" s="22"/>
      <c r="AG2" s="22"/>
      <c r="AH2" s="22" t="s">
        <v>9</v>
      </c>
      <c r="AI2" s="22"/>
      <c r="AJ2" s="22"/>
      <c r="AK2" s="22"/>
      <c r="AL2" s="22"/>
      <c r="AM2" s="22" t="s">
        <v>195</v>
      </c>
      <c r="AN2" s="22"/>
      <c r="AO2" s="22"/>
      <c r="AP2" s="22"/>
      <c r="AQ2" s="22"/>
      <c r="AR2" s="22" t="s">
        <v>196</v>
      </c>
      <c r="AS2" s="22"/>
      <c r="AT2" s="22"/>
      <c r="AU2" s="22"/>
      <c r="AV2" s="22"/>
      <c r="AW2" s="22" t="s">
        <v>22</v>
      </c>
      <c r="AX2" s="22"/>
      <c r="AY2" s="22"/>
      <c r="AZ2" s="22"/>
      <c r="BA2" s="22"/>
      <c r="BB2" s="22" t="s">
        <v>10</v>
      </c>
      <c r="BC2" s="22"/>
      <c r="BD2" s="22"/>
      <c r="BE2" s="22"/>
      <c r="BF2" s="22"/>
      <c r="BG2" s="22" t="s">
        <v>11</v>
      </c>
      <c r="BH2" s="22"/>
      <c r="BI2" s="22"/>
      <c r="BJ2" s="22"/>
      <c r="BK2" s="22"/>
      <c r="BL2" s="22" t="s">
        <v>12</v>
      </c>
      <c r="BM2" s="22"/>
      <c r="BN2" s="22"/>
      <c r="BO2" s="22"/>
      <c r="BP2" s="22"/>
      <c r="BQ2" s="22" t="s">
        <v>3</v>
      </c>
      <c r="BR2" s="22"/>
      <c r="BS2" s="22"/>
      <c r="BT2" s="22"/>
      <c r="BU2" s="22"/>
      <c r="BV2" s="22" t="s">
        <v>29</v>
      </c>
      <c r="BW2" s="22"/>
      <c r="BX2" s="22"/>
      <c r="BY2" s="22"/>
      <c r="BZ2" s="22"/>
      <c r="CA2" s="22" t="s">
        <v>13</v>
      </c>
      <c r="CB2" s="22"/>
      <c r="CC2" s="22"/>
      <c r="CD2" s="22"/>
      <c r="CE2" s="22"/>
      <c r="CF2" s="22" t="s">
        <v>14</v>
      </c>
      <c r="CG2" s="22"/>
      <c r="CH2" s="22"/>
      <c r="CI2" s="22"/>
      <c r="CJ2" s="22"/>
      <c r="CK2" s="22" t="s">
        <v>200</v>
      </c>
      <c r="CL2" s="22"/>
      <c r="CM2" s="22"/>
      <c r="CN2" s="22"/>
      <c r="CO2" s="22"/>
      <c r="CP2" s="22" t="s">
        <v>138</v>
      </c>
      <c r="CQ2" s="22"/>
      <c r="CR2" s="22"/>
      <c r="CS2" s="22"/>
      <c r="CT2" s="22"/>
      <c r="CU2" s="22" t="s">
        <v>15</v>
      </c>
      <c r="CV2" s="22"/>
      <c r="CW2" s="22"/>
      <c r="CX2" s="22"/>
      <c r="CY2" s="22"/>
      <c r="CZ2" s="6" t="s">
        <v>241</v>
      </c>
      <c r="DA2" s="6"/>
      <c r="DB2" s="6"/>
      <c r="DC2" s="6"/>
      <c r="DD2" s="6"/>
    </row>
    <row r="3" spans="1:108" x14ac:dyDescent="0.25">
      <c r="A3" s="4" t="s">
        <v>7</v>
      </c>
      <c r="B3" s="5">
        <f>N33</f>
        <v>11</v>
      </c>
      <c r="C3" s="15">
        <f>O33</f>
        <v>66</v>
      </c>
      <c r="D3" s="15">
        <f>P33</f>
        <v>0</v>
      </c>
      <c r="E3" s="15">
        <f>Q33</f>
        <v>57</v>
      </c>
      <c r="F3" s="15">
        <f>R33</f>
        <v>6</v>
      </c>
      <c r="G3" s="7">
        <f t="shared" ref="G3:G17" si="0">E3/F3</f>
        <v>9.5</v>
      </c>
      <c r="H3" s="6">
        <v>1</v>
      </c>
      <c r="I3" s="6"/>
      <c r="J3" s="7"/>
      <c r="K3" s="7">
        <f t="shared" ref="K3:K17" si="1">C3/F3</f>
        <v>11</v>
      </c>
      <c r="L3" s="7">
        <f t="shared" ref="L3:L17" si="2">6*E3/C3</f>
        <v>5.1818181818181817</v>
      </c>
      <c r="N3" s="6">
        <v>4</v>
      </c>
      <c r="O3" s="6">
        <v>24</v>
      </c>
      <c r="P3" s="6">
        <v>0</v>
      </c>
      <c r="Q3" s="6">
        <v>9</v>
      </c>
      <c r="R3" s="6">
        <v>3</v>
      </c>
      <c r="S3" s="6">
        <v>4</v>
      </c>
      <c r="T3" s="6">
        <v>24</v>
      </c>
      <c r="U3" s="6">
        <v>0</v>
      </c>
      <c r="V3" s="6">
        <v>23</v>
      </c>
      <c r="W3" s="6">
        <v>1</v>
      </c>
      <c r="X3" s="6">
        <v>3</v>
      </c>
      <c r="Y3" s="6">
        <v>18</v>
      </c>
      <c r="Z3" s="6">
        <v>1</v>
      </c>
      <c r="AA3" s="6">
        <v>7</v>
      </c>
      <c r="AB3" s="6">
        <v>0</v>
      </c>
      <c r="AC3" s="6">
        <v>2</v>
      </c>
      <c r="AD3" s="6">
        <v>12</v>
      </c>
      <c r="AE3" s="6">
        <v>0</v>
      </c>
      <c r="AF3" s="6">
        <v>5</v>
      </c>
      <c r="AG3" s="6">
        <v>3</v>
      </c>
      <c r="AH3" s="6">
        <v>3</v>
      </c>
      <c r="AI3" s="6">
        <v>18</v>
      </c>
      <c r="AJ3" s="6">
        <v>0</v>
      </c>
      <c r="AK3" s="6">
        <v>8</v>
      </c>
      <c r="AL3" s="6">
        <v>0</v>
      </c>
      <c r="AM3" s="6">
        <v>2</v>
      </c>
      <c r="AN3" s="6">
        <v>12</v>
      </c>
      <c r="AO3" s="6">
        <v>0</v>
      </c>
      <c r="AP3" s="6">
        <v>21</v>
      </c>
      <c r="AQ3" s="6">
        <v>0</v>
      </c>
      <c r="AR3" s="6">
        <v>4</v>
      </c>
      <c r="AS3" s="6">
        <v>24</v>
      </c>
      <c r="AT3" s="6">
        <v>0</v>
      </c>
      <c r="AU3" s="6">
        <v>10</v>
      </c>
      <c r="AV3" s="6">
        <v>1</v>
      </c>
      <c r="AW3" s="6">
        <v>0.1</v>
      </c>
      <c r="AX3" s="6">
        <v>1</v>
      </c>
      <c r="AY3" s="6">
        <v>0</v>
      </c>
      <c r="AZ3" s="6">
        <v>0</v>
      </c>
      <c r="BA3" s="6">
        <v>1</v>
      </c>
      <c r="BB3" s="6">
        <v>5</v>
      </c>
      <c r="BC3" s="6">
        <v>30</v>
      </c>
      <c r="BD3" s="6">
        <v>2</v>
      </c>
      <c r="BE3" s="6">
        <v>9</v>
      </c>
      <c r="BF3" s="6">
        <v>4</v>
      </c>
      <c r="BG3" s="6">
        <v>4</v>
      </c>
      <c r="BH3" s="6">
        <v>24</v>
      </c>
      <c r="BI3" s="6">
        <v>0</v>
      </c>
      <c r="BJ3" s="6">
        <v>17</v>
      </c>
      <c r="BK3" s="6">
        <v>0</v>
      </c>
      <c r="BL3" s="6">
        <v>5</v>
      </c>
      <c r="BM3" s="6">
        <v>30</v>
      </c>
      <c r="BN3" s="6">
        <v>1</v>
      </c>
      <c r="BO3" s="6">
        <v>12</v>
      </c>
      <c r="BP3" s="6">
        <v>1</v>
      </c>
      <c r="BQ3" s="6">
        <v>4</v>
      </c>
      <c r="BR3" s="6">
        <v>24</v>
      </c>
      <c r="BS3" s="6">
        <v>0</v>
      </c>
      <c r="BT3" s="6">
        <v>22</v>
      </c>
      <c r="BU3" s="6">
        <v>0</v>
      </c>
      <c r="BV3" s="6">
        <v>3</v>
      </c>
      <c r="BW3" s="6">
        <v>18</v>
      </c>
      <c r="BX3" s="6">
        <v>0</v>
      </c>
      <c r="BY3" s="6">
        <v>9</v>
      </c>
      <c r="BZ3" s="6">
        <v>1</v>
      </c>
      <c r="CA3" s="6">
        <v>2</v>
      </c>
      <c r="CB3" s="6">
        <v>12</v>
      </c>
      <c r="CC3" s="6">
        <v>0</v>
      </c>
      <c r="CD3" s="6">
        <v>6</v>
      </c>
      <c r="CE3" s="6">
        <v>0</v>
      </c>
      <c r="CF3" s="6">
        <v>2</v>
      </c>
      <c r="CG3" s="6">
        <v>12</v>
      </c>
      <c r="CH3" s="6">
        <v>0</v>
      </c>
      <c r="CI3" s="6">
        <v>2</v>
      </c>
      <c r="CJ3" s="6">
        <v>2</v>
      </c>
      <c r="CK3" s="6">
        <v>3</v>
      </c>
      <c r="CL3" s="6">
        <v>18</v>
      </c>
      <c r="CM3" s="6">
        <v>1</v>
      </c>
      <c r="CN3" s="6">
        <v>2</v>
      </c>
      <c r="CO3" s="6">
        <v>1</v>
      </c>
      <c r="CP3" s="6">
        <v>2</v>
      </c>
      <c r="CQ3" s="6">
        <v>12</v>
      </c>
      <c r="CR3" s="6">
        <v>0</v>
      </c>
      <c r="CS3" s="6">
        <v>13</v>
      </c>
      <c r="CT3" s="6">
        <v>0</v>
      </c>
      <c r="CU3" s="6">
        <v>4</v>
      </c>
      <c r="CV3" s="6">
        <v>24</v>
      </c>
      <c r="CW3" s="6">
        <v>1</v>
      </c>
      <c r="CX3" s="6">
        <v>19</v>
      </c>
      <c r="CY3" s="6">
        <v>1</v>
      </c>
      <c r="CZ3" s="6">
        <v>2</v>
      </c>
      <c r="DA3" s="6">
        <v>12</v>
      </c>
      <c r="DB3" s="6">
        <v>0</v>
      </c>
      <c r="DC3" s="6">
        <v>11</v>
      </c>
      <c r="DD3" s="6">
        <v>2</v>
      </c>
    </row>
    <row r="4" spans="1:108" x14ac:dyDescent="0.25">
      <c r="A4" s="4" t="s">
        <v>8</v>
      </c>
      <c r="B4" s="5">
        <f>S33</f>
        <v>15</v>
      </c>
      <c r="C4" s="15">
        <f>T33</f>
        <v>90</v>
      </c>
      <c r="D4" s="15">
        <f>U33</f>
        <v>0</v>
      </c>
      <c r="E4" s="15">
        <f>V33</f>
        <v>111</v>
      </c>
      <c r="F4" s="15">
        <f>W33</f>
        <v>6</v>
      </c>
      <c r="G4" s="7">
        <f t="shared" si="0"/>
        <v>18.5</v>
      </c>
      <c r="H4" s="6">
        <v>1</v>
      </c>
      <c r="I4" s="6"/>
      <c r="J4" s="7"/>
      <c r="K4" s="7">
        <f t="shared" si="1"/>
        <v>15</v>
      </c>
      <c r="L4" s="7">
        <f t="shared" si="2"/>
        <v>7.4</v>
      </c>
      <c r="N4" s="6">
        <v>2</v>
      </c>
      <c r="O4" s="6">
        <v>12</v>
      </c>
      <c r="P4" s="6">
        <v>0</v>
      </c>
      <c r="Q4" s="6">
        <v>19</v>
      </c>
      <c r="R4" s="6">
        <v>1</v>
      </c>
      <c r="S4" s="6">
        <v>6</v>
      </c>
      <c r="T4" s="6">
        <v>36</v>
      </c>
      <c r="U4" s="6">
        <v>0</v>
      </c>
      <c r="V4" s="6">
        <v>32</v>
      </c>
      <c r="W4" s="6">
        <v>4</v>
      </c>
      <c r="X4" s="6">
        <v>2</v>
      </c>
      <c r="Y4" s="6">
        <v>12</v>
      </c>
      <c r="Z4" s="6">
        <v>0</v>
      </c>
      <c r="AA4" s="6">
        <v>10</v>
      </c>
      <c r="AB4" s="6">
        <v>1</v>
      </c>
      <c r="AC4" s="6">
        <v>3</v>
      </c>
      <c r="AD4" s="6">
        <v>18</v>
      </c>
      <c r="AE4" s="6">
        <v>0</v>
      </c>
      <c r="AF4" s="6">
        <v>15</v>
      </c>
      <c r="AG4" s="6">
        <v>3</v>
      </c>
      <c r="AH4" s="6">
        <v>4</v>
      </c>
      <c r="AI4" s="6">
        <v>24</v>
      </c>
      <c r="AJ4" s="6">
        <v>0</v>
      </c>
      <c r="AK4" s="6">
        <v>25</v>
      </c>
      <c r="AL4" s="6">
        <v>1</v>
      </c>
      <c r="AM4" s="6">
        <v>3</v>
      </c>
      <c r="AN4" s="6">
        <v>18</v>
      </c>
      <c r="AO4" s="6">
        <v>1</v>
      </c>
      <c r="AP4" s="6">
        <v>7</v>
      </c>
      <c r="AQ4" s="6">
        <v>0</v>
      </c>
      <c r="AR4" s="6">
        <v>2</v>
      </c>
      <c r="AS4" s="6">
        <v>12</v>
      </c>
      <c r="AT4" s="6">
        <v>2</v>
      </c>
      <c r="AU4" s="6">
        <v>0</v>
      </c>
      <c r="AV4" s="6">
        <v>1</v>
      </c>
      <c r="AW4" s="6">
        <v>4</v>
      </c>
      <c r="AX4" s="6">
        <v>24</v>
      </c>
      <c r="AY4" s="6">
        <v>0</v>
      </c>
      <c r="AZ4" s="6">
        <v>25</v>
      </c>
      <c r="BA4" s="6">
        <v>0</v>
      </c>
      <c r="BB4" s="6">
        <v>8</v>
      </c>
      <c r="BC4" s="6">
        <v>48</v>
      </c>
      <c r="BD4" s="6">
        <v>4</v>
      </c>
      <c r="BE4" s="6">
        <v>8</v>
      </c>
      <c r="BF4" s="6">
        <v>0</v>
      </c>
      <c r="BG4" s="6">
        <v>2</v>
      </c>
      <c r="BH4" s="6">
        <v>12</v>
      </c>
      <c r="BI4" s="6">
        <v>0</v>
      </c>
      <c r="BJ4" s="6">
        <v>8</v>
      </c>
      <c r="BK4" s="6">
        <v>1</v>
      </c>
      <c r="BL4" s="6">
        <v>6</v>
      </c>
      <c r="BM4" s="6">
        <v>36</v>
      </c>
      <c r="BN4" s="6">
        <v>1</v>
      </c>
      <c r="BO4" s="6">
        <v>9</v>
      </c>
      <c r="BP4" s="6">
        <v>0</v>
      </c>
      <c r="BQ4" s="6">
        <v>2</v>
      </c>
      <c r="BR4" s="6">
        <v>12</v>
      </c>
      <c r="BS4" s="6">
        <v>0</v>
      </c>
      <c r="BT4" s="6">
        <v>13</v>
      </c>
      <c r="BU4" s="6">
        <v>0</v>
      </c>
      <c r="BV4" s="6">
        <v>4</v>
      </c>
      <c r="BW4" s="6">
        <v>24</v>
      </c>
      <c r="BX4" s="6">
        <v>0</v>
      </c>
      <c r="BY4" s="6">
        <v>16</v>
      </c>
      <c r="BZ4" s="6">
        <v>3</v>
      </c>
      <c r="CA4" s="6">
        <v>0.1</v>
      </c>
      <c r="CB4" s="6">
        <v>1</v>
      </c>
      <c r="CC4" s="6">
        <v>0</v>
      </c>
      <c r="CD4" s="6">
        <v>7</v>
      </c>
      <c r="CE4" s="6">
        <v>0</v>
      </c>
      <c r="CF4" s="6">
        <v>8</v>
      </c>
      <c r="CG4" s="6">
        <v>48</v>
      </c>
      <c r="CH4" s="6">
        <v>4</v>
      </c>
      <c r="CI4" s="6">
        <v>8</v>
      </c>
      <c r="CJ4" s="6">
        <v>4</v>
      </c>
      <c r="CK4" s="6">
        <v>2</v>
      </c>
      <c r="CL4" s="6">
        <v>12</v>
      </c>
      <c r="CM4" s="6">
        <v>0</v>
      </c>
      <c r="CN4" s="6">
        <v>11</v>
      </c>
      <c r="CO4" s="6">
        <v>0</v>
      </c>
      <c r="CP4" s="6">
        <v>0.3</v>
      </c>
      <c r="CQ4" s="6">
        <v>3</v>
      </c>
      <c r="CR4" s="6">
        <v>0</v>
      </c>
      <c r="CS4" s="6">
        <v>1</v>
      </c>
      <c r="CT4" s="6">
        <v>2</v>
      </c>
      <c r="CU4" s="6"/>
      <c r="CV4" s="6"/>
      <c r="CW4" s="6"/>
      <c r="CX4" s="6"/>
      <c r="CY4" s="6"/>
      <c r="CZ4" s="6">
        <v>3</v>
      </c>
      <c r="DA4" s="6">
        <v>18</v>
      </c>
      <c r="DB4" s="6">
        <v>0</v>
      </c>
      <c r="DC4" s="6">
        <v>21</v>
      </c>
      <c r="DD4" s="6">
        <v>0</v>
      </c>
    </row>
    <row r="5" spans="1:108" x14ac:dyDescent="0.25">
      <c r="A5" t="s">
        <v>236</v>
      </c>
      <c r="B5" s="5">
        <f>X33</f>
        <v>76.2</v>
      </c>
      <c r="C5" s="15">
        <f>Y33</f>
        <v>458</v>
      </c>
      <c r="D5" s="15">
        <f>Z33</f>
        <v>2</v>
      </c>
      <c r="E5" s="15">
        <f>AA33</f>
        <v>386</v>
      </c>
      <c r="F5" s="15">
        <f>AB33</f>
        <v>19</v>
      </c>
      <c r="G5" s="7">
        <f t="shared" si="0"/>
        <v>20.315789473684209</v>
      </c>
      <c r="H5" s="6">
        <v>1</v>
      </c>
      <c r="I5" s="6"/>
      <c r="J5" s="6"/>
      <c r="K5" s="7">
        <f t="shared" si="1"/>
        <v>24.105263157894736</v>
      </c>
      <c r="L5" s="7">
        <f t="shared" si="2"/>
        <v>5.0567685589519646</v>
      </c>
      <c r="N5" s="6">
        <v>3</v>
      </c>
      <c r="O5" s="6">
        <v>18</v>
      </c>
      <c r="P5" s="6">
        <v>0</v>
      </c>
      <c r="Q5" s="6">
        <v>20</v>
      </c>
      <c r="R5" s="6">
        <v>2</v>
      </c>
      <c r="S5" s="6">
        <v>5</v>
      </c>
      <c r="T5" s="6">
        <v>30</v>
      </c>
      <c r="U5" s="6">
        <v>0</v>
      </c>
      <c r="V5" s="6">
        <v>56</v>
      </c>
      <c r="W5" s="6">
        <v>1</v>
      </c>
      <c r="X5" s="6">
        <v>3.5</v>
      </c>
      <c r="Y5" s="6">
        <v>23</v>
      </c>
      <c r="Z5" s="6">
        <v>0</v>
      </c>
      <c r="AA5" s="6">
        <v>20</v>
      </c>
      <c r="AB5" s="6">
        <v>2</v>
      </c>
      <c r="AC5" s="6">
        <v>4</v>
      </c>
      <c r="AD5" s="6">
        <v>24</v>
      </c>
      <c r="AE5" s="6">
        <v>0</v>
      </c>
      <c r="AF5" s="6">
        <v>19</v>
      </c>
      <c r="AG5" s="6">
        <v>0</v>
      </c>
      <c r="AH5" s="6">
        <v>5</v>
      </c>
      <c r="AI5" s="6">
        <v>30</v>
      </c>
      <c r="AJ5" s="6">
        <v>0</v>
      </c>
      <c r="AK5" s="6">
        <v>38</v>
      </c>
      <c r="AL5" s="6">
        <v>0</v>
      </c>
      <c r="AM5" s="6">
        <v>2</v>
      </c>
      <c r="AN5" s="6">
        <v>12</v>
      </c>
      <c r="AO5" s="6">
        <v>0</v>
      </c>
      <c r="AP5" s="6">
        <v>14</v>
      </c>
      <c r="AQ5" s="6">
        <v>1</v>
      </c>
      <c r="AR5" s="6">
        <v>6</v>
      </c>
      <c r="AS5" s="6">
        <v>36</v>
      </c>
      <c r="AT5" s="6">
        <v>0</v>
      </c>
      <c r="AU5" s="6">
        <v>19</v>
      </c>
      <c r="AV5" s="6">
        <v>1</v>
      </c>
      <c r="AW5" s="6">
        <v>2</v>
      </c>
      <c r="AX5" s="6">
        <v>12</v>
      </c>
      <c r="AY5" s="6">
        <v>0</v>
      </c>
      <c r="AZ5" s="6">
        <v>14</v>
      </c>
      <c r="BA5" s="6">
        <v>1</v>
      </c>
      <c r="BB5" s="6">
        <v>4</v>
      </c>
      <c r="BC5" s="6">
        <v>24</v>
      </c>
      <c r="BD5" s="6">
        <v>1</v>
      </c>
      <c r="BE5" s="6">
        <v>12</v>
      </c>
      <c r="BF5" s="6">
        <v>1</v>
      </c>
      <c r="BG5" s="6">
        <v>4</v>
      </c>
      <c r="BH5" s="6">
        <v>24</v>
      </c>
      <c r="BI5" s="6">
        <v>0</v>
      </c>
      <c r="BJ5" s="6">
        <v>14</v>
      </c>
      <c r="BK5" s="6">
        <v>3</v>
      </c>
      <c r="BL5" s="6">
        <v>4</v>
      </c>
      <c r="BM5" s="6">
        <v>24</v>
      </c>
      <c r="BN5" s="6">
        <v>0</v>
      </c>
      <c r="BO5" s="6">
        <v>17</v>
      </c>
      <c r="BP5" s="6">
        <v>1</v>
      </c>
      <c r="BQ5" s="6">
        <v>3</v>
      </c>
      <c r="BR5" s="6">
        <v>18</v>
      </c>
      <c r="BS5" s="6">
        <v>0</v>
      </c>
      <c r="BT5" s="6">
        <v>16</v>
      </c>
      <c r="BU5" s="6">
        <v>0</v>
      </c>
      <c r="BV5" s="6">
        <v>2</v>
      </c>
      <c r="BW5" s="6">
        <v>12</v>
      </c>
      <c r="BX5" s="6">
        <v>0</v>
      </c>
      <c r="BY5" s="6">
        <v>31</v>
      </c>
      <c r="BZ5" s="6">
        <v>0</v>
      </c>
      <c r="CA5" s="6">
        <v>2</v>
      </c>
      <c r="CB5" s="6">
        <v>12</v>
      </c>
      <c r="CC5" s="6">
        <v>0</v>
      </c>
      <c r="CD5" s="6">
        <v>9</v>
      </c>
      <c r="CE5" s="6">
        <v>0</v>
      </c>
      <c r="CF5" s="6">
        <v>4</v>
      </c>
      <c r="CG5" s="6">
        <v>24</v>
      </c>
      <c r="CH5" s="6">
        <v>1</v>
      </c>
      <c r="CI5" s="6">
        <v>8</v>
      </c>
      <c r="CJ5" s="6">
        <v>4</v>
      </c>
      <c r="CK5" s="6">
        <v>3</v>
      </c>
      <c r="CL5" s="6">
        <v>18</v>
      </c>
      <c r="CM5" s="6">
        <v>0</v>
      </c>
      <c r="CN5" s="6">
        <v>5</v>
      </c>
      <c r="CO5" s="6">
        <v>2</v>
      </c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</row>
    <row r="6" spans="1:108" x14ac:dyDescent="0.25">
      <c r="A6" s="4" t="s">
        <v>21</v>
      </c>
      <c r="B6" s="5">
        <f>AC33</f>
        <v>42</v>
      </c>
      <c r="C6" s="15">
        <f>AD33</f>
        <v>252</v>
      </c>
      <c r="D6" s="15">
        <f>AE33</f>
        <v>2</v>
      </c>
      <c r="E6" s="15">
        <f>AF33</f>
        <v>193</v>
      </c>
      <c r="F6" s="15">
        <f>AG33</f>
        <v>15</v>
      </c>
      <c r="G6" s="7">
        <f t="shared" si="0"/>
        <v>12.866666666666667</v>
      </c>
      <c r="H6" s="6">
        <v>5</v>
      </c>
      <c r="I6" s="6"/>
      <c r="J6" s="7"/>
      <c r="K6" s="7">
        <f t="shared" si="1"/>
        <v>16.8</v>
      </c>
      <c r="L6" s="7">
        <f t="shared" si="2"/>
        <v>4.5952380952380949</v>
      </c>
      <c r="N6" s="6">
        <v>2</v>
      </c>
      <c r="O6" s="6">
        <v>12</v>
      </c>
      <c r="P6" s="6">
        <v>0</v>
      </c>
      <c r="Q6" s="6">
        <v>9</v>
      </c>
      <c r="R6" s="6">
        <v>0</v>
      </c>
      <c r="S6" s="6"/>
      <c r="T6" s="6"/>
      <c r="U6" s="6"/>
      <c r="V6" s="6"/>
      <c r="W6" s="6"/>
      <c r="X6" s="6">
        <v>2</v>
      </c>
      <c r="Y6" s="6">
        <v>12</v>
      </c>
      <c r="Z6" s="6">
        <v>0</v>
      </c>
      <c r="AA6" s="6">
        <v>17</v>
      </c>
      <c r="AB6" s="6">
        <v>0</v>
      </c>
      <c r="AC6" s="6">
        <v>7</v>
      </c>
      <c r="AD6" s="6">
        <v>42</v>
      </c>
      <c r="AE6" s="6">
        <v>2</v>
      </c>
      <c r="AF6" s="6">
        <v>16</v>
      </c>
      <c r="AG6" s="6">
        <v>3</v>
      </c>
      <c r="AH6" s="6">
        <v>3</v>
      </c>
      <c r="AI6" s="6">
        <v>18</v>
      </c>
      <c r="AJ6" s="6">
        <v>0</v>
      </c>
      <c r="AK6" s="6">
        <v>14</v>
      </c>
      <c r="AL6" s="6">
        <v>2</v>
      </c>
      <c r="AM6" s="6"/>
      <c r="AN6" s="6"/>
      <c r="AO6" s="6"/>
      <c r="AP6" s="6"/>
      <c r="AQ6" s="6"/>
      <c r="AR6" s="6">
        <v>3</v>
      </c>
      <c r="AS6" s="6">
        <v>18</v>
      </c>
      <c r="AT6" s="6">
        <v>0</v>
      </c>
      <c r="AU6" s="6">
        <v>17</v>
      </c>
      <c r="AV6" s="6">
        <v>1</v>
      </c>
      <c r="AW6" s="6">
        <v>2</v>
      </c>
      <c r="AX6" s="6">
        <v>12</v>
      </c>
      <c r="AY6" s="6">
        <v>0</v>
      </c>
      <c r="AZ6" s="6">
        <v>6</v>
      </c>
      <c r="BA6" s="6">
        <v>1</v>
      </c>
      <c r="BB6" s="6">
        <v>8</v>
      </c>
      <c r="BC6" s="6">
        <v>48</v>
      </c>
      <c r="BD6" s="6">
        <v>1</v>
      </c>
      <c r="BE6" s="6">
        <v>28</v>
      </c>
      <c r="BF6" s="6">
        <v>2</v>
      </c>
      <c r="BG6" s="6">
        <v>3</v>
      </c>
      <c r="BH6" s="6">
        <v>18</v>
      </c>
      <c r="BI6" s="6">
        <v>1</v>
      </c>
      <c r="BJ6" s="6">
        <v>7</v>
      </c>
      <c r="BK6" s="6">
        <v>0</v>
      </c>
      <c r="BL6" s="6">
        <v>8</v>
      </c>
      <c r="BM6" s="6">
        <v>48</v>
      </c>
      <c r="BN6" s="6">
        <v>1</v>
      </c>
      <c r="BO6" s="6">
        <v>26</v>
      </c>
      <c r="BP6" s="6">
        <v>2</v>
      </c>
      <c r="BQ6" s="6">
        <v>2</v>
      </c>
      <c r="BR6" s="6">
        <v>12</v>
      </c>
      <c r="BS6" s="6">
        <v>1</v>
      </c>
      <c r="BT6" s="6">
        <v>6</v>
      </c>
      <c r="BU6" s="6">
        <v>1</v>
      </c>
      <c r="BV6" s="6">
        <v>4</v>
      </c>
      <c r="BW6" s="6">
        <v>24</v>
      </c>
      <c r="BX6" s="6">
        <v>0</v>
      </c>
      <c r="BY6" s="6">
        <v>19</v>
      </c>
      <c r="BZ6" s="6">
        <v>2</v>
      </c>
      <c r="CA6" s="6">
        <v>2</v>
      </c>
      <c r="CB6" s="6">
        <v>15</v>
      </c>
      <c r="CC6" s="6">
        <v>0</v>
      </c>
      <c r="CD6" s="6">
        <v>15</v>
      </c>
      <c r="CE6" s="6">
        <v>0</v>
      </c>
      <c r="CF6" s="6">
        <v>4</v>
      </c>
      <c r="CG6" s="6">
        <v>24</v>
      </c>
      <c r="CH6" s="6">
        <v>0</v>
      </c>
      <c r="CI6" s="6">
        <v>26</v>
      </c>
      <c r="CJ6" s="6">
        <v>0</v>
      </c>
      <c r="CK6" s="6">
        <v>7</v>
      </c>
      <c r="CL6" s="6">
        <v>42</v>
      </c>
      <c r="CM6" s="6">
        <v>2</v>
      </c>
      <c r="CN6" s="6">
        <v>24</v>
      </c>
      <c r="CO6" s="6">
        <v>0</v>
      </c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</row>
    <row r="7" spans="1:108" x14ac:dyDescent="0.25">
      <c r="A7" s="4" t="s">
        <v>9</v>
      </c>
      <c r="B7" s="5">
        <f>AH33</f>
        <v>21</v>
      </c>
      <c r="C7" s="15">
        <f>AI33</f>
        <v>126</v>
      </c>
      <c r="D7" s="15">
        <f>AJ33</f>
        <v>0</v>
      </c>
      <c r="E7" s="15">
        <f>AK33</f>
        <v>116</v>
      </c>
      <c r="F7" s="15">
        <f>AL33</f>
        <v>7</v>
      </c>
      <c r="G7" s="7">
        <f t="shared" si="0"/>
        <v>16.571428571428573</v>
      </c>
      <c r="H7" s="6"/>
      <c r="I7" s="6"/>
      <c r="J7" s="7"/>
      <c r="K7" s="7">
        <f t="shared" si="1"/>
        <v>18</v>
      </c>
      <c r="L7" s="7">
        <f t="shared" si="2"/>
        <v>5.5238095238095237</v>
      </c>
      <c r="N7" s="6"/>
      <c r="O7" s="6"/>
      <c r="P7" s="6"/>
      <c r="Q7" s="6"/>
      <c r="R7" s="6"/>
      <c r="S7" s="6"/>
      <c r="T7" s="6"/>
      <c r="U7" s="6"/>
      <c r="V7" s="6"/>
      <c r="W7" s="6"/>
      <c r="X7" s="6">
        <v>3</v>
      </c>
      <c r="Y7" s="6">
        <v>18</v>
      </c>
      <c r="Z7" s="6">
        <v>0</v>
      </c>
      <c r="AA7" s="6">
        <v>18</v>
      </c>
      <c r="AB7" s="6">
        <v>0</v>
      </c>
      <c r="AC7" s="6">
        <v>3</v>
      </c>
      <c r="AD7" s="6">
        <v>18</v>
      </c>
      <c r="AE7" s="6">
        <v>0</v>
      </c>
      <c r="AF7" s="6">
        <v>19</v>
      </c>
      <c r="AG7" s="6">
        <v>0</v>
      </c>
      <c r="AH7" s="6">
        <v>3</v>
      </c>
      <c r="AI7" s="6">
        <v>18</v>
      </c>
      <c r="AJ7" s="6">
        <v>0</v>
      </c>
      <c r="AK7" s="6">
        <v>18</v>
      </c>
      <c r="AL7" s="6">
        <v>1</v>
      </c>
      <c r="AM7" s="6"/>
      <c r="AN7" s="6"/>
      <c r="AO7" s="6"/>
      <c r="AP7" s="6"/>
      <c r="AQ7" s="6"/>
      <c r="AR7" s="6">
        <v>4</v>
      </c>
      <c r="AS7" s="6">
        <v>24</v>
      </c>
      <c r="AT7" s="6">
        <v>0</v>
      </c>
      <c r="AU7" s="6">
        <v>11</v>
      </c>
      <c r="AV7" s="6">
        <v>1</v>
      </c>
      <c r="AW7" s="6">
        <v>2</v>
      </c>
      <c r="AX7" s="6">
        <v>12</v>
      </c>
      <c r="AY7" s="6">
        <v>0</v>
      </c>
      <c r="AZ7" s="6">
        <v>13</v>
      </c>
      <c r="BA7" s="6">
        <v>0</v>
      </c>
      <c r="BB7" s="6">
        <v>1</v>
      </c>
      <c r="BC7" s="6">
        <v>6</v>
      </c>
      <c r="BD7" s="6">
        <v>0</v>
      </c>
      <c r="BE7" s="6">
        <v>5</v>
      </c>
      <c r="BF7" s="6">
        <v>0</v>
      </c>
      <c r="BG7" s="6">
        <v>3</v>
      </c>
      <c r="BH7" s="6">
        <v>18</v>
      </c>
      <c r="BI7" s="6">
        <v>0</v>
      </c>
      <c r="BJ7" s="6">
        <v>14</v>
      </c>
      <c r="BK7" s="6">
        <v>1</v>
      </c>
      <c r="BL7" s="6">
        <v>5.4</v>
      </c>
      <c r="BM7" s="6">
        <v>34</v>
      </c>
      <c r="BN7" s="6">
        <v>1</v>
      </c>
      <c r="BO7" s="6">
        <v>20</v>
      </c>
      <c r="BP7" s="6">
        <v>1</v>
      </c>
      <c r="BQ7" s="6">
        <v>2</v>
      </c>
      <c r="BR7" s="6">
        <v>12</v>
      </c>
      <c r="BS7" s="6">
        <v>0</v>
      </c>
      <c r="BT7" s="6">
        <v>14</v>
      </c>
      <c r="BU7" s="6">
        <v>0</v>
      </c>
      <c r="BV7" s="6">
        <v>3</v>
      </c>
      <c r="BW7" s="6">
        <v>18</v>
      </c>
      <c r="BX7" s="6">
        <v>0</v>
      </c>
      <c r="BY7" s="6">
        <v>11</v>
      </c>
      <c r="BZ7" s="6">
        <v>2</v>
      </c>
      <c r="CA7" s="6">
        <v>3</v>
      </c>
      <c r="CB7" s="6">
        <v>18</v>
      </c>
      <c r="CC7" s="6">
        <v>0</v>
      </c>
      <c r="CD7" s="6">
        <v>8</v>
      </c>
      <c r="CE7" s="6">
        <v>1</v>
      </c>
      <c r="CF7" s="6">
        <v>7</v>
      </c>
      <c r="CG7" s="6">
        <v>42</v>
      </c>
      <c r="CH7" s="6">
        <v>0</v>
      </c>
      <c r="CI7" s="6">
        <v>27</v>
      </c>
      <c r="CJ7" s="6">
        <v>0</v>
      </c>
      <c r="CK7" s="6">
        <v>2</v>
      </c>
      <c r="CL7" s="6">
        <v>12</v>
      </c>
      <c r="CM7" s="6">
        <v>0</v>
      </c>
      <c r="CN7" s="6">
        <v>16</v>
      </c>
      <c r="CO7" s="6">
        <v>0</v>
      </c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</row>
    <row r="8" spans="1:108" x14ac:dyDescent="0.25">
      <c r="A8" s="4" t="s">
        <v>196</v>
      </c>
      <c r="B8" s="5">
        <f>AR33</f>
        <v>43</v>
      </c>
      <c r="C8" s="15">
        <f>AS33</f>
        <v>258</v>
      </c>
      <c r="D8" s="15">
        <f>AT33</f>
        <v>5</v>
      </c>
      <c r="E8" s="15">
        <f>AU33</f>
        <v>155</v>
      </c>
      <c r="F8" s="15">
        <f>AV33</f>
        <v>11</v>
      </c>
      <c r="G8" s="7">
        <f t="shared" si="0"/>
        <v>14.090909090909092</v>
      </c>
      <c r="H8" s="6"/>
      <c r="I8" s="6"/>
      <c r="J8" s="7"/>
      <c r="K8" s="7">
        <f t="shared" si="1"/>
        <v>23.454545454545453</v>
      </c>
      <c r="L8" s="7">
        <f t="shared" si="2"/>
        <v>3.6046511627906979</v>
      </c>
      <c r="N8" s="6"/>
      <c r="O8" s="6"/>
      <c r="P8" s="6"/>
      <c r="Q8" s="6"/>
      <c r="R8" s="6"/>
      <c r="S8" s="6"/>
      <c r="T8" s="6"/>
      <c r="U8" s="6"/>
      <c r="V8" s="6"/>
      <c r="W8" s="6"/>
      <c r="X8" s="6">
        <v>4</v>
      </c>
      <c r="Y8" s="6">
        <v>24</v>
      </c>
      <c r="Z8" s="6">
        <v>0</v>
      </c>
      <c r="AA8" s="6">
        <v>29</v>
      </c>
      <c r="AB8" s="6">
        <v>1</v>
      </c>
      <c r="AC8" s="6">
        <v>2</v>
      </c>
      <c r="AD8" s="6">
        <v>12</v>
      </c>
      <c r="AE8" s="6">
        <v>0</v>
      </c>
      <c r="AF8" s="6">
        <v>5</v>
      </c>
      <c r="AG8" s="6">
        <v>3</v>
      </c>
      <c r="AH8" s="6">
        <v>2</v>
      </c>
      <c r="AI8" s="6">
        <v>12</v>
      </c>
      <c r="AJ8" s="6">
        <v>0</v>
      </c>
      <c r="AK8" s="6">
        <v>9</v>
      </c>
      <c r="AL8" s="6">
        <v>2</v>
      </c>
      <c r="AM8" s="6"/>
      <c r="AN8" s="6"/>
      <c r="AO8" s="6"/>
      <c r="AP8" s="6"/>
      <c r="AQ8" s="6"/>
      <c r="AR8" s="6">
        <v>6</v>
      </c>
      <c r="AS8" s="6">
        <v>36</v>
      </c>
      <c r="AT8" s="6">
        <v>1</v>
      </c>
      <c r="AU8" s="6">
        <v>24</v>
      </c>
      <c r="AV8" s="6">
        <v>1</v>
      </c>
      <c r="AW8" s="6">
        <v>0.3</v>
      </c>
      <c r="AX8" s="6">
        <v>3</v>
      </c>
      <c r="AY8" s="6">
        <v>0</v>
      </c>
      <c r="AZ8" s="6">
        <v>1</v>
      </c>
      <c r="BA8" s="6">
        <v>2</v>
      </c>
      <c r="BB8" s="6">
        <v>7</v>
      </c>
      <c r="BC8" s="6">
        <v>42</v>
      </c>
      <c r="BD8" s="6">
        <v>3</v>
      </c>
      <c r="BE8" s="6">
        <v>9</v>
      </c>
      <c r="BF8" s="6">
        <v>1</v>
      </c>
      <c r="BG8" s="6">
        <v>3</v>
      </c>
      <c r="BH8" s="6">
        <v>18</v>
      </c>
      <c r="BI8" s="6">
        <v>0</v>
      </c>
      <c r="BJ8" s="6">
        <v>5</v>
      </c>
      <c r="BK8" s="6">
        <v>0</v>
      </c>
      <c r="BL8" s="6">
        <v>4</v>
      </c>
      <c r="BM8" s="6">
        <v>24</v>
      </c>
      <c r="BN8" s="6">
        <v>0</v>
      </c>
      <c r="BO8" s="6">
        <v>17</v>
      </c>
      <c r="BP8" s="6">
        <v>1</v>
      </c>
      <c r="BQ8" s="6">
        <v>2</v>
      </c>
      <c r="BR8" s="6">
        <v>12</v>
      </c>
      <c r="BS8" s="6">
        <v>0</v>
      </c>
      <c r="BT8" s="6">
        <v>10</v>
      </c>
      <c r="BU8" s="6">
        <v>0</v>
      </c>
      <c r="BV8" s="6">
        <v>1</v>
      </c>
      <c r="BW8" s="6">
        <v>6</v>
      </c>
      <c r="BX8" s="6">
        <v>1</v>
      </c>
      <c r="BY8" s="6">
        <v>0</v>
      </c>
      <c r="BZ8" s="6">
        <v>1</v>
      </c>
      <c r="CA8" s="6">
        <v>4</v>
      </c>
      <c r="CB8" s="6">
        <v>24</v>
      </c>
      <c r="CC8" s="6">
        <v>0</v>
      </c>
      <c r="CD8" s="6">
        <v>21</v>
      </c>
      <c r="CE8" s="6">
        <v>0</v>
      </c>
      <c r="CF8" s="6">
        <v>4</v>
      </c>
      <c r="CG8" s="6">
        <v>24</v>
      </c>
      <c r="CH8" s="6">
        <v>0</v>
      </c>
      <c r="CI8" s="6">
        <v>27</v>
      </c>
      <c r="CJ8" s="6">
        <v>1</v>
      </c>
      <c r="CK8" s="6">
        <v>6.2</v>
      </c>
      <c r="CL8" s="6">
        <v>38</v>
      </c>
      <c r="CM8" s="6">
        <v>0</v>
      </c>
      <c r="CN8" s="6">
        <v>27</v>
      </c>
      <c r="CO8" s="6">
        <v>5</v>
      </c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</row>
    <row r="9" spans="1:108" x14ac:dyDescent="0.25">
      <c r="A9" t="s">
        <v>22</v>
      </c>
      <c r="B9" s="5">
        <f>AW33</f>
        <v>34.4</v>
      </c>
      <c r="C9" s="15">
        <f>AX33</f>
        <v>208</v>
      </c>
      <c r="D9" s="15">
        <f>AY33</f>
        <v>0</v>
      </c>
      <c r="E9" s="15">
        <f>AZ33</f>
        <v>226</v>
      </c>
      <c r="F9" s="15">
        <f>BA33</f>
        <v>10</v>
      </c>
      <c r="G9" s="7">
        <f t="shared" si="0"/>
        <v>22.6</v>
      </c>
      <c r="H9" s="6">
        <v>1</v>
      </c>
      <c r="I9" s="6"/>
      <c r="J9" s="6"/>
      <c r="K9" s="7">
        <f t="shared" si="1"/>
        <v>20.8</v>
      </c>
      <c r="L9" s="7">
        <f t="shared" si="2"/>
        <v>6.5192307692307692</v>
      </c>
      <c r="N9" s="6"/>
      <c r="O9" s="6"/>
      <c r="P9" s="6"/>
      <c r="Q9" s="6"/>
      <c r="R9" s="6"/>
      <c r="S9" s="6"/>
      <c r="T9" s="6"/>
      <c r="U9" s="6"/>
      <c r="V9" s="6"/>
      <c r="W9" s="6"/>
      <c r="X9" s="6">
        <v>3</v>
      </c>
      <c r="Y9" s="6">
        <v>18</v>
      </c>
      <c r="Z9" s="6">
        <v>0</v>
      </c>
      <c r="AA9" s="6">
        <v>13</v>
      </c>
      <c r="AB9" s="6">
        <v>2</v>
      </c>
      <c r="AC9" s="6">
        <v>8</v>
      </c>
      <c r="AD9" s="6">
        <v>48</v>
      </c>
      <c r="AE9" s="6">
        <v>0</v>
      </c>
      <c r="AF9" s="6">
        <v>51</v>
      </c>
      <c r="AG9" s="6">
        <v>0</v>
      </c>
      <c r="AH9" s="6">
        <v>1</v>
      </c>
      <c r="AI9" s="6">
        <v>6</v>
      </c>
      <c r="AJ9" s="6">
        <v>0</v>
      </c>
      <c r="AK9" s="6">
        <v>4</v>
      </c>
      <c r="AL9" s="6">
        <v>1</v>
      </c>
      <c r="AM9" s="6"/>
      <c r="AN9" s="6"/>
      <c r="AO9" s="6"/>
      <c r="AP9" s="6"/>
      <c r="AQ9" s="6"/>
      <c r="AR9" s="6">
        <v>2</v>
      </c>
      <c r="AS9" s="6">
        <v>12</v>
      </c>
      <c r="AT9" s="6">
        <v>0</v>
      </c>
      <c r="AU9" s="6">
        <v>8</v>
      </c>
      <c r="AV9" s="6">
        <v>1</v>
      </c>
      <c r="AW9" s="6">
        <v>3</v>
      </c>
      <c r="AX9" s="6">
        <v>18</v>
      </c>
      <c r="AY9" s="6">
        <v>0</v>
      </c>
      <c r="AZ9" s="6">
        <v>7</v>
      </c>
      <c r="BA9" s="6">
        <v>3</v>
      </c>
      <c r="BB9" s="6">
        <v>3.1</v>
      </c>
      <c r="BC9" s="6">
        <v>19</v>
      </c>
      <c r="BD9" s="6">
        <v>0</v>
      </c>
      <c r="BE9" s="6">
        <v>4</v>
      </c>
      <c r="BF9" s="6">
        <v>3</v>
      </c>
      <c r="BG9" s="6">
        <v>3</v>
      </c>
      <c r="BH9" s="6">
        <v>18</v>
      </c>
      <c r="BI9" s="6">
        <v>0</v>
      </c>
      <c r="BJ9" s="6">
        <v>15</v>
      </c>
      <c r="BK9" s="6">
        <v>2</v>
      </c>
      <c r="BL9" s="6">
        <v>4</v>
      </c>
      <c r="BM9" s="6">
        <v>24</v>
      </c>
      <c r="BN9" s="6">
        <v>1</v>
      </c>
      <c r="BO9" s="6">
        <v>9</v>
      </c>
      <c r="BP9" s="6">
        <v>2</v>
      </c>
      <c r="BQ9" s="6">
        <v>2</v>
      </c>
      <c r="BR9" s="6">
        <v>12</v>
      </c>
      <c r="BS9" s="6">
        <v>2</v>
      </c>
      <c r="BT9" s="6">
        <v>0</v>
      </c>
      <c r="BU9" s="6">
        <v>1</v>
      </c>
      <c r="BV9" s="6">
        <v>3</v>
      </c>
      <c r="BW9" s="6">
        <v>18</v>
      </c>
      <c r="BX9" s="6">
        <v>0</v>
      </c>
      <c r="BY9" s="6">
        <v>12</v>
      </c>
      <c r="BZ9" s="6">
        <v>2</v>
      </c>
      <c r="CA9" s="6">
        <v>2</v>
      </c>
      <c r="CB9" s="6">
        <v>12</v>
      </c>
      <c r="CC9" s="6">
        <v>0</v>
      </c>
      <c r="CD9" s="6">
        <v>18</v>
      </c>
      <c r="CE9" s="6">
        <v>0</v>
      </c>
      <c r="CF9" s="6">
        <v>7</v>
      </c>
      <c r="CG9" s="6">
        <v>42</v>
      </c>
      <c r="CH9" s="6">
        <v>1</v>
      </c>
      <c r="CI9" s="6">
        <v>25</v>
      </c>
      <c r="CJ9" s="6">
        <v>1</v>
      </c>
      <c r="CK9" s="6">
        <v>6</v>
      </c>
      <c r="CL9" s="6">
        <v>36</v>
      </c>
      <c r="CM9" s="6">
        <v>0</v>
      </c>
      <c r="CN9" s="6">
        <v>52</v>
      </c>
      <c r="CO9" s="6">
        <v>0</v>
      </c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</row>
    <row r="10" spans="1:108" x14ac:dyDescent="0.25">
      <c r="A10" s="4" t="s">
        <v>10</v>
      </c>
      <c r="B10" s="5">
        <f>BB33</f>
        <v>138.4</v>
      </c>
      <c r="C10" s="15">
        <f>BC33</f>
        <v>832</v>
      </c>
      <c r="D10" s="15">
        <f>BD33</f>
        <v>29</v>
      </c>
      <c r="E10" s="15">
        <f>BE33</f>
        <v>370</v>
      </c>
      <c r="F10" s="15">
        <f>BF33</f>
        <v>34</v>
      </c>
      <c r="G10" s="7">
        <f t="shared" si="0"/>
        <v>10.882352941176471</v>
      </c>
      <c r="H10" s="6">
        <v>4</v>
      </c>
      <c r="I10" s="6"/>
      <c r="J10" s="7"/>
      <c r="K10" s="7">
        <f t="shared" si="1"/>
        <v>24.470588235294116</v>
      </c>
      <c r="L10" s="7">
        <f t="shared" si="2"/>
        <v>2.6682692307692308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v>7</v>
      </c>
      <c r="Y10" s="6">
        <v>42</v>
      </c>
      <c r="Z10" s="6">
        <v>1</v>
      </c>
      <c r="AA10" s="6">
        <v>27</v>
      </c>
      <c r="AB10" s="6">
        <v>0</v>
      </c>
      <c r="AC10" s="6">
        <v>3</v>
      </c>
      <c r="AD10" s="6">
        <v>18</v>
      </c>
      <c r="AE10" s="6">
        <v>0</v>
      </c>
      <c r="AF10" s="6">
        <v>18</v>
      </c>
      <c r="AG10" s="6">
        <v>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>
        <v>5</v>
      </c>
      <c r="AS10" s="6">
        <v>30</v>
      </c>
      <c r="AT10" s="6">
        <v>2</v>
      </c>
      <c r="AU10" s="6">
        <v>10</v>
      </c>
      <c r="AV10" s="6">
        <v>2</v>
      </c>
      <c r="AW10" s="6">
        <v>2</v>
      </c>
      <c r="AX10" s="6">
        <v>12</v>
      </c>
      <c r="AY10" s="6">
        <v>0</v>
      </c>
      <c r="AZ10" s="6">
        <v>34</v>
      </c>
      <c r="BA10" s="6">
        <v>0</v>
      </c>
      <c r="BB10" s="6">
        <v>4</v>
      </c>
      <c r="BC10" s="6">
        <v>24</v>
      </c>
      <c r="BD10" s="6">
        <v>0</v>
      </c>
      <c r="BE10" s="6">
        <v>18</v>
      </c>
      <c r="BF10" s="6">
        <v>0</v>
      </c>
      <c r="BG10" s="6">
        <v>2</v>
      </c>
      <c r="BH10" s="6">
        <v>12</v>
      </c>
      <c r="BI10" s="6">
        <v>0</v>
      </c>
      <c r="BJ10" s="6">
        <v>4</v>
      </c>
      <c r="BK10" s="6">
        <v>2</v>
      </c>
      <c r="BL10" s="6">
        <v>4</v>
      </c>
      <c r="BM10" s="6">
        <v>24</v>
      </c>
      <c r="BN10" s="6">
        <v>1</v>
      </c>
      <c r="BO10" s="6">
        <v>18</v>
      </c>
      <c r="BP10" s="6">
        <v>1</v>
      </c>
      <c r="BQ10" s="6">
        <v>4</v>
      </c>
      <c r="BR10" s="6">
        <v>24</v>
      </c>
      <c r="BS10" s="6">
        <v>1</v>
      </c>
      <c r="BT10" s="6">
        <v>17</v>
      </c>
      <c r="BU10" s="6">
        <v>0</v>
      </c>
      <c r="BV10" s="6">
        <v>4</v>
      </c>
      <c r="BW10" s="6">
        <v>24</v>
      </c>
      <c r="BX10" s="6">
        <v>0</v>
      </c>
      <c r="BY10" s="6">
        <v>32</v>
      </c>
      <c r="BZ10" s="6">
        <v>1</v>
      </c>
      <c r="CA10" s="6">
        <v>1</v>
      </c>
      <c r="CB10" s="6">
        <v>6</v>
      </c>
      <c r="CC10" s="6">
        <v>1</v>
      </c>
      <c r="CD10" s="6">
        <v>0</v>
      </c>
      <c r="CE10" s="6">
        <v>1</v>
      </c>
      <c r="CF10" s="6">
        <v>4</v>
      </c>
      <c r="CG10" s="6">
        <v>24</v>
      </c>
      <c r="CH10" s="6">
        <v>1</v>
      </c>
      <c r="CI10" s="6">
        <v>16</v>
      </c>
      <c r="CJ10" s="6">
        <v>2</v>
      </c>
      <c r="CK10" s="6">
        <v>7.5</v>
      </c>
      <c r="CL10" s="6">
        <v>47</v>
      </c>
      <c r="CM10" s="6">
        <v>0</v>
      </c>
      <c r="CN10" s="6">
        <v>30</v>
      </c>
      <c r="CO10" s="6">
        <v>3</v>
      </c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</row>
    <row r="11" spans="1:108" x14ac:dyDescent="0.25">
      <c r="A11" s="4" t="s">
        <v>11</v>
      </c>
      <c r="B11" s="5">
        <f>BG33</f>
        <v>32</v>
      </c>
      <c r="C11" s="15">
        <f>BH33</f>
        <v>192</v>
      </c>
      <c r="D11" s="15">
        <f>BI33</f>
        <v>2</v>
      </c>
      <c r="E11" s="15">
        <f>BJ33</f>
        <v>126</v>
      </c>
      <c r="F11" s="15">
        <f>BK33</f>
        <v>9</v>
      </c>
      <c r="G11" s="7">
        <f t="shared" si="0"/>
        <v>14</v>
      </c>
      <c r="H11" s="6">
        <v>1</v>
      </c>
      <c r="I11" s="6"/>
      <c r="J11" s="7"/>
      <c r="K11" s="7">
        <f t="shared" si="1"/>
        <v>21.333333333333332</v>
      </c>
      <c r="L11" s="7">
        <f t="shared" si="2"/>
        <v>3.9375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v>2</v>
      </c>
      <c r="Y11" s="6">
        <v>12</v>
      </c>
      <c r="Z11" s="6">
        <v>0</v>
      </c>
      <c r="AA11" s="6">
        <v>11</v>
      </c>
      <c r="AB11" s="6">
        <v>1</v>
      </c>
      <c r="AC11" s="6">
        <v>4</v>
      </c>
      <c r="AD11" s="6">
        <v>24</v>
      </c>
      <c r="AE11" s="6">
        <v>0</v>
      </c>
      <c r="AF11" s="6">
        <v>18</v>
      </c>
      <c r="AG11" s="6">
        <v>0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>
        <v>4</v>
      </c>
      <c r="AS11" s="6">
        <v>24</v>
      </c>
      <c r="AT11" s="6">
        <v>0</v>
      </c>
      <c r="AU11" s="6">
        <v>21</v>
      </c>
      <c r="AV11" s="6">
        <v>0</v>
      </c>
      <c r="AW11" s="6">
        <v>5</v>
      </c>
      <c r="AX11" s="6">
        <v>30</v>
      </c>
      <c r="AY11" s="6">
        <v>0</v>
      </c>
      <c r="AZ11" s="6">
        <v>42</v>
      </c>
      <c r="BA11" s="6">
        <v>1</v>
      </c>
      <c r="BB11" s="6">
        <v>7</v>
      </c>
      <c r="BC11" s="6">
        <v>42</v>
      </c>
      <c r="BD11" s="6">
        <v>1</v>
      </c>
      <c r="BE11" s="6">
        <v>13</v>
      </c>
      <c r="BF11" s="6">
        <v>4</v>
      </c>
      <c r="BG11" s="6">
        <v>8</v>
      </c>
      <c r="BH11" s="6">
        <v>48</v>
      </c>
      <c r="BI11" s="6">
        <v>1</v>
      </c>
      <c r="BJ11" s="6">
        <v>42</v>
      </c>
      <c r="BK11" s="6">
        <v>0</v>
      </c>
      <c r="BL11" s="6">
        <v>4</v>
      </c>
      <c r="BM11" s="6">
        <v>24</v>
      </c>
      <c r="BN11" s="6">
        <v>1</v>
      </c>
      <c r="BO11" s="6">
        <v>9</v>
      </c>
      <c r="BP11" s="6">
        <v>3</v>
      </c>
      <c r="BQ11" s="6">
        <v>4</v>
      </c>
      <c r="BR11" s="6">
        <v>24</v>
      </c>
      <c r="BS11" s="6">
        <v>0</v>
      </c>
      <c r="BT11" s="6">
        <v>9</v>
      </c>
      <c r="BU11" s="6">
        <v>2</v>
      </c>
      <c r="BV11" s="6">
        <v>4</v>
      </c>
      <c r="BW11" s="6">
        <v>24</v>
      </c>
      <c r="BX11" s="6">
        <v>0</v>
      </c>
      <c r="BY11" s="6">
        <v>21</v>
      </c>
      <c r="BZ11" s="6">
        <v>2</v>
      </c>
      <c r="CA11" s="6">
        <v>1</v>
      </c>
      <c r="CB11" s="6">
        <v>6</v>
      </c>
      <c r="CC11" s="6">
        <v>0</v>
      </c>
      <c r="CD11" s="6">
        <v>6</v>
      </c>
      <c r="CE11" s="6">
        <v>0</v>
      </c>
      <c r="CF11" s="6">
        <v>1</v>
      </c>
      <c r="CG11" s="6">
        <v>6</v>
      </c>
      <c r="CH11" s="6">
        <v>0</v>
      </c>
      <c r="CI11" s="6">
        <v>1</v>
      </c>
      <c r="CJ11" s="6">
        <v>0</v>
      </c>
      <c r="CK11" s="6">
        <v>2</v>
      </c>
      <c r="CL11" s="6">
        <v>12</v>
      </c>
      <c r="CM11" s="6">
        <v>0</v>
      </c>
      <c r="CN11" s="6">
        <v>9</v>
      </c>
      <c r="CO11" s="6">
        <v>1</v>
      </c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</row>
    <row r="12" spans="1:108" x14ac:dyDescent="0.25">
      <c r="A12" s="4" t="s">
        <v>12</v>
      </c>
      <c r="B12" s="5">
        <f>BL33</f>
        <v>101.4</v>
      </c>
      <c r="C12" s="15">
        <f>BM33</f>
        <v>610</v>
      </c>
      <c r="D12" s="15">
        <f>BN33</f>
        <v>9</v>
      </c>
      <c r="E12" s="15">
        <f>BO33</f>
        <v>407</v>
      </c>
      <c r="F12" s="15">
        <f>BP33</f>
        <v>28</v>
      </c>
      <c r="G12" s="7">
        <f t="shared" si="0"/>
        <v>14.535714285714286</v>
      </c>
      <c r="H12" s="6">
        <v>3</v>
      </c>
      <c r="I12" s="6"/>
      <c r="J12" s="7"/>
      <c r="K12" s="7">
        <f t="shared" si="1"/>
        <v>21.785714285714285</v>
      </c>
      <c r="L12" s="7">
        <f t="shared" si="2"/>
        <v>4.0032786885245901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v>3</v>
      </c>
      <c r="Y12" s="6">
        <v>18</v>
      </c>
      <c r="Z12" s="6">
        <v>0</v>
      </c>
      <c r="AA12" s="6">
        <v>23</v>
      </c>
      <c r="AB12" s="6">
        <v>1</v>
      </c>
      <c r="AC12" s="6">
        <v>6</v>
      </c>
      <c r="AD12" s="6">
        <v>36</v>
      </c>
      <c r="AE12" s="6">
        <v>0</v>
      </c>
      <c r="AF12" s="6">
        <v>27</v>
      </c>
      <c r="AG12" s="6">
        <v>0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>
        <v>4</v>
      </c>
      <c r="AS12" s="6">
        <v>24</v>
      </c>
      <c r="AT12" s="6">
        <v>0</v>
      </c>
      <c r="AU12" s="6">
        <v>13</v>
      </c>
      <c r="AV12" s="6">
        <v>1</v>
      </c>
      <c r="AW12" s="6">
        <v>2</v>
      </c>
      <c r="AX12" s="6">
        <v>12</v>
      </c>
      <c r="AY12" s="6">
        <v>0</v>
      </c>
      <c r="AZ12" s="6">
        <v>14</v>
      </c>
      <c r="BA12" s="6">
        <v>1</v>
      </c>
      <c r="BB12" s="6">
        <v>4</v>
      </c>
      <c r="BC12" s="6">
        <v>24</v>
      </c>
      <c r="BD12" s="6">
        <v>1</v>
      </c>
      <c r="BE12" s="6">
        <v>6</v>
      </c>
      <c r="BF12" s="6">
        <v>1</v>
      </c>
      <c r="BG12" s="6"/>
      <c r="BH12" s="6"/>
      <c r="BI12" s="6"/>
      <c r="BJ12" s="6"/>
      <c r="BK12" s="6"/>
      <c r="BL12" s="6">
        <v>4</v>
      </c>
      <c r="BM12" s="6">
        <v>24</v>
      </c>
      <c r="BN12" s="6">
        <v>0</v>
      </c>
      <c r="BO12" s="6">
        <v>20</v>
      </c>
      <c r="BP12" s="6">
        <v>0</v>
      </c>
      <c r="BQ12" s="6"/>
      <c r="BR12" s="6"/>
      <c r="BS12" s="6"/>
      <c r="BT12" s="6"/>
      <c r="BU12" s="6"/>
      <c r="BV12" s="6">
        <v>6</v>
      </c>
      <c r="BW12" s="6">
        <v>36</v>
      </c>
      <c r="BX12" s="6">
        <v>1</v>
      </c>
      <c r="BY12" s="6">
        <v>14</v>
      </c>
      <c r="BZ12" s="6">
        <v>1</v>
      </c>
      <c r="CA12" s="6">
        <v>2</v>
      </c>
      <c r="CB12" s="6">
        <v>12</v>
      </c>
      <c r="CC12" s="6">
        <v>0</v>
      </c>
      <c r="CD12" s="6">
        <v>13</v>
      </c>
      <c r="CE12" s="6">
        <v>1</v>
      </c>
      <c r="CF12" s="6">
        <v>3</v>
      </c>
      <c r="CG12" s="6">
        <v>18</v>
      </c>
      <c r="CH12" s="6">
        <v>0</v>
      </c>
      <c r="CI12" s="6">
        <v>12</v>
      </c>
      <c r="CJ12" s="6">
        <v>0</v>
      </c>
      <c r="CK12" s="6">
        <v>2</v>
      </c>
      <c r="CL12" s="6">
        <v>12</v>
      </c>
      <c r="CM12" s="6">
        <v>0</v>
      </c>
      <c r="CN12" s="6">
        <v>7</v>
      </c>
      <c r="CO12" s="6">
        <v>1</v>
      </c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</row>
    <row r="13" spans="1:108" x14ac:dyDescent="0.25">
      <c r="A13" s="4" t="s">
        <v>3</v>
      </c>
      <c r="B13" s="5">
        <f>BQ33</f>
        <v>25</v>
      </c>
      <c r="C13" s="15">
        <f>BR33</f>
        <v>150</v>
      </c>
      <c r="D13" s="15">
        <f>BS33</f>
        <v>4</v>
      </c>
      <c r="E13" s="15">
        <f>BT33</f>
        <v>107</v>
      </c>
      <c r="F13" s="15">
        <f>BU33</f>
        <v>4</v>
      </c>
      <c r="G13" s="7">
        <f t="shared" si="0"/>
        <v>26.75</v>
      </c>
      <c r="H13" s="6"/>
      <c r="I13" s="6"/>
      <c r="J13" s="7"/>
      <c r="K13" s="7">
        <f t="shared" si="1"/>
        <v>37.5</v>
      </c>
      <c r="L13" s="7">
        <f t="shared" si="2"/>
        <v>4.28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v>2</v>
      </c>
      <c r="Y13" s="6">
        <v>12</v>
      </c>
      <c r="Z13" s="6">
        <v>0</v>
      </c>
      <c r="AA13" s="6">
        <v>15</v>
      </c>
      <c r="AB13" s="6">
        <v>0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>
        <v>3</v>
      </c>
      <c r="AS13" s="6">
        <v>18</v>
      </c>
      <c r="AT13" s="6">
        <v>0</v>
      </c>
      <c r="AU13" s="6">
        <v>22</v>
      </c>
      <c r="AV13" s="6">
        <v>1</v>
      </c>
      <c r="AW13" s="6">
        <v>2</v>
      </c>
      <c r="AX13" s="6">
        <v>12</v>
      </c>
      <c r="AY13" s="6">
        <v>0</v>
      </c>
      <c r="AZ13" s="6">
        <v>16</v>
      </c>
      <c r="BA13" s="6">
        <v>0</v>
      </c>
      <c r="BB13" s="6">
        <v>4</v>
      </c>
      <c r="BC13" s="6">
        <v>24</v>
      </c>
      <c r="BD13" s="6">
        <v>1</v>
      </c>
      <c r="BE13" s="6">
        <v>10</v>
      </c>
      <c r="BF13" s="6">
        <v>2</v>
      </c>
      <c r="BG13" s="6"/>
      <c r="BH13" s="6"/>
      <c r="BI13" s="6"/>
      <c r="BJ13" s="6"/>
      <c r="BK13" s="6"/>
      <c r="BL13" s="6">
        <v>5</v>
      </c>
      <c r="BM13" s="6">
        <v>30</v>
      </c>
      <c r="BN13" s="6">
        <v>0</v>
      </c>
      <c r="BO13" s="6">
        <v>26</v>
      </c>
      <c r="BP13" s="6">
        <v>2</v>
      </c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>
        <v>7</v>
      </c>
      <c r="CB13" s="6">
        <v>42</v>
      </c>
      <c r="CC13" s="6">
        <v>0</v>
      </c>
      <c r="CD13" s="6">
        <v>24</v>
      </c>
      <c r="CE13" s="6">
        <v>1</v>
      </c>
      <c r="CF13" s="6">
        <v>7</v>
      </c>
      <c r="CG13" s="6">
        <v>42</v>
      </c>
      <c r="CH13" s="6">
        <v>0</v>
      </c>
      <c r="CI13" s="6">
        <v>20</v>
      </c>
      <c r="CJ13" s="6">
        <v>0</v>
      </c>
      <c r="CK13" s="6">
        <v>4</v>
      </c>
      <c r="CL13" s="6">
        <v>24</v>
      </c>
      <c r="CM13" s="6">
        <v>0</v>
      </c>
      <c r="CN13" s="6">
        <v>35</v>
      </c>
      <c r="CO13" s="6">
        <v>0</v>
      </c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</row>
    <row r="14" spans="1:108" x14ac:dyDescent="0.25">
      <c r="A14" t="s">
        <v>29</v>
      </c>
      <c r="B14" s="5">
        <f>BV33</f>
        <v>34</v>
      </c>
      <c r="C14" s="15">
        <f>BW33</f>
        <v>204</v>
      </c>
      <c r="D14" s="15">
        <f>BX33</f>
        <v>2</v>
      </c>
      <c r="E14" s="15">
        <f>BY33</f>
        <v>165</v>
      </c>
      <c r="F14" s="15">
        <f>BZ33</f>
        <v>15</v>
      </c>
      <c r="G14" s="7">
        <f t="shared" si="0"/>
        <v>11</v>
      </c>
      <c r="H14" s="6">
        <v>1</v>
      </c>
      <c r="I14" s="6"/>
      <c r="J14" s="6"/>
      <c r="K14" s="7">
        <f t="shared" si="1"/>
        <v>13.6</v>
      </c>
      <c r="L14" s="7">
        <f t="shared" si="2"/>
        <v>4.8529411764705879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v>1.3</v>
      </c>
      <c r="Y14" s="6">
        <v>9</v>
      </c>
      <c r="Z14" s="6">
        <v>0</v>
      </c>
      <c r="AA14" s="6">
        <v>13</v>
      </c>
      <c r="AB14" s="6">
        <v>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W14" s="6">
        <v>2</v>
      </c>
      <c r="AX14" s="6">
        <v>12</v>
      </c>
      <c r="AY14" s="6">
        <v>0</v>
      </c>
      <c r="AZ14" s="6">
        <v>12</v>
      </c>
      <c r="BA14" s="6">
        <v>0</v>
      </c>
      <c r="BB14" s="6">
        <v>4</v>
      </c>
      <c r="BC14" s="6">
        <v>24</v>
      </c>
      <c r="BD14" s="6">
        <v>0</v>
      </c>
      <c r="BE14" s="6">
        <v>16</v>
      </c>
      <c r="BF14" s="6">
        <v>1</v>
      </c>
      <c r="BG14" s="6"/>
      <c r="BH14" s="6"/>
      <c r="BI14" s="6"/>
      <c r="BJ14" s="6"/>
      <c r="BK14" s="6"/>
      <c r="BL14" s="6">
        <v>3</v>
      </c>
      <c r="BM14" s="6">
        <v>18</v>
      </c>
      <c r="BN14" s="6">
        <v>0</v>
      </c>
      <c r="BO14" s="6">
        <v>14</v>
      </c>
      <c r="BP14" s="6">
        <v>0</v>
      </c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>
        <v>2</v>
      </c>
      <c r="CB14" s="6">
        <v>12</v>
      </c>
      <c r="CC14" s="6">
        <v>0</v>
      </c>
      <c r="CD14" s="6">
        <v>10</v>
      </c>
      <c r="CE14" s="6">
        <v>2</v>
      </c>
      <c r="CF14" s="6">
        <v>1</v>
      </c>
      <c r="CG14" s="6">
        <v>6</v>
      </c>
      <c r="CH14" s="6">
        <v>0</v>
      </c>
      <c r="CI14" s="6">
        <v>10</v>
      </c>
      <c r="CJ14" s="6">
        <v>0</v>
      </c>
      <c r="CK14" s="6">
        <v>6</v>
      </c>
      <c r="CL14" s="6">
        <v>36</v>
      </c>
      <c r="CM14" s="6">
        <v>0</v>
      </c>
      <c r="CN14" s="6">
        <v>37</v>
      </c>
      <c r="CO14" s="6">
        <v>1</v>
      </c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</row>
    <row r="15" spans="1:108" x14ac:dyDescent="0.25">
      <c r="A15" s="4" t="s">
        <v>13</v>
      </c>
      <c r="B15" s="5">
        <f>CA33</f>
        <v>39.4</v>
      </c>
      <c r="C15" s="15">
        <f>CB33</f>
        <v>238</v>
      </c>
      <c r="D15" s="15">
        <f>CC33</f>
        <v>1</v>
      </c>
      <c r="E15" s="15">
        <f>CD33</f>
        <v>203</v>
      </c>
      <c r="F15" s="15">
        <f>CE33</f>
        <v>13</v>
      </c>
      <c r="G15" s="7">
        <f t="shared" si="0"/>
        <v>15.615384615384615</v>
      </c>
      <c r="H15" s="6">
        <v>2</v>
      </c>
      <c r="I15" s="6"/>
      <c r="J15" s="7"/>
      <c r="K15" s="7">
        <f t="shared" si="1"/>
        <v>18.307692307692307</v>
      </c>
      <c r="L15" s="7">
        <f t="shared" si="2"/>
        <v>5.117647058823529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v>3</v>
      </c>
      <c r="Y15" s="6">
        <v>18</v>
      </c>
      <c r="Z15" s="6">
        <v>0</v>
      </c>
      <c r="AA15" s="6">
        <v>28</v>
      </c>
      <c r="AB15" s="6">
        <v>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>
        <v>4</v>
      </c>
      <c r="AX15" s="6">
        <v>24</v>
      </c>
      <c r="AY15" s="6">
        <v>0</v>
      </c>
      <c r="AZ15" s="6">
        <v>24</v>
      </c>
      <c r="BA15" s="6">
        <v>0</v>
      </c>
      <c r="BB15" s="6">
        <v>7</v>
      </c>
      <c r="BC15" s="6">
        <v>42</v>
      </c>
      <c r="BD15" s="6">
        <v>1</v>
      </c>
      <c r="BE15" s="6">
        <v>19</v>
      </c>
      <c r="BF15" s="6">
        <v>1</v>
      </c>
      <c r="BG15" s="6"/>
      <c r="BH15" s="6"/>
      <c r="BI15" s="6"/>
      <c r="BJ15" s="6"/>
      <c r="BK15" s="6"/>
      <c r="BL15" s="6">
        <v>3</v>
      </c>
      <c r="BM15" s="6">
        <v>18</v>
      </c>
      <c r="BN15" s="6">
        <v>0</v>
      </c>
      <c r="BO15" s="6">
        <v>14</v>
      </c>
      <c r="BP15" s="6">
        <v>1</v>
      </c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>
        <v>2</v>
      </c>
      <c r="CB15" s="6">
        <v>12</v>
      </c>
      <c r="CC15" s="6">
        <v>0</v>
      </c>
      <c r="CD15" s="6">
        <v>12</v>
      </c>
      <c r="CE15" s="6">
        <v>0</v>
      </c>
      <c r="CF15" s="6">
        <v>7</v>
      </c>
      <c r="CG15" s="6">
        <v>42</v>
      </c>
      <c r="CH15" s="6">
        <v>0</v>
      </c>
      <c r="CI15" s="6">
        <v>32</v>
      </c>
      <c r="CJ15" s="6">
        <v>0</v>
      </c>
      <c r="CK15" s="6">
        <v>4</v>
      </c>
      <c r="CL15" s="6">
        <v>24</v>
      </c>
      <c r="CM15" s="6">
        <v>0</v>
      </c>
      <c r="CN15" s="6">
        <v>23</v>
      </c>
      <c r="CO15" s="6">
        <v>1</v>
      </c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</row>
    <row r="16" spans="1:108" x14ac:dyDescent="0.25">
      <c r="A16" s="4" t="s">
        <v>14</v>
      </c>
      <c r="B16" s="5">
        <f>CF33</f>
        <v>110</v>
      </c>
      <c r="C16" s="15">
        <f>CG33</f>
        <v>660</v>
      </c>
      <c r="D16" s="15">
        <f>CH33</f>
        <v>12</v>
      </c>
      <c r="E16" s="15">
        <f>CI33</f>
        <v>399</v>
      </c>
      <c r="F16" s="15">
        <f>CJ33</f>
        <v>26</v>
      </c>
      <c r="G16" s="7">
        <f t="shared" si="0"/>
        <v>15.346153846153847</v>
      </c>
      <c r="H16" s="6">
        <v>4</v>
      </c>
      <c r="I16" s="6"/>
      <c r="J16" s="7"/>
      <c r="K16" s="7">
        <f t="shared" si="1"/>
        <v>25.384615384615383</v>
      </c>
      <c r="L16" s="7">
        <f t="shared" si="2"/>
        <v>3.6272727272727274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v>3</v>
      </c>
      <c r="Y16" s="6">
        <v>18</v>
      </c>
      <c r="Z16" s="6">
        <v>0</v>
      </c>
      <c r="AA16" s="6">
        <v>11</v>
      </c>
      <c r="AB16" s="6">
        <v>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>
        <v>2</v>
      </c>
      <c r="AX16" s="6">
        <v>12</v>
      </c>
      <c r="AY16" s="6">
        <v>0</v>
      </c>
      <c r="AZ16" s="6">
        <v>14</v>
      </c>
      <c r="BA16" s="6">
        <v>0</v>
      </c>
      <c r="BB16" s="6">
        <v>3</v>
      </c>
      <c r="BC16" s="6">
        <v>18</v>
      </c>
      <c r="BD16" s="6">
        <v>0</v>
      </c>
      <c r="BE16" s="6">
        <v>17</v>
      </c>
      <c r="BF16" s="6">
        <v>2</v>
      </c>
      <c r="BG16" s="6"/>
      <c r="BH16" s="6"/>
      <c r="BI16" s="6"/>
      <c r="BJ16" s="6"/>
      <c r="BK16" s="6"/>
      <c r="BL16" s="6">
        <v>3</v>
      </c>
      <c r="BM16" s="6">
        <v>18</v>
      </c>
      <c r="BN16" s="6">
        <v>0</v>
      </c>
      <c r="BO16" s="6">
        <v>25</v>
      </c>
      <c r="BP16" s="6">
        <v>0</v>
      </c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>
        <v>2</v>
      </c>
      <c r="CB16" s="6">
        <v>12</v>
      </c>
      <c r="CC16" s="6">
        <v>0</v>
      </c>
      <c r="CD16" s="6">
        <v>2</v>
      </c>
      <c r="CE16" s="6">
        <v>3</v>
      </c>
      <c r="CF16" s="6">
        <v>1</v>
      </c>
      <c r="CG16" s="6">
        <v>6</v>
      </c>
      <c r="CH16" s="6">
        <v>0</v>
      </c>
      <c r="CI16" s="6">
        <v>1</v>
      </c>
      <c r="CJ16" s="6">
        <v>0</v>
      </c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</row>
    <row r="17" spans="1:108" x14ac:dyDescent="0.25">
      <c r="A17" s="4" t="s">
        <v>200</v>
      </c>
      <c r="B17" s="5">
        <f>CK33</f>
        <v>55.1</v>
      </c>
      <c r="C17" s="15">
        <f>CL33</f>
        <v>331</v>
      </c>
      <c r="D17" s="15">
        <f>CM33</f>
        <v>3</v>
      </c>
      <c r="E17" s="15">
        <f>CN33</f>
        <v>278</v>
      </c>
      <c r="F17" s="15">
        <f>CO33</f>
        <v>15</v>
      </c>
      <c r="G17" s="7">
        <f t="shared" si="0"/>
        <v>18.533333333333335</v>
      </c>
      <c r="H17" s="6">
        <v>2</v>
      </c>
      <c r="I17" s="6"/>
      <c r="J17" s="7"/>
      <c r="K17" s="7">
        <f t="shared" si="1"/>
        <v>22.066666666666666</v>
      </c>
      <c r="L17" s="7">
        <f t="shared" si="2"/>
        <v>5.0392749244712993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v>4</v>
      </c>
      <c r="Y17" s="6">
        <v>24</v>
      </c>
      <c r="Z17" s="6">
        <v>0</v>
      </c>
      <c r="AA17" s="6">
        <v>12</v>
      </c>
      <c r="AB17" s="6">
        <v>0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>
        <v>2</v>
      </c>
      <c r="AX17" s="6">
        <v>12</v>
      </c>
      <c r="AY17" s="6">
        <v>0</v>
      </c>
      <c r="AZ17" s="6">
        <v>4</v>
      </c>
      <c r="BA17" s="6">
        <v>0</v>
      </c>
      <c r="BB17" s="6">
        <v>5</v>
      </c>
      <c r="BC17" s="6">
        <v>30</v>
      </c>
      <c r="BD17" s="6">
        <v>2</v>
      </c>
      <c r="BE17" s="6">
        <v>7</v>
      </c>
      <c r="BF17" s="6">
        <v>1</v>
      </c>
      <c r="BG17" s="6"/>
      <c r="BH17" s="6"/>
      <c r="BI17" s="6"/>
      <c r="BJ17" s="6"/>
      <c r="BK17" s="6"/>
      <c r="BL17" s="6">
        <v>2</v>
      </c>
      <c r="BM17" s="6">
        <v>12</v>
      </c>
      <c r="BN17" s="6">
        <v>0</v>
      </c>
      <c r="BO17" s="6">
        <v>11</v>
      </c>
      <c r="BP17" s="6">
        <v>1</v>
      </c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>
        <v>4</v>
      </c>
      <c r="CB17" s="6">
        <v>24</v>
      </c>
      <c r="CC17" s="6">
        <v>0</v>
      </c>
      <c r="CD17" s="6">
        <v>30</v>
      </c>
      <c r="CE17" s="6">
        <v>3</v>
      </c>
      <c r="CF17" s="6">
        <v>3</v>
      </c>
      <c r="CG17" s="6">
        <v>18</v>
      </c>
      <c r="CH17" s="6">
        <v>0</v>
      </c>
      <c r="CI17" s="6">
        <v>16</v>
      </c>
      <c r="CJ17" s="6">
        <v>2</v>
      </c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</row>
    <row r="18" spans="1:108" x14ac:dyDescent="0.25">
      <c r="A18" s="1" t="s">
        <v>2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v>2</v>
      </c>
      <c r="Y18" s="6">
        <v>12</v>
      </c>
      <c r="Z18" s="6">
        <v>0</v>
      </c>
      <c r="AA18" s="6">
        <v>9</v>
      </c>
      <c r="AB18" s="6">
        <v>0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>
        <v>3</v>
      </c>
      <c r="BC18" s="6">
        <v>18</v>
      </c>
      <c r="BD18" s="6">
        <v>0</v>
      </c>
      <c r="BE18" s="6">
        <v>8</v>
      </c>
      <c r="BF18" s="6">
        <v>0</v>
      </c>
      <c r="BG18" s="6"/>
      <c r="BH18" s="6"/>
      <c r="BI18" s="6"/>
      <c r="BJ18" s="6"/>
      <c r="BK18" s="6"/>
      <c r="BL18" s="6">
        <v>1</v>
      </c>
      <c r="BM18" s="6">
        <v>6</v>
      </c>
      <c r="BN18" s="6">
        <v>0</v>
      </c>
      <c r="BO18" s="6">
        <v>0</v>
      </c>
      <c r="BP18" s="6">
        <v>2</v>
      </c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>
        <v>3</v>
      </c>
      <c r="CB18" s="6">
        <v>18</v>
      </c>
      <c r="CC18" s="6">
        <v>0</v>
      </c>
      <c r="CD18" s="6">
        <v>22</v>
      </c>
      <c r="CE18" s="6">
        <v>1</v>
      </c>
      <c r="CF18" s="6">
        <v>3</v>
      </c>
      <c r="CG18" s="6">
        <v>18</v>
      </c>
      <c r="CH18" s="6">
        <v>0</v>
      </c>
      <c r="CI18" s="6">
        <v>12</v>
      </c>
      <c r="CJ18" s="6">
        <v>0</v>
      </c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</row>
    <row r="19" spans="1:108" x14ac:dyDescent="0.25">
      <c r="A19" s="4" t="s">
        <v>195</v>
      </c>
      <c r="B19" s="5">
        <f>AM33</f>
        <v>7</v>
      </c>
      <c r="C19" s="15">
        <f>AN33</f>
        <v>42</v>
      </c>
      <c r="D19" s="15">
        <f>AO33</f>
        <v>1</v>
      </c>
      <c r="E19" s="15">
        <f>AP33</f>
        <v>42</v>
      </c>
      <c r="F19" s="15">
        <f>AQ33</f>
        <v>1</v>
      </c>
      <c r="G19" s="7">
        <f>E19/F19</f>
        <v>42</v>
      </c>
      <c r="H19" s="6"/>
      <c r="I19" s="6"/>
      <c r="J19" s="7"/>
      <c r="K19" s="7">
        <f>C19/F19</f>
        <v>42</v>
      </c>
      <c r="L19" s="7">
        <f>6*E19/C19</f>
        <v>6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v>2</v>
      </c>
      <c r="Y19" s="6">
        <v>12</v>
      </c>
      <c r="Z19" s="6">
        <v>0</v>
      </c>
      <c r="AA19" s="6">
        <v>9</v>
      </c>
      <c r="AB19" s="6">
        <v>0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>
        <v>3</v>
      </c>
      <c r="BC19" s="6">
        <v>18</v>
      </c>
      <c r="BD19" s="6">
        <v>0</v>
      </c>
      <c r="BE19" s="6">
        <v>6</v>
      </c>
      <c r="BF19" s="6">
        <v>1</v>
      </c>
      <c r="BG19" s="6"/>
      <c r="BH19" s="6"/>
      <c r="BI19" s="6"/>
      <c r="BJ19" s="6"/>
      <c r="BK19" s="6"/>
      <c r="BL19" s="6">
        <v>4</v>
      </c>
      <c r="BM19" s="6">
        <v>24</v>
      </c>
      <c r="BN19" s="6">
        <v>1</v>
      </c>
      <c r="BO19" s="6">
        <v>22</v>
      </c>
      <c r="BP19" s="6">
        <v>3</v>
      </c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>
        <v>3</v>
      </c>
      <c r="CG19" s="6">
        <v>18</v>
      </c>
      <c r="CH19" s="6">
        <v>0</v>
      </c>
      <c r="CI19" s="6">
        <v>10</v>
      </c>
      <c r="CJ19" s="6">
        <v>0</v>
      </c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</row>
    <row r="20" spans="1:108" x14ac:dyDescent="0.25">
      <c r="A20" t="s">
        <v>138</v>
      </c>
      <c r="B20" s="5">
        <f>CP33</f>
        <v>2.2999999999999998</v>
      </c>
      <c r="C20" s="15">
        <f>CQ33</f>
        <v>15</v>
      </c>
      <c r="D20" s="15">
        <f>CR33</f>
        <v>0</v>
      </c>
      <c r="E20" s="15">
        <f>CS33</f>
        <v>14</v>
      </c>
      <c r="F20" s="15">
        <f>CT33</f>
        <v>2</v>
      </c>
      <c r="G20" s="7">
        <f>E20/F20</f>
        <v>7</v>
      </c>
      <c r="H20" s="6"/>
      <c r="I20" s="6"/>
      <c r="J20" s="6"/>
      <c r="K20" s="7">
        <f>C20/F20</f>
        <v>7.5</v>
      </c>
      <c r="L20" s="7">
        <f>6*E20/C20</f>
        <v>5.6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v>4</v>
      </c>
      <c r="Y20" s="6">
        <v>24</v>
      </c>
      <c r="Z20" s="6">
        <v>0</v>
      </c>
      <c r="AA20" s="6">
        <v>19</v>
      </c>
      <c r="AB20" s="6">
        <v>0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>
        <v>3</v>
      </c>
      <c r="BC20" s="6">
        <v>18</v>
      </c>
      <c r="BD20" s="6">
        <v>0</v>
      </c>
      <c r="BE20" s="6">
        <v>18</v>
      </c>
      <c r="BF20" s="6">
        <v>1</v>
      </c>
      <c r="BG20" s="6"/>
      <c r="BH20" s="6"/>
      <c r="BI20" s="6"/>
      <c r="BJ20" s="6"/>
      <c r="BK20" s="6"/>
      <c r="BL20" s="6">
        <v>6</v>
      </c>
      <c r="BM20" s="6">
        <v>36</v>
      </c>
      <c r="BN20" s="6">
        <v>0</v>
      </c>
      <c r="BO20" s="6">
        <v>25</v>
      </c>
      <c r="BP20" s="6">
        <v>1</v>
      </c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>
        <v>2</v>
      </c>
      <c r="CG20" s="6">
        <v>12</v>
      </c>
      <c r="CH20" s="6">
        <v>0</v>
      </c>
      <c r="CI20" s="6">
        <v>10</v>
      </c>
      <c r="CJ20" s="6">
        <v>0</v>
      </c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</row>
    <row r="21" spans="1:108" x14ac:dyDescent="0.25">
      <c r="A21" t="s">
        <v>241</v>
      </c>
      <c r="B21" s="5">
        <f>CZ33</f>
        <v>5</v>
      </c>
      <c r="C21" s="15">
        <f>DA33</f>
        <v>30</v>
      </c>
      <c r="D21" s="15">
        <f>DB33</f>
        <v>0</v>
      </c>
      <c r="E21" s="15">
        <f>DC33</f>
        <v>32</v>
      </c>
      <c r="F21" s="15">
        <f>DD33</f>
        <v>2</v>
      </c>
      <c r="G21" s="7">
        <f>E21/F21</f>
        <v>16</v>
      </c>
      <c r="H21" s="6"/>
      <c r="I21" s="6"/>
      <c r="J21" s="6"/>
      <c r="K21" s="7">
        <f>C21/F21</f>
        <v>15</v>
      </c>
      <c r="L21" s="7">
        <f>6*E21/C21</f>
        <v>6.4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v>8</v>
      </c>
      <c r="Y21" s="6">
        <v>48</v>
      </c>
      <c r="Z21" s="6">
        <v>0</v>
      </c>
      <c r="AA21" s="6">
        <v>42</v>
      </c>
      <c r="AB21" s="6">
        <v>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>
        <v>3</v>
      </c>
      <c r="BC21" s="6">
        <v>18</v>
      </c>
      <c r="BD21" s="6">
        <v>0</v>
      </c>
      <c r="BE21" s="6">
        <v>10</v>
      </c>
      <c r="BF21" s="6">
        <v>0</v>
      </c>
      <c r="BG21" s="6"/>
      <c r="BH21" s="6"/>
      <c r="BI21" s="6"/>
      <c r="BJ21" s="6"/>
      <c r="BK21" s="6"/>
      <c r="BL21" s="6">
        <v>8</v>
      </c>
      <c r="BM21" s="6">
        <v>48</v>
      </c>
      <c r="BN21" s="6">
        <v>1</v>
      </c>
      <c r="BO21" s="6">
        <v>29</v>
      </c>
      <c r="BP21" s="6">
        <v>2</v>
      </c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>
        <v>5</v>
      </c>
      <c r="CG21" s="6">
        <v>30</v>
      </c>
      <c r="CH21" s="6">
        <v>0</v>
      </c>
      <c r="CI21" s="6">
        <v>17</v>
      </c>
      <c r="CJ21" s="6">
        <v>0</v>
      </c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</row>
    <row r="22" spans="1:108" x14ac:dyDescent="0.25">
      <c r="A22" s="4" t="s">
        <v>15</v>
      </c>
      <c r="B22" s="5">
        <f>CU33</f>
        <v>4</v>
      </c>
      <c r="C22" s="15">
        <f>CV33</f>
        <v>24</v>
      </c>
      <c r="D22" s="15">
        <f>CW33</f>
        <v>1</v>
      </c>
      <c r="E22" s="15">
        <f>CX33</f>
        <v>19</v>
      </c>
      <c r="F22" s="15">
        <f>CY33</f>
        <v>1</v>
      </c>
      <c r="G22" s="7">
        <f>E22/F22</f>
        <v>19</v>
      </c>
      <c r="H22" s="6"/>
      <c r="I22" s="6"/>
      <c r="J22" s="7"/>
      <c r="K22" s="7">
        <f>C22/F22</f>
        <v>24</v>
      </c>
      <c r="L22" s="7">
        <f>6*E22/C22</f>
        <v>4.75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v>6</v>
      </c>
      <c r="Y22" s="6">
        <v>36</v>
      </c>
      <c r="Z22" s="6">
        <v>0</v>
      </c>
      <c r="AA22" s="6">
        <v>23</v>
      </c>
      <c r="AB22" s="6">
        <v>2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>
        <v>7</v>
      </c>
      <c r="BC22" s="6">
        <v>42</v>
      </c>
      <c r="BD22" s="6">
        <v>1</v>
      </c>
      <c r="BE22" s="6">
        <v>23</v>
      </c>
      <c r="BF22" s="6">
        <v>0</v>
      </c>
      <c r="BG22" s="6"/>
      <c r="BH22" s="6"/>
      <c r="BI22" s="6"/>
      <c r="BJ22" s="6"/>
      <c r="BK22" s="6"/>
      <c r="BL22" s="6">
        <v>8</v>
      </c>
      <c r="BM22" s="6">
        <v>48</v>
      </c>
      <c r="BN22" s="6">
        <v>0</v>
      </c>
      <c r="BO22" s="6">
        <v>49</v>
      </c>
      <c r="BP22" s="6">
        <v>0</v>
      </c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>
        <v>2</v>
      </c>
      <c r="CG22" s="6">
        <v>12</v>
      </c>
      <c r="CH22" s="6">
        <v>0</v>
      </c>
      <c r="CI22" s="6">
        <v>9</v>
      </c>
      <c r="CJ22" s="6">
        <v>2</v>
      </c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</row>
    <row r="23" spans="1:108" x14ac:dyDescent="0.25">
      <c r="A23" t="s">
        <v>4</v>
      </c>
      <c r="B23" s="9">
        <f>TRUNC(C23/6)+0.1*(C23-6*TRUNC(C23/6))</f>
        <v>797.4</v>
      </c>
      <c r="C23" s="16">
        <f>SUM(C3:C22)</f>
        <v>4786</v>
      </c>
      <c r="D23" s="16">
        <f>SUM(D3:D22)</f>
        <v>73</v>
      </c>
      <c r="E23" s="16">
        <f>SUM(E3:E22)</f>
        <v>3406</v>
      </c>
      <c r="F23" s="16">
        <f>SUM(F3:F22)</f>
        <v>224</v>
      </c>
      <c r="G23" s="8">
        <f>E23/F23</f>
        <v>15.205357142857142</v>
      </c>
      <c r="H23" s="16">
        <f>SUM(H3:H18)</f>
        <v>26</v>
      </c>
      <c r="I23" s="8"/>
      <c r="J23" s="8"/>
      <c r="K23" s="8">
        <f>C23/F23</f>
        <v>21.366071428571427</v>
      </c>
      <c r="L23" s="8">
        <f>6*E23/C23</f>
        <v>4.2699540325950691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v>8</v>
      </c>
      <c r="Y23" s="6">
        <v>48</v>
      </c>
      <c r="Z23" s="6">
        <v>0</v>
      </c>
      <c r="AA23" s="6">
        <v>30</v>
      </c>
      <c r="AB23" s="6">
        <v>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>
        <v>2</v>
      </c>
      <c r="BC23" s="6">
        <v>12</v>
      </c>
      <c r="BD23" s="6">
        <v>0</v>
      </c>
      <c r="BE23" s="6">
        <v>3</v>
      </c>
      <c r="BF23" s="6">
        <v>0</v>
      </c>
      <c r="BG23" s="6"/>
      <c r="BH23" s="6"/>
      <c r="BI23" s="6"/>
      <c r="BJ23" s="6"/>
      <c r="BK23" s="6"/>
      <c r="BL23" s="6">
        <v>6</v>
      </c>
      <c r="BM23" s="6">
        <v>36</v>
      </c>
      <c r="BN23" s="6">
        <v>0</v>
      </c>
      <c r="BO23" s="6">
        <v>26</v>
      </c>
      <c r="BP23" s="6">
        <v>4</v>
      </c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>
        <v>6</v>
      </c>
      <c r="CG23" s="6">
        <v>36</v>
      </c>
      <c r="CH23" s="6">
        <v>0</v>
      </c>
      <c r="CI23" s="6">
        <v>23</v>
      </c>
      <c r="CJ23" s="6">
        <v>3</v>
      </c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</row>
    <row r="24" spans="1:108" x14ac:dyDescent="0.25">
      <c r="N24" s="6"/>
      <c r="O24" s="6"/>
      <c r="P24" s="6"/>
      <c r="Q24" s="6"/>
      <c r="R24" s="6"/>
      <c r="S24" s="6"/>
      <c r="T24" s="6"/>
      <c r="U24" s="6"/>
      <c r="V24" s="6"/>
      <c r="W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>
        <v>2</v>
      </c>
      <c r="BC24" s="6">
        <v>12</v>
      </c>
      <c r="BD24" s="6">
        <v>0</v>
      </c>
      <c r="BE24" s="6">
        <v>7</v>
      </c>
      <c r="BF24" s="6">
        <v>1</v>
      </c>
      <c r="BG24" s="6"/>
      <c r="BH24" s="6"/>
      <c r="BI24" s="6"/>
      <c r="BJ24" s="6"/>
      <c r="BK24" s="6"/>
      <c r="BL24" s="6">
        <v>4</v>
      </c>
      <c r="BM24" s="6">
        <v>24</v>
      </c>
      <c r="BN24" s="6">
        <v>0</v>
      </c>
      <c r="BO24" s="6">
        <v>9</v>
      </c>
      <c r="BP24" s="6">
        <v>0</v>
      </c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>
        <v>8</v>
      </c>
      <c r="CG24" s="6">
        <v>48</v>
      </c>
      <c r="CH24" s="6">
        <v>2</v>
      </c>
      <c r="CI24" s="6">
        <v>22</v>
      </c>
      <c r="CJ24" s="6">
        <v>3</v>
      </c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</row>
    <row r="25" spans="1:108" x14ac:dyDescent="0.25">
      <c r="A25" s="1" t="s">
        <v>19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>
        <v>3.3</v>
      </c>
      <c r="BC25" s="6">
        <v>21</v>
      </c>
      <c r="BD25" s="6">
        <v>2</v>
      </c>
      <c r="BE25" s="6">
        <v>2</v>
      </c>
      <c r="BF25" s="6">
        <v>4</v>
      </c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>
        <v>8</v>
      </c>
      <c r="CG25" s="6">
        <v>48</v>
      </c>
      <c r="CH25" s="6">
        <v>0</v>
      </c>
      <c r="CI25" s="6">
        <v>43</v>
      </c>
      <c r="CJ25" s="6">
        <v>0</v>
      </c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</row>
    <row r="26" spans="1:108" x14ac:dyDescent="0.25">
      <c r="A26" s="6" t="s">
        <v>29</v>
      </c>
      <c r="B26" s="6" t="s">
        <v>66</v>
      </c>
      <c r="C26" s="6"/>
      <c r="D26" s="6" t="s">
        <v>115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>
        <v>8</v>
      </c>
      <c r="BC26" s="6">
        <v>48</v>
      </c>
      <c r="BD26" s="6">
        <v>0</v>
      </c>
      <c r="BE26" s="6">
        <v>33</v>
      </c>
      <c r="BF26" s="6">
        <v>0</v>
      </c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>
        <v>6</v>
      </c>
      <c r="CG26" s="6">
        <v>36</v>
      </c>
      <c r="CH26" s="6">
        <v>1</v>
      </c>
      <c r="CI26" s="6">
        <v>16</v>
      </c>
      <c r="CJ26" s="6">
        <v>0</v>
      </c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</row>
    <row r="27" spans="1:108" x14ac:dyDescent="0.25">
      <c r="A27" s="6" t="s">
        <v>257</v>
      </c>
      <c r="B27" s="6" t="s">
        <v>259</v>
      </c>
      <c r="C27" s="6"/>
      <c r="D27" s="6" t="s">
        <v>260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>
        <v>6</v>
      </c>
      <c r="BC27" s="6">
        <v>36</v>
      </c>
      <c r="BD27" s="6">
        <v>2</v>
      </c>
      <c r="BE27" s="6">
        <v>23</v>
      </c>
      <c r="BF27" s="6">
        <v>1</v>
      </c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>
        <v>4</v>
      </c>
      <c r="CG27" s="6">
        <v>24</v>
      </c>
      <c r="CH27" s="6">
        <v>2</v>
      </c>
      <c r="CI27" s="6">
        <v>6</v>
      </c>
      <c r="CJ27" s="6">
        <v>2</v>
      </c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</row>
    <row r="28" spans="1:108" x14ac:dyDescent="0.25">
      <c r="B28" s="6"/>
      <c r="C28" s="6"/>
      <c r="D28" s="6"/>
      <c r="E28" s="6"/>
      <c r="F28" s="6"/>
      <c r="G28" s="7"/>
      <c r="H28" s="7"/>
      <c r="I28" s="7"/>
      <c r="J28" s="7"/>
      <c r="K28" s="7"/>
      <c r="L28" s="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>
        <v>8</v>
      </c>
      <c r="BC28" s="6">
        <v>48</v>
      </c>
      <c r="BD28" s="6">
        <v>3</v>
      </c>
      <c r="BE28" s="6">
        <v>19</v>
      </c>
      <c r="BF28" s="6">
        <v>1</v>
      </c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</row>
    <row r="29" spans="1:108" x14ac:dyDescent="0.25">
      <c r="A29" s="1" t="s">
        <v>90</v>
      </c>
      <c r="B29" s="6"/>
      <c r="L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21"/>
      <c r="Y29" s="21"/>
      <c r="Z29" s="21"/>
      <c r="AA29" s="21"/>
      <c r="AB29" s="21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21"/>
      <c r="AX29" s="21"/>
      <c r="AY29" s="21"/>
      <c r="AZ29" s="21"/>
      <c r="BA29" s="21"/>
      <c r="BB29" s="27">
        <v>8</v>
      </c>
      <c r="BC29" s="27">
        <v>48</v>
      </c>
      <c r="BD29" s="27">
        <v>1</v>
      </c>
      <c r="BE29" s="27">
        <v>29</v>
      </c>
      <c r="BF29" s="27">
        <v>0</v>
      </c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</row>
    <row r="30" spans="1:108" x14ac:dyDescent="0.25">
      <c r="A30" s="1"/>
      <c r="B30" s="6" t="s">
        <v>200</v>
      </c>
      <c r="D30" s="6" t="s">
        <v>250</v>
      </c>
      <c r="E30" s="6" t="s">
        <v>76</v>
      </c>
      <c r="F30" s="6"/>
      <c r="G30" s="6" t="s">
        <v>251</v>
      </c>
      <c r="L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21"/>
      <c r="Y30" s="21"/>
      <c r="Z30" s="21"/>
      <c r="AA30" s="21"/>
      <c r="AB30" s="21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21"/>
      <c r="AX30" s="21"/>
      <c r="AY30" s="21"/>
      <c r="AZ30" s="21"/>
      <c r="BA30" s="21"/>
      <c r="BB30" s="27">
        <v>8</v>
      </c>
      <c r="BC30" s="27">
        <v>48</v>
      </c>
      <c r="BD30" s="27">
        <v>3</v>
      </c>
      <c r="BE30" s="27">
        <v>8</v>
      </c>
      <c r="BF30" s="27">
        <v>2</v>
      </c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</row>
    <row r="31" spans="1:108" x14ac:dyDescent="0.25">
      <c r="A31" s="1"/>
      <c r="B31" s="6" t="s">
        <v>81</v>
      </c>
      <c r="D31" s="6" t="s">
        <v>265</v>
      </c>
      <c r="E31" s="6" t="s">
        <v>80</v>
      </c>
      <c r="F31" s="6"/>
      <c r="G31" s="6" t="s">
        <v>266</v>
      </c>
      <c r="L31" s="6"/>
      <c r="N31" s="6"/>
      <c r="O31" s="6"/>
      <c r="P31" s="6"/>
      <c r="Q31" s="6"/>
      <c r="R31" s="6"/>
      <c r="S31" s="6"/>
      <c r="T31" s="6"/>
      <c r="U31" s="6"/>
      <c r="V31" s="6"/>
      <c r="W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U31" s="6"/>
      <c r="CV31" s="6"/>
      <c r="CW31" s="6"/>
      <c r="CX31" s="6"/>
      <c r="CY31" s="6"/>
    </row>
    <row r="32" spans="1:108" x14ac:dyDescent="0.25">
      <c r="A32" s="1"/>
      <c r="B32" s="6" t="s">
        <v>14</v>
      </c>
      <c r="C32" s="6"/>
      <c r="D32" s="17" t="s">
        <v>234</v>
      </c>
      <c r="E32" s="6" t="s">
        <v>66</v>
      </c>
      <c r="F32" s="6"/>
      <c r="G32" s="6" t="s">
        <v>115</v>
      </c>
      <c r="H32" s="6"/>
      <c r="L32" s="6"/>
      <c r="N32" s="6"/>
      <c r="O32" s="6"/>
      <c r="P32" s="6"/>
      <c r="Q32" s="6"/>
      <c r="R32" s="6"/>
      <c r="S32" s="6"/>
      <c r="T32" s="6"/>
      <c r="U32" s="6"/>
      <c r="V32" s="6"/>
      <c r="W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U32" s="6"/>
      <c r="CV32" s="6"/>
      <c r="CW32" s="6"/>
      <c r="CX32" s="6"/>
      <c r="CY32" s="6"/>
    </row>
    <row r="33" spans="1:108" x14ac:dyDescent="0.25">
      <c r="A33" s="1"/>
      <c r="B33" s="6" t="s">
        <v>14</v>
      </c>
      <c r="C33" s="6"/>
      <c r="D33" s="17" t="s">
        <v>234</v>
      </c>
      <c r="E33" s="6" t="s">
        <v>237</v>
      </c>
      <c r="F33" s="6"/>
      <c r="G33" s="6" t="s">
        <v>238</v>
      </c>
      <c r="H33" s="6"/>
      <c r="L33" s="6"/>
      <c r="N33" s="21">
        <f>TRUNC(O33/6)+0.1*(O33-6*TRUNC(O33/6))</f>
        <v>11</v>
      </c>
      <c r="O33" s="21">
        <f>SUM(O3:O32)</f>
        <v>66</v>
      </c>
      <c r="P33" s="21">
        <f>SUM(P3:P32)</f>
        <v>0</v>
      </c>
      <c r="Q33" s="21">
        <f>SUM(Q3:Q32)</f>
        <v>57</v>
      </c>
      <c r="R33" s="21">
        <f>SUM(R3:R32)</f>
        <v>6</v>
      </c>
      <c r="S33" s="21">
        <f>TRUNC(T33/6)+0.1*(T33-6*TRUNC(T33/6))</f>
        <v>15</v>
      </c>
      <c r="T33" s="21">
        <f>SUM(T3:T32)</f>
        <v>90</v>
      </c>
      <c r="U33" s="21">
        <f>SUM(U3:U32)</f>
        <v>0</v>
      </c>
      <c r="V33" s="21">
        <f>SUM(V3:V32)</f>
        <v>111</v>
      </c>
      <c r="W33" s="21">
        <f>SUM(W3:W32)</f>
        <v>6</v>
      </c>
      <c r="X33" s="21">
        <f>TRUNC(Y33/6)+0.1*(Y33-6*TRUNC(Y33/6))</f>
        <v>76.2</v>
      </c>
      <c r="Y33" s="21">
        <f>SUM(Y3:Y32)</f>
        <v>458</v>
      </c>
      <c r="Z33" s="21">
        <f>SUM(Z3:Z32)</f>
        <v>2</v>
      </c>
      <c r="AA33" s="21">
        <f>SUM(AA3:AA32)</f>
        <v>386</v>
      </c>
      <c r="AB33" s="21">
        <f>SUM(AB3:AB32)</f>
        <v>19</v>
      </c>
      <c r="AC33" s="21">
        <f>TRUNC(AD33/6)+0.1*(AD33-6*TRUNC(AD33/6))</f>
        <v>42</v>
      </c>
      <c r="AD33" s="21">
        <f>SUM(AD3:AD32)</f>
        <v>252</v>
      </c>
      <c r="AE33" s="21">
        <f>SUM(AE3:AE32)</f>
        <v>2</v>
      </c>
      <c r="AF33" s="21">
        <f>SUM(AF3:AF32)</f>
        <v>193</v>
      </c>
      <c r="AG33" s="21">
        <f>SUM(AG3:AG32)</f>
        <v>15</v>
      </c>
      <c r="AH33" s="21">
        <f>TRUNC(AI33/6)+0.1*(AI33-6*TRUNC(AI33/6))</f>
        <v>21</v>
      </c>
      <c r="AI33" s="21">
        <f>SUM(AI3:AI32)</f>
        <v>126</v>
      </c>
      <c r="AJ33" s="21">
        <f>SUM(AJ3:AJ32)</f>
        <v>0</v>
      </c>
      <c r="AK33" s="21">
        <f>SUM(AK3:AK32)</f>
        <v>116</v>
      </c>
      <c r="AL33" s="21">
        <f>SUM(AL3:AL32)</f>
        <v>7</v>
      </c>
      <c r="AM33" s="21">
        <f>TRUNC(AN33/6)+0.1*(AN33-6*TRUNC(AN33/6))</f>
        <v>7</v>
      </c>
      <c r="AN33" s="21">
        <f>SUM(AN3:AN32)</f>
        <v>42</v>
      </c>
      <c r="AO33" s="21">
        <f>SUM(AO3:AO32)</f>
        <v>1</v>
      </c>
      <c r="AP33" s="21">
        <f>SUM(AP3:AP32)</f>
        <v>42</v>
      </c>
      <c r="AQ33" s="21">
        <f>SUM(AQ3:AQ32)</f>
        <v>1</v>
      </c>
      <c r="AR33" s="21">
        <f>TRUNC(AS33/6)+0.1*(AS33-6*TRUNC(AS33/6))</f>
        <v>43</v>
      </c>
      <c r="AS33" s="21">
        <f>SUM(AS3:AS32)</f>
        <v>258</v>
      </c>
      <c r="AT33" s="21">
        <f>SUM(AT3:AT32)</f>
        <v>5</v>
      </c>
      <c r="AU33" s="21">
        <f>SUM(AU3:AU32)</f>
        <v>155</v>
      </c>
      <c r="AV33" s="21">
        <f>SUM(AV3:AV32)</f>
        <v>11</v>
      </c>
      <c r="AW33" s="21">
        <f>TRUNC(AX33/6)+0.1*(AX33-6*TRUNC(AX33/6))</f>
        <v>34.4</v>
      </c>
      <c r="AX33" s="21">
        <f>SUM(AX3:AX32)</f>
        <v>208</v>
      </c>
      <c r="AY33" s="21">
        <f>SUM(AY3:AY32)</f>
        <v>0</v>
      </c>
      <c r="AZ33" s="21">
        <f>SUM(AZ3:AZ32)</f>
        <v>226</v>
      </c>
      <c r="BA33" s="21">
        <f>SUM(BA3:BA32)</f>
        <v>10</v>
      </c>
      <c r="BB33" s="21">
        <f>TRUNC(BC33/6)+0.1*(BC33-6*TRUNC(BC33/6))</f>
        <v>138.4</v>
      </c>
      <c r="BC33" s="21">
        <f>SUM(BC3:BC32)</f>
        <v>832</v>
      </c>
      <c r="BD33" s="21">
        <f>SUM(BD3:BD32)</f>
        <v>29</v>
      </c>
      <c r="BE33" s="21">
        <f>SUM(BE3:BE32)</f>
        <v>370</v>
      </c>
      <c r="BF33" s="21">
        <f>SUM(BF3:BF32)</f>
        <v>34</v>
      </c>
      <c r="BG33" s="21">
        <f>TRUNC(BH33/6)+0.1*(BH33-6*TRUNC(BH33/6))</f>
        <v>32</v>
      </c>
      <c r="BH33" s="21">
        <f>SUM(BH3:BH32)</f>
        <v>192</v>
      </c>
      <c r="BI33" s="21">
        <f>SUM(BI3:BI32)</f>
        <v>2</v>
      </c>
      <c r="BJ33" s="21">
        <f>SUM(BJ3:BJ32)</f>
        <v>126</v>
      </c>
      <c r="BK33" s="21">
        <f>SUM(BK3:BK32)</f>
        <v>9</v>
      </c>
      <c r="BL33" s="21">
        <f>TRUNC(BM33/6)+0.1*(BM33-6*TRUNC(BM33/6))</f>
        <v>101.4</v>
      </c>
      <c r="BM33" s="21">
        <f>SUM(BM3:BM32)</f>
        <v>610</v>
      </c>
      <c r="BN33" s="21">
        <f>SUM(BN3:BN32)</f>
        <v>9</v>
      </c>
      <c r="BO33" s="21">
        <f>SUM(BO3:BO32)</f>
        <v>407</v>
      </c>
      <c r="BP33" s="21">
        <f>SUM(BP3:BP32)</f>
        <v>28</v>
      </c>
      <c r="BQ33" s="21">
        <f>TRUNC(BR33/6)+0.1*(BR33-6*TRUNC(BR33/6))</f>
        <v>25</v>
      </c>
      <c r="BR33" s="21">
        <f>SUM(BR3:BR32)</f>
        <v>150</v>
      </c>
      <c r="BS33" s="21">
        <f>SUM(BS3:BS32)</f>
        <v>4</v>
      </c>
      <c r="BT33" s="21">
        <f>SUM(BT3:BT32)</f>
        <v>107</v>
      </c>
      <c r="BU33" s="21">
        <f>SUM(BU3:BU32)</f>
        <v>4</v>
      </c>
      <c r="BV33" s="21">
        <f>TRUNC(BW33/6)+0.1*(BW33-6*TRUNC(BW33/6))</f>
        <v>34</v>
      </c>
      <c r="BW33" s="21">
        <f>SUM(BW3:BW32)</f>
        <v>204</v>
      </c>
      <c r="BX33" s="21">
        <f>SUM(BX3:BX32)</f>
        <v>2</v>
      </c>
      <c r="BY33" s="21">
        <f>SUM(BY3:BY32)</f>
        <v>165</v>
      </c>
      <c r="BZ33" s="21">
        <f>SUM(BZ3:BZ32)</f>
        <v>15</v>
      </c>
      <c r="CA33" s="21">
        <f>TRUNC(CB33/6)+0.1*(CB33-6*TRUNC(CB33/6))</f>
        <v>39.4</v>
      </c>
      <c r="CB33" s="21">
        <f>SUM(CB3:CB32)</f>
        <v>238</v>
      </c>
      <c r="CC33" s="21">
        <f>SUM(CC3:CC32)</f>
        <v>1</v>
      </c>
      <c r="CD33" s="21">
        <f>SUM(CD3:CD32)</f>
        <v>203</v>
      </c>
      <c r="CE33" s="21">
        <f>SUM(CE3:CE32)</f>
        <v>13</v>
      </c>
      <c r="CF33" s="21">
        <f>TRUNC(CG33/6)+0.1*(CG33-6*TRUNC(CG33/6))</f>
        <v>110</v>
      </c>
      <c r="CG33" s="21">
        <f>SUM(CG3:CG32)</f>
        <v>660</v>
      </c>
      <c r="CH33" s="21">
        <f>SUM(CH3:CH32)</f>
        <v>12</v>
      </c>
      <c r="CI33" s="21">
        <f>SUM(CI3:CI32)</f>
        <v>399</v>
      </c>
      <c r="CJ33" s="21">
        <f>SUM(CJ3:CJ32)</f>
        <v>26</v>
      </c>
      <c r="CK33" s="21">
        <f>TRUNC(CL33/6)+0.1*(CL33-6*TRUNC(CL33/6))</f>
        <v>55.1</v>
      </c>
      <c r="CL33" s="21">
        <f>SUM(CL3:CL32)</f>
        <v>331</v>
      </c>
      <c r="CM33" s="21">
        <f>SUM(CM3:CM32)</f>
        <v>3</v>
      </c>
      <c r="CN33" s="21">
        <f>SUM(CN3:CN32)</f>
        <v>278</v>
      </c>
      <c r="CO33" s="21">
        <f>SUM(CO3:CO32)</f>
        <v>15</v>
      </c>
      <c r="CP33" s="21">
        <f>TRUNC(CQ33/6)+0.1*(CQ33-6*TRUNC(CQ33/6))</f>
        <v>2.2999999999999998</v>
      </c>
      <c r="CQ33" s="21">
        <f>SUM(CQ3:CQ32)</f>
        <v>15</v>
      </c>
      <c r="CR33" s="21">
        <f>SUM(CR3:CR32)</f>
        <v>0</v>
      </c>
      <c r="CS33" s="21">
        <f>SUM(CS3:CS32)</f>
        <v>14</v>
      </c>
      <c r="CT33" s="21">
        <f>SUM(CT3:CT32)</f>
        <v>2</v>
      </c>
      <c r="CU33" s="21">
        <f>TRUNC(CV33/6)+0.1*(CV33-6*TRUNC(CV33/6))</f>
        <v>4</v>
      </c>
      <c r="CV33" s="21">
        <f>SUM(CV3:CV32)</f>
        <v>24</v>
      </c>
      <c r="CW33" s="21">
        <f>SUM(CW3:CW32)</f>
        <v>1</v>
      </c>
      <c r="CX33" s="21">
        <f>SUM(CX3:CX32)</f>
        <v>19</v>
      </c>
      <c r="CY33" s="21">
        <f>SUM(CY3:CY32)</f>
        <v>1</v>
      </c>
      <c r="CZ33" s="21">
        <f>TRUNC(DA33/6)+0.1*(DA33-6*TRUNC(DA33/6))</f>
        <v>5</v>
      </c>
      <c r="DA33" s="21">
        <f>SUM(DA3:DA32)</f>
        <v>30</v>
      </c>
      <c r="DB33" s="21">
        <f>SUM(DB3:DB32)</f>
        <v>0</v>
      </c>
      <c r="DC33" s="21">
        <f>SUM(DC3:DC32)</f>
        <v>32</v>
      </c>
      <c r="DD33" s="21">
        <f>SUM(DD3:DD32)</f>
        <v>2</v>
      </c>
    </row>
    <row r="34" spans="1:108" x14ac:dyDescent="0.25">
      <c r="A34" s="1"/>
      <c r="B34" s="6" t="s">
        <v>81</v>
      </c>
      <c r="C34" s="6"/>
      <c r="D34" s="17" t="s">
        <v>45</v>
      </c>
      <c r="E34" s="6" t="s">
        <v>232</v>
      </c>
      <c r="F34" s="6"/>
      <c r="G34" s="6" t="s">
        <v>233</v>
      </c>
      <c r="H34" s="6"/>
      <c r="L34" s="6"/>
      <c r="N34" s="21" t="s">
        <v>7</v>
      </c>
      <c r="O34" s="21"/>
      <c r="P34" s="21"/>
      <c r="Q34" s="21"/>
      <c r="R34" s="21"/>
      <c r="S34" s="21" t="s">
        <v>8</v>
      </c>
      <c r="T34" s="21"/>
      <c r="U34" s="21"/>
      <c r="V34" s="21"/>
      <c r="W34" s="21"/>
      <c r="X34" s="21" t="s">
        <v>236</v>
      </c>
      <c r="Y34" s="21"/>
      <c r="Z34" s="21"/>
      <c r="AA34" s="21"/>
      <c r="AB34" s="21"/>
      <c r="AC34" s="21" t="s">
        <v>21</v>
      </c>
      <c r="AD34" s="21"/>
      <c r="AE34" s="21"/>
      <c r="AF34" s="21"/>
      <c r="AG34" s="21"/>
      <c r="AH34" s="21" t="s">
        <v>9</v>
      </c>
      <c r="AI34" s="21"/>
      <c r="AJ34" s="21"/>
      <c r="AK34" s="21"/>
      <c r="AL34" s="21"/>
      <c r="AM34" s="21" t="s">
        <v>195</v>
      </c>
      <c r="AN34" s="21"/>
      <c r="AO34" s="21"/>
      <c r="AP34" s="21"/>
      <c r="AQ34" s="21"/>
      <c r="AR34" s="21" t="s">
        <v>196</v>
      </c>
      <c r="AS34" s="21"/>
      <c r="AT34" s="21"/>
      <c r="AU34" s="21"/>
      <c r="AV34" s="21"/>
      <c r="AW34" s="21" t="s">
        <v>22</v>
      </c>
      <c r="AX34" s="21"/>
      <c r="AY34" s="21"/>
      <c r="AZ34" s="21"/>
      <c r="BA34" s="21"/>
      <c r="BB34" s="21" t="s">
        <v>10</v>
      </c>
      <c r="BC34" s="21"/>
      <c r="BD34" s="21"/>
      <c r="BE34" s="21"/>
      <c r="BF34" s="21"/>
      <c r="BG34" s="21" t="s">
        <v>11</v>
      </c>
      <c r="BH34" s="21"/>
      <c r="BI34" s="21"/>
      <c r="BJ34" s="21"/>
      <c r="BK34" s="21"/>
      <c r="BL34" s="21" t="s">
        <v>12</v>
      </c>
      <c r="BM34" s="21"/>
      <c r="BN34" s="21"/>
      <c r="BO34" s="21"/>
      <c r="BP34" s="21"/>
      <c r="BQ34" s="21" t="s">
        <v>3</v>
      </c>
      <c r="BR34" s="21"/>
      <c r="BS34" s="21"/>
      <c r="BT34" s="21"/>
      <c r="BU34" s="21"/>
      <c r="BV34" s="21" t="s">
        <v>29</v>
      </c>
      <c r="BW34" s="21"/>
      <c r="BX34" s="21"/>
      <c r="BY34" s="21"/>
      <c r="BZ34" s="21"/>
      <c r="CA34" s="21" t="s">
        <v>13</v>
      </c>
      <c r="CB34" s="21"/>
      <c r="CC34" s="21"/>
      <c r="CD34" s="21"/>
      <c r="CE34" s="21"/>
      <c r="CF34" s="21" t="s">
        <v>14</v>
      </c>
      <c r="CG34" s="21"/>
      <c r="CH34" s="21"/>
      <c r="CI34" s="21"/>
      <c r="CJ34" s="21"/>
      <c r="CK34" s="21" t="s">
        <v>200</v>
      </c>
      <c r="CL34" s="21"/>
      <c r="CM34" s="21"/>
      <c r="CN34" s="21"/>
      <c r="CO34" s="21"/>
      <c r="CP34" s="21" t="s">
        <v>138</v>
      </c>
      <c r="CQ34" s="21"/>
      <c r="CR34" s="21"/>
      <c r="CS34" s="21"/>
      <c r="CT34" s="21"/>
      <c r="CU34" s="21" t="s">
        <v>15</v>
      </c>
      <c r="CV34" s="21"/>
      <c r="CW34" s="21"/>
      <c r="CX34" s="21"/>
      <c r="CY34" s="21"/>
      <c r="CZ34" s="6" t="s">
        <v>241</v>
      </c>
    </row>
    <row r="35" spans="1:108" x14ac:dyDescent="0.25">
      <c r="A35" s="1"/>
      <c r="B35" s="6" t="s">
        <v>257</v>
      </c>
      <c r="C35" s="6"/>
      <c r="D35" s="17" t="s">
        <v>258</v>
      </c>
      <c r="E35" s="6" t="s">
        <v>259</v>
      </c>
      <c r="F35" s="6"/>
      <c r="G35" s="6" t="s">
        <v>260</v>
      </c>
      <c r="H35" s="6"/>
      <c r="L35" s="6"/>
      <c r="N35" s="6"/>
      <c r="O35" s="6"/>
      <c r="P35" s="6"/>
      <c r="Q35" s="6"/>
      <c r="R35" s="6"/>
      <c r="S35" s="6"/>
      <c r="T35" s="6"/>
      <c r="U35" s="6"/>
      <c r="V35" s="6"/>
      <c r="W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U35" s="6"/>
      <c r="CV35" s="6"/>
      <c r="CW35" s="6"/>
      <c r="CX35" s="6"/>
      <c r="CY35" s="6"/>
    </row>
    <row r="36" spans="1:108" x14ac:dyDescent="0.25">
      <c r="A36" s="1"/>
      <c r="B36" s="6" t="s">
        <v>81</v>
      </c>
      <c r="C36" s="6"/>
      <c r="D36" s="17" t="s">
        <v>244</v>
      </c>
      <c r="E36" s="6" t="s">
        <v>80</v>
      </c>
      <c r="F36" s="6"/>
      <c r="G36" s="6" t="s">
        <v>245</v>
      </c>
      <c r="H36" s="6"/>
      <c r="L36" s="6"/>
    </row>
    <row r="37" spans="1:108" x14ac:dyDescent="0.25">
      <c r="A37" s="1"/>
      <c r="B37" s="6" t="s">
        <v>57</v>
      </c>
      <c r="C37" s="6"/>
      <c r="D37" s="17" t="s">
        <v>273</v>
      </c>
      <c r="E37" s="6" t="s">
        <v>271</v>
      </c>
      <c r="F37" s="6"/>
      <c r="G37" s="6" t="s">
        <v>274</v>
      </c>
      <c r="H37" s="6"/>
      <c r="L37" s="6"/>
    </row>
    <row r="38" spans="1:108" x14ac:dyDescent="0.25">
      <c r="A38" s="1"/>
      <c r="B38" s="6" t="s">
        <v>179</v>
      </c>
      <c r="C38" s="6"/>
      <c r="D38" s="17" t="s">
        <v>53</v>
      </c>
      <c r="E38" s="6" t="s">
        <v>105</v>
      </c>
      <c r="F38" s="6"/>
      <c r="G38" s="6" t="s">
        <v>268</v>
      </c>
      <c r="H38" s="6"/>
      <c r="L38" s="6"/>
    </row>
    <row r="39" spans="1:108" x14ac:dyDescent="0.25">
      <c r="A39" s="1"/>
      <c r="B39" s="6" t="s">
        <v>13</v>
      </c>
      <c r="C39" s="6"/>
      <c r="D39" s="17" t="s">
        <v>151</v>
      </c>
      <c r="E39" s="6" t="s">
        <v>68</v>
      </c>
      <c r="F39" s="6"/>
      <c r="G39" s="6" t="s">
        <v>218</v>
      </c>
      <c r="H39" s="6"/>
      <c r="L39" s="6"/>
    </row>
    <row r="40" spans="1:108" x14ac:dyDescent="0.25">
      <c r="A40" s="1"/>
      <c r="B40" s="6" t="s">
        <v>81</v>
      </c>
      <c r="C40" s="6"/>
      <c r="D40" s="17" t="s">
        <v>49</v>
      </c>
      <c r="E40" s="6" t="s">
        <v>152</v>
      </c>
      <c r="F40" s="6"/>
      <c r="G40" s="6" t="s">
        <v>242</v>
      </c>
      <c r="H40" s="6"/>
      <c r="L40" s="6"/>
    </row>
    <row r="41" spans="1:108" x14ac:dyDescent="0.25">
      <c r="A41" s="1"/>
      <c r="B41" s="6" t="s">
        <v>21</v>
      </c>
      <c r="C41" s="6"/>
      <c r="D41" s="17" t="s">
        <v>85</v>
      </c>
      <c r="E41" s="6" t="s">
        <v>255</v>
      </c>
      <c r="F41" s="6"/>
      <c r="G41" s="6" t="s">
        <v>128</v>
      </c>
      <c r="H41" s="6"/>
      <c r="L41" s="6"/>
    </row>
    <row r="42" spans="1:108" x14ac:dyDescent="0.25">
      <c r="A42" s="1"/>
      <c r="B42" s="6" t="s">
        <v>21</v>
      </c>
      <c r="C42" s="6"/>
      <c r="D42" s="17" t="s">
        <v>85</v>
      </c>
      <c r="E42" s="6" t="s">
        <v>93</v>
      </c>
      <c r="F42" s="6"/>
      <c r="G42" s="6" t="s">
        <v>243</v>
      </c>
      <c r="H42" s="6"/>
      <c r="L42" s="6"/>
    </row>
    <row r="43" spans="1:108" x14ac:dyDescent="0.25">
      <c r="A43" s="1"/>
      <c r="B43" s="6" t="s">
        <v>256</v>
      </c>
      <c r="C43" s="6"/>
      <c r="D43" s="17" t="s">
        <v>87</v>
      </c>
      <c r="E43" s="6" t="s">
        <v>255</v>
      </c>
      <c r="F43" s="6"/>
      <c r="G43" s="6" t="s">
        <v>128</v>
      </c>
      <c r="H43" s="6"/>
      <c r="L43" s="6"/>
    </row>
    <row r="44" spans="1:108" x14ac:dyDescent="0.25">
      <c r="A44" s="1"/>
      <c r="B44" s="6" t="s">
        <v>57</v>
      </c>
      <c r="C44" s="6"/>
      <c r="D44" s="17" t="s">
        <v>72</v>
      </c>
      <c r="E44" s="6" t="s">
        <v>93</v>
      </c>
      <c r="F44" s="6"/>
      <c r="G44" s="6" t="s">
        <v>254</v>
      </c>
      <c r="H44" s="6"/>
      <c r="L44" s="6"/>
    </row>
    <row r="45" spans="1:108" x14ac:dyDescent="0.25">
      <c r="A45" s="1"/>
      <c r="B45" s="6" t="s">
        <v>169</v>
      </c>
      <c r="C45" s="6"/>
      <c r="D45" s="17" t="s">
        <v>72</v>
      </c>
      <c r="E45" s="6" t="s">
        <v>239</v>
      </c>
      <c r="F45" s="6"/>
      <c r="G45" s="6" t="s">
        <v>240</v>
      </c>
      <c r="H45" s="6"/>
      <c r="L45" s="6"/>
    </row>
    <row r="46" spans="1:108" x14ac:dyDescent="0.25">
      <c r="A46" s="1"/>
      <c r="B46" s="6" t="s">
        <v>82</v>
      </c>
      <c r="C46" s="6"/>
      <c r="D46" s="17" t="s">
        <v>98</v>
      </c>
      <c r="E46" s="6" t="s">
        <v>152</v>
      </c>
      <c r="F46" s="6"/>
      <c r="G46" s="6" t="s">
        <v>242</v>
      </c>
      <c r="H46" s="6"/>
      <c r="L46" s="6"/>
    </row>
    <row r="47" spans="1:108" x14ac:dyDescent="0.25">
      <c r="A47" s="1"/>
      <c r="B47" s="6" t="s">
        <v>21</v>
      </c>
      <c r="C47" s="6"/>
      <c r="D47" s="17" t="s">
        <v>99</v>
      </c>
      <c r="E47" s="6" t="s">
        <v>152</v>
      </c>
      <c r="F47" s="6"/>
      <c r="G47" s="6" t="s">
        <v>242</v>
      </c>
      <c r="H47" s="6"/>
      <c r="L47" s="6"/>
    </row>
    <row r="48" spans="1:108" x14ac:dyDescent="0.25">
      <c r="A48" s="1"/>
      <c r="B48" s="6" t="s">
        <v>21</v>
      </c>
      <c r="C48" s="6"/>
      <c r="D48" s="17" t="s">
        <v>235</v>
      </c>
      <c r="E48" s="6" t="s">
        <v>76</v>
      </c>
      <c r="F48" s="6"/>
      <c r="G48" s="6" t="s">
        <v>251</v>
      </c>
      <c r="H48" s="6"/>
      <c r="L48" s="6"/>
    </row>
    <row r="49" spans="1:12" x14ac:dyDescent="0.25">
      <c r="A49" s="1"/>
      <c r="B49" s="6" t="s">
        <v>29</v>
      </c>
      <c r="C49" s="6"/>
      <c r="D49" s="6" t="s">
        <v>235</v>
      </c>
      <c r="E49" s="6" t="s">
        <v>66</v>
      </c>
      <c r="F49" s="6"/>
      <c r="G49" s="6" t="s">
        <v>115</v>
      </c>
      <c r="L49" s="6"/>
    </row>
    <row r="50" spans="1:12" x14ac:dyDescent="0.25">
      <c r="B50" s="6" t="s">
        <v>21</v>
      </c>
      <c r="C50" s="6"/>
      <c r="D50" s="6" t="s">
        <v>74</v>
      </c>
      <c r="E50" s="6" t="s">
        <v>92</v>
      </c>
      <c r="F50" s="6"/>
      <c r="G50" s="6" t="s">
        <v>261</v>
      </c>
    </row>
    <row r="51" spans="1:12" x14ac:dyDescent="0.25">
      <c r="B51" s="6" t="s">
        <v>14</v>
      </c>
      <c r="C51" s="6"/>
      <c r="D51" s="6" t="s">
        <v>52</v>
      </c>
      <c r="E51" s="6" t="s">
        <v>271</v>
      </c>
      <c r="F51" s="6"/>
      <c r="G51" s="6" t="s">
        <v>272</v>
      </c>
    </row>
    <row r="52" spans="1:12" x14ac:dyDescent="0.25">
      <c r="B52" s="6" t="s">
        <v>57</v>
      </c>
      <c r="C52" s="6"/>
      <c r="D52" s="6" t="s">
        <v>52</v>
      </c>
      <c r="E52" s="6" t="s">
        <v>80</v>
      </c>
      <c r="F52" s="6"/>
      <c r="G52" s="6" t="s">
        <v>266</v>
      </c>
    </row>
    <row r="53" spans="1:12" x14ac:dyDescent="0.25">
      <c r="B53" s="6" t="s">
        <v>14</v>
      </c>
      <c r="C53" s="6"/>
      <c r="D53" s="6" t="s">
        <v>270</v>
      </c>
      <c r="E53" s="6" t="s">
        <v>68</v>
      </c>
      <c r="F53" s="6"/>
      <c r="G53" s="6" t="s">
        <v>218</v>
      </c>
    </row>
    <row r="54" spans="1:12" x14ac:dyDescent="0.25">
      <c r="B54" s="6" t="s">
        <v>13</v>
      </c>
      <c r="C54" s="6"/>
      <c r="D54" s="6" t="s">
        <v>262</v>
      </c>
      <c r="E54" s="6" t="s">
        <v>271</v>
      </c>
      <c r="F54" s="6"/>
      <c r="G54" s="6" t="s">
        <v>272</v>
      </c>
    </row>
    <row r="55" spans="1:12" x14ac:dyDescent="0.25">
      <c r="B55" s="6" t="s">
        <v>200</v>
      </c>
      <c r="C55" s="6"/>
      <c r="D55" s="6" t="s">
        <v>262</v>
      </c>
      <c r="E55" s="6" t="s">
        <v>263</v>
      </c>
      <c r="F55" s="6"/>
      <c r="G55" s="6" t="s">
        <v>264</v>
      </c>
    </row>
    <row r="57" spans="1:12" x14ac:dyDescent="0.25">
      <c r="A57" s="1"/>
      <c r="B57" s="6"/>
      <c r="C57" s="6"/>
      <c r="D57" s="6"/>
      <c r="E57" s="6"/>
      <c r="F57" s="6"/>
      <c r="G57" s="6"/>
      <c r="L57" s="6"/>
    </row>
    <row r="58" spans="1:12" x14ac:dyDescent="0.25">
      <c r="A58" s="1"/>
      <c r="B58" s="6"/>
      <c r="C58" s="6"/>
      <c r="D58" s="6"/>
      <c r="E58" s="6"/>
      <c r="F58" s="6"/>
      <c r="G58" s="6"/>
      <c r="L58" s="6"/>
    </row>
    <row r="59" spans="1:12" x14ac:dyDescent="0.25">
      <c r="A59" s="1"/>
      <c r="B59" s="6"/>
      <c r="C59" s="6"/>
      <c r="D59" s="6"/>
      <c r="E59" s="6"/>
      <c r="F59" s="6"/>
      <c r="G59" s="6"/>
      <c r="L59" s="6"/>
    </row>
    <row r="60" spans="1:12" x14ac:dyDescent="0.25">
      <c r="A60" s="1"/>
      <c r="B60" s="6"/>
      <c r="C60" s="6"/>
      <c r="D60" s="6"/>
      <c r="E60" s="6"/>
      <c r="F60" s="6"/>
      <c r="G60" s="6"/>
      <c r="H60" s="6"/>
      <c r="L60" s="6"/>
    </row>
    <row r="61" spans="1:12" x14ac:dyDescent="0.25">
      <c r="A61" s="1"/>
      <c r="B61" s="6"/>
      <c r="C61" s="6"/>
      <c r="D61" s="6"/>
      <c r="E61" s="6"/>
      <c r="F61" s="6"/>
      <c r="G61" s="6"/>
      <c r="L61" s="6"/>
    </row>
    <row r="62" spans="1:12" x14ac:dyDescent="0.25">
      <c r="A62" s="1"/>
      <c r="B62" s="6"/>
      <c r="C62" s="6"/>
      <c r="D62" s="6"/>
      <c r="E62" s="6"/>
      <c r="F62" s="6"/>
      <c r="G62" s="6"/>
      <c r="H62" s="6"/>
      <c r="L62" s="6"/>
    </row>
    <row r="63" spans="1:12" x14ac:dyDescent="0.25">
      <c r="A63" s="1"/>
      <c r="H63" s="6"/>
      <c r="L63" s="6"/>
    </row>
    <row r="64" spans="1:12" x14ac:dyDescent="0.25">
      <c r="A64" s="1"/>
      <c r="H64" s="6"/>
      <c r="L64" s="6"/>
    </row>
    <row r="65" spans="1:12" x14ac:dyDescent="0.25">
      <c r="H65" s="6"/>
      <c r="L65" s="6"/>
    </row>
    <row r="66" spans="1:12" x14ac:dyDescent="0.25">
      <c r="E66" s="6"/>
      <c r="H66" s="6"/>
      <c r="L66" s="6"/>
    </row>
    <row r="67" spans="1:12" x14ac:dyDescent="0.25">
      <c r="A67" s="6"/>
      <c r="B67" s="6"/>
      <c r="C67" s="6"/>
      <c r="D67" s="6"/>
      <c r="E67" s="6"/>
      <c r="H67" s="6"/>
      <c r="L67" s="6"/>
    </row>
    <row r="68" spans="1:12" x14ac:dyDescent="0.25">
      <c r="A68" s="1"/>
      <c r="H68" s="6"/>
      <c r="L68" s="6"/>
    </row>
    <row r="69" spans="1:12" x14ac:dyDescent="0.25">
      <c r="A69" s="1"/>
      <c r="H69" s="6"/>
      <c r="L69" s="6"/>
    </row>
    <row r="70" spans="1:12" x14ac:dyDescent="0.25">
      <c r="A70" s="1"/>
      <c r="H70" s="6"/>
      <c r="L70" s="6"/>
    </row>
    <row r="71" spans="1:12" x14ac:dyDescent="0.25">
      <c r="A71" s="1"/>
      <c r="H71" s="6"/>
      <c r="L71" s="6"/>
    </row>
  </sheetData>
  <phoneticPr fontId="8" type="noConversion"/>
  <printOptions gridLines="1" gridLinesSet="0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I54"/>
  <sheetViews>
    <sheetView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" sqref="A4"/>
    </sheetView>
  </sheetViews>
  <sheetFormatPr defaultRowHeight="13.2" x14ac:dyDescent="0.25"/>
  <cols>
    <col min="1" max="1" width="11.109375" customWidth="1"/>
    <col min="2" max="7" width="5.6640625" customWidth="1"/>
    <col min="8" max="9" width="4.6640625" customWidth="1"/>
    <col min="10" max="10" width="3.33203125" customWidth="1"/>
    <col min="11" max="12" width="6.6640625" customWidth="1"/>
    <col min="13" max="13" width="5.6640625" customWidth="1"/>
    <col min="14" max="114" width="2.88671875" customWidth="1"/>
  </cols>
  <sheetData>
    <row r="1" spans="1:113" x14ac:dyDescent="0.25">
      <c r="A1" s="1" t="s">
        <v>437</v>
      </c>
      <c r="E1" s="6" t="s">
        <v>84</v>
      </c>
      <c r="F1" s="6"/>
      <c r="G1" s="6"/>
      <c r="I1" s="6"/>
      <c r="J1" s="6"/>
      <c r="K1" s="20" t="s">
        <v>33</v>
      </c>
      <c r="L1" s="20" t="s">
        <v>34</v>
      </c>
    </row>
    <row r="2" spans="1:113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36</v>
      </c>
      <c r="J2" s="3"/>
      <c r="K2" s="20" t="s">
        <v>32</v>
      </c>
      <c r="L2" s="20" t="s">
        <v>32</v>
      </c>
      <c r="N2" s="22" t="s">
        <v>8</v>
      </c>
      <c r="O2" s="22"/>
      <c r="P2" s="22"/>
      <c r="Q2" s="22"/>
      <c r="R2" s="22"/>
      <c r="S2" s="22" t="s">
        <v>438</v>
      </c>
      <c r="T2" s="22"/>
      <c r="U2" s="22"/>
      <c r="V2" s="22"/>
      <c r="W2" s="22"/>
      <c r="X2" s="22" t="s">
        <v>452</v>
      </c>
      <c r="Y2" s="22"/>
      <c r="Z2" s="22"/>
      <c r="AA2" s="22"/>
      <c r="AB2" s="22"/>
      <c r="AC2" s="22" t="s">
        <v>236</v>
      </c>
      <c r="AD2" s="22"/>
      <c r="AE2" s="22"/>
      <c r="AF2" s="22"/>
      <c r="AG2" s="22"/>
      <c r="AH2" s="22" t="s">
        <v>21</v>
      </c>
      <c r="AI2" s="22"/>
      <c r="AJ2" s="22"/>
      <c r="AK2" s="22"/>
      <c r="AL2" s="22"/>
      <c r="AM2" s="22" t="s">
        <v>9</v>
      </c>
      <c r="AN2" s="22"/>
      <c r="AO2" s="22"/>
      <c r="AP2" s="22"/>
      <c r="AQ2" s="22"/>
      <c r="AR2" s="22" t="s">
        <v>195</v>
      </c>
      <c r="AS2" s="22"/>
      <c r="AT2" s="22"/>
      <c r="AU2" s="22"/>
      <c r="AV2" s="22"/>
      <c r="AW2" s="22" t="s">
        <v>196</v>
      </c>
      <c r="AX2" s="22"/>
      <c r="AY2" s="22"/>
      <c r="AZ2" s="22"/>
      <c r="BA2" s="22"/>
      <c r="BB2" s="22" t="s">
        <v>22</v>
      </c>
      <c r="BC2" s="22"/>
      <c r="BD2" s="22"/>
      <c r="BE2" s="22"/>
      <c r="BF2" s="22"/>
      <c r="BG2" s="22" t="s">
        <v>10</v>
      </c>
      <c r="BH2" s="22"/>
      <c r="BI2" s="22"/>
      <c r="BJ2" s="22"/>
      <c r="BK2" s="22"/>
      <c r="BL2" s="22" t="s">
        <v>11</v>
      </c>
      <c r="BM2" s="22"/>
      <c r="BN2" s="22"/>
      <c r="BO2" s="22"/>
      <c r="BP2" s="22"/>
      <c r="BQ2" s="22" t="s">
        <v>12</v>
      </c>
      <c r="BR2" s="22"/>
      <c r="BS2" s="22"/>
      <c r="BT2" s="22"/>
      <c r="BU2" s="22"/>
      <c r="BV2" s="22" t="s">
        <v>3</v>
      </c>
      <c r="BW2" s="22"/>
      <c r="BX2" s="22"/>
      <c r="BY2" s="22"/>
      <c r="BZ2" s="22"/>
      <c r="CA2" s="22" t="s">
        <v>29</v>
      </c>
      <c r="CB2" s="22"/>
      <c r="CC2" s="22"/>
      <c r="CD2" s="22"/>
      <c r="CE2" s="22"/>
      <c r="CF2" s="22" t="s">
        <v>13</v>
      </c>
      <c r="CG2" s="22"/>
      <c r="CH2" s="22"/>
      <c r="CI2" s="22"/>
      <c r="CJ2" s="22"/>
      <c r="CK2" s="22" t="s">
        <v>14</v>
      </c>
      <c r="CL2" s="22"/>
      <c r="CM2" s="22"/>
      <c r="CN2" s="22"/>
      <c r="CO2" s="22"/>
      <c r="CP2" s="22" t="s">
        <v>200</v>
      </c>
      <c r="CQ2" s="22"/>
      <c r="CR2" s="22"/>
      <c r="CS2" s="22"/>
      <c r="CT2" s="22"/>
      <c r="CU2" s="22" t="s">
        <v>444</v>
      </c>
      <c r="CV2" s="22"/>
      <c r="CW2" s="22"/>
      <c r="CX2" s="22"/>
      <c r="CY2" s="22"/>
      <c r="CZ2" s="22" t="s">
        <v>138</v>
      </c>
      <c r="DA2" s="22"/>
      <c r="DB2" s="22"/>
      <c r="DC2" s="22"/>
      <c r="DD2" s="22"/>
      <c r="DE2" s="6" t="s">
        <v>466</v>
      </c>
      <c r="DF2" s="6"/>
      <c r="DG2" s="6"/>
      <c r="DH2" s="6"/>
      <c r="DI2" s="6"/>
    </row>
    <row r="3" spans="1:113" x14ac:dyDescent="0.25">
      <c r="A3" s="4" t="s">
        <v>8</v>
      </c>
      <c r="B3" s="5">
        <f>N50</f>
        <v>70</v>
      </c>
      <c r="C3" s="15">
        <f>O50</f>
        <v>420</v>
      </c>
      <c r="D3" s="15">
        <f>P50</f>
        <v>18</v>
      </c>
      <c r="E3" s="15">
        <f>Q50</f>
        <v>197</v>
      </c>
      <c r="F3" s="15">
        <f>R50</f>
        <v>12</v>
      </c>
      <c r="G3" s="7">
        <f t="shared" ref="G3:G19" si="0">E3/F3</f>
        <v>16.416666666666668</v>
      </c>
      <c r="H3" s="6">
        <v>1</v>
      </c>
      <c r="I3" s="6"/>
      <c r="J3" s="7"/>
      <c r="K3" s="7">
        <f t="shared" ref="K3:K19" si="1">C3/F3</f>
        <v>35</v>
      </c>
      <c r="L3" s="7">
        <f t="shared" ref="L3:L19" si="2">6*E3/C3</f>
        <v>2.8142857142857145</v>
      </c>
      <c r="N3" s="6">
        <v>6</v>
      </c>
      <c r="O3" s="6">
        <v>36</v>
      </c>
      <c r="P3" s="6">
        <v>2</v>
      </c>
      <c r="Q3" s="6">
        <v>8</v>
      </c>
      <c r="R3" s="6">
        <v>1</v>
      </c>
      <c r="S3" s="6">
        <v>3</v>
      </c>
      <c r="T3" s="6">
        <v>18</v>
      </c>
      <c r="U3" s="6">
        <v>0</v>
      </c>
      <c r="V3" s="6">
        <v>5</v>
      </c>
      <c r="W3" s="6">
        <v>1</v>
      </c>
      <c r="X3" s="6">
        <v>4</v>
      </c>
      <c r="Y3" s="6">
        <v>24</v>
      </c>
      <c r="Z3" s="6">
        <v>0</v>
      </c>
      <c r="AA3" s="6">
        <v>20</v>
      </c>
      <c r="AB3" s="6">
        <v>0</v>
      </c>
      <c r="AC3" s="6">
        <v>4</v>
      </c>
      <c r="AD3" s="6">
        <v>24</v>
      </c>
      <c r="AE3" s="6">
        <v>3</v>
      </c>
      <c r="AF3" s="6">
        <v>1</v>
      </c>
      <c r="AG3" s="6">
        <v>3</v>
      </c>
      <c r="AH3" s="6">
        <v>5</v>
      </c>
      <c r="AI3" s="6">
        <v>30</v>
      </c>
      <c r="AJ3" s="6">
        <v>2</v>
      </c>
      <c r="AK3" s="6">
        <v>5</v>
      </c>
      <c r="AL3" s="6">
        <v>2</v>
      </c>
      <c r="AM3" s="6">
        <v>2</v>
      </c>
      <c r="AN3" s="6">
        <v>12</v>
      </c>
      <c r="AO3" s="6">
        <v>0</v>
      </c>
      <c r="AP3" s="6">
        <v>30</v>
      </c>
      <c r="AQ3" s="6">
        <v>0</v>
      </c>
      <c r="AR3" s="6">
        <v>4</v>
      </c>
      <c r="AS3" s="6">
        <v>24</v>
      </c>
      <c r="AT3" s="6">
        <v>1</v>
      </c>
      <c r="AU3" s="6">
        <v>11</v>
      </c>
      <c r="AV3" s="6">
        <v>0</v>
      </c>
      <c r="AW3" s="6">
        <v>3</v>
      </c>
      <c r="AX3" s="6">
        <v>18</v>
      </c>
      <c r="AY3" s="6">
        <v>1</v>
      </c>
      <c r="AZ3" s="6">
        <v>12</v>
      </c>
      <c r="BA3" s="6">
        <v>1</v>
      </c>
      <c r="BB3" s="6">
        <v>4</v>
      </c>
      <c r="BC3" s="6">
        <v>24</v>
      </c>
      <c r="BD3" s="6">
        <v>0</v>
      </c>
      <c r="BE3" s="6">
        <v>16</v>
      </c>
      <c r="BF3" s="6">
        <v>1</v>
      </c>
      <c r="BG3" s="6">
        <v>4</v>
      </c>
      <c r="BH3" s="6">
        <v>24</v>
      </c>
      <c r="BI3" s="6">
        <v>2</v>
      </c>
      <c r="BJ3" s="6">
        <v>2</v>
      </c>
      <c r="BK3" s="6">
        <v>2</v>
      </c>
      <c r="BL3" s="6">
        <v>3</v>
      </c>
      <c r="BM3" s="6">
        <v>18</v>
      </c>
      <c r="BN3" s="6">
        <v>0</v>
      </c>
      <c r="BO3" s="6">
        <v>9</v>
      </c>
      <c r="BP3" s="6">
        <v>0</v>
      </c>
      <c r="BQ3" s="6">
        <v>4</v>
      </c>
      <c r="BR3" s="6">
        <v>24</v>
      </c>
      <c r="BS3" s="6">
        <v>1</v>
      </c>
      <c r="BT3" s="6">
        <v>5</v>
      </c>
      <c r="BU3" s="6">
        <v>1</v>
      </c>
      <c r="BV3" s="6">
        <v>2</v>
      </c>
      <c r="BW3" s="6">
        <v>12</v>
      </c>
      <c r="BX3" s="6">
        <v>1</v>
      </c>
      <c r="BY3" s="6">
        <v>7</v>
      </c>
      <c r="BZ3" s="6">
        <v>1</v>
      </c>
      <c r="CA3" s="6">
        <v>2</v>
      </c>
      <c r="CB3" s="6">
        <v>12</v>
      </c>
      <c r="CC3" s="6">
        <v>0</v>
      </c>
      <c r="CD3" s="6">
        <v>5</v>
      </c>
      <c r="CE3" s="6">
        <v>1</v>
      </c>
      <c r="CF3" s="6">
        <v>2</v>
      </c>
      <c r="CG3" s="6">
        <v>12</v>
      </c>
      <c r="CH3" s="6">
        <v>0</v>
      </c>
      <c r="CI3" s="6">
        <v>9</v>
      </c>
      <c r="CJ3" s="6">
        <v>3</v>
      </c>
      <c r="CK3" s="6">
        <v>4</v>
      </c>
      <c r="CL3" s="6">
        <v>24</v>
      </c>
      <c r="CM3" s="6">
        <v>2</v>
      </c>
      <c r="CN3" s="6">
        <v>4</v>
      </c>
      <c r="CO3" s="6">
        <v>0</v>
      </c>
      <c r="CP3" s="6">
        <v>2.5</v>
      </c>
      <c r="CQ3" s="6">
        <v>17</v>
      </c>
      <c r="CR3" s="6">
        <v>1</v>
      </c>
      <c r="CS3" s="6">
        <v>2</v>
      </c>
      <c r="CT3" s="6">
        <v>1</v>
      </c>
      <c r="CU3" s="6">
        <v>2.2000000000000002</v>
      </c>
      <c r="CV3" s="6">
        <v>14</v>
      </c>
      <c r="CW3" s="6">
        <v>0</v>
      </c>
      <c r="CX3" s="6">
        <v>6</v>
      </c>
      <c r="CY3" s="6">
        <v>2</v>
      </c>
      <c r="CZ3" s="6">
        <v>2</v>
      </c>
      <c r="DA3" s="6">
        <v>12</v>
      </c>
      <c r="DB3" s="6">
        <v>0</v>
      </c>
      <c r="DC3" s="6">
        <v>5</v>
      </c>
      <c r="DD3" s="6">
        <v>0</v>
      </c>
      <c r="DE3" s="6">
        <v>4</v>
      </c>
      <c r="DF3" s="6">
        <v>24</v>
      </c>
      <c r="DG3" s="6">
        <v>1</v>
      </c>
      <c r="DH3" s="6">
        <v>3</v>
      </c>
      <c r="DI3" s="6">
        <v>0</v>
      </c>
    </row>
    <row r="4" spans="1:113" x14ac:dyDescent="0.25">
      <c r="A4" s="4" t="s">
        <v>438</v>
      </c>
      <c r="B4" s="5">
        <f>S50</f>
        <v>26</v>
      </c>
      <c r="C4" s="15">
        <f>T50</f>
        <v>156</v>
      </c>
      <c r="D4" s="15">
        <f>U50</f>
        <v>1</v>
      </c>
      <c r="E4" s="15">
        <f>V50</f>
        <v>105</v>
      </c>
      <c r="F4" s="15">
        <f>W50</f>
        <v>6</v>
      </c>
      <c r="G4" s="7">
        <f t="shared" si="0"/>
        <v>17.5</v>
      </c>
      <c r="H4" s="6">
        <v>1</v>
      </c>
      <c r="I4" s="6"/>
      <c r="J4" s="7"/>
      <c r="K4" s="7">
        <f t="shared" si="1"/>
        <v>26</v>
      </c>
      <c r="L4" s="7">
        <f t="shared" si="2"/>
        <v>4.0384615384615383</v>
      </c>
      <c r="N4" s="6">
        <v>5</v>
      </c>
      <c r="O4" s="6">
        <v>30</v>
      </c>
      <c r="P4" s="6">
        <v>0</v>
      </c>
      <c r="Q4" s="6">
        <v>29</v>
      </c>
      <c r="R4" s="6">
        <v>0</v>
      </c>
      <c r="S4" s="6">
        <v>5</v>
      </c>
      <c r="T4" s="6">
        <v>30</v>
      </c>
      <c r="U4" s="6">
        <v>1</v>
      </c>
      <c r="V4" s="6">
        <v>18</v>
      </c>
      <c r="W4" s="6">
        <v>1</v>
      </c>
      <c r="X4" s="6">
        <v>4</v>
      </c>
      <c r="Y4" s="6">
        <v>24</v>
      </c>
      <c r="Z4" s="6">
        <v>0</v>
      </c>
      <c r="AA4" s="6">
        <v>31</v>
      </c>
      <c r="AB4" s="6">
        <v>2</v>
      </c>
      <c r="AC4" s="6">
        <v>3</v>
      </c>
      <c r="AD4" s="6">
        <v>18</v>
      </c>
      <c r="AE4" s="6">
        <v>0</v>
      </c>
      <c r="AF4" s="6">
        <v>25</v>
      </c>
      <c r="AG4" s="6">
        <v>0</v>
      </c>
      <c r="AH4" s="6">
        <v>3</v>
      </c>
      <c r="AI4" s="6">
        <v>18</v>
      </c>
      <c r="AJ4" s="6">
        <v>0</v>
      </c>
      <c r="AK4" s="6">
        <v>25</v>
      </c>
      <c r="AL4" s="6">
        <v>0</v>
      </c>
      <c r="AM4" s="6">
        <v>3</v>
      </c>
      <c r="AN4" s="6">
        <v>18</v>
      </c>
      <c r="AO4" s="6">
        <v>1</v>
      </c>
      <c r="AP4" s="6">
        <v>7</v>
      </c>
      <c r="AQ4" s="6">
        <v>0</v>
      </c>
      <c r="AR4" s="6">
        <v>4</v>
      </c>
      <c r="AS4" s="6">
        <v>24</v>
      </c>
      <c r="AT4" s="6">
        <v>0</v>
      </c>
      <c r="AU4" s="6">
        <v>31</v>
      </c>
      <c r="AV4" s="6">
        <v>2</v>
      </c>
      <c r="AW4" s="6">
        <v>5</v>
      </c>
      <c r="AX4" s="6">
        <v>30</v>
      </c>
      <c r="AY4" s="6">
        <v>2</v>
      </c>
      <c r="AZ4" s="6">
        <v>6</v>
      </c>
      <c r="BA4" s="6">
        <v>1</v>
      </c>
      <c r="BB4" s="6">
        <v>2</v>
      </c>
      <c r="BC4" s="6">
        <v>12</v>
      </c>
      <c r="BD4" s="6">
        <v>0</v>
      </c>
      <c r="BE4" s="6">
        <v>5</v>
      </c>
      <c r="BF4" s="6">
        <v>0</v>
      </c>
      <c r="BG4" s="6">
        <v>3</v>
      </c>
      <c r="BH4" s="6">
        <v>18</v>
      </c>
      <c r="BI4" s="6">
        <v>0</v>
      </c>
      <c r="BJ4" s="6">
        <v>11</v>
      </c>
      <c r="BK4" s="6">
        <v>1</v>
      </c>
      <c r="BL4" s="6">
        <v>3</v>
      </c>
      <c r="BM4" s="6">
        <v>18</v>
      </c>
      <c r="BN4" s="6">
        <v>1</v>
      </c>
      <c r="BO4" s="6">
        <v>6</v>
      </c>
      <c r="BP4" s="6">
        <v>0</v>
      </c>
      <c r="BQ4" s="6">
        <v>3</v>
      </c>
      <c r="BR4" s="6">
        <v>18</v>
      </c>
      <c r="BS4" s="6">
        <v>1</v>
      </c>
      <c r="BT4" s="6">
        <v>11</v>
      </c>
      <c r="BU4" s="6">
        <v>1</v>
      </c>
      <c r="BV4" s="6">
        <v>2</v>
      </c>
      <c r="BW4" s="6">
        <v>12</v>
      </c>
      <c r="BX4" s="6">
        <v>0</v>
      </c>
      <c r="BY4" s="6">
        <v>15</v>
      </c>
      <c r="BZ4" s="6">
        <v>1</v>
      </c>
      <c r="CA4" s="6">
        <v>5</v>
      </c>
      <c r="CB4" s="6">
        <v>30</v>
      </c>
      <c r="CC4" s="6">
        <v>0</v>
      </c>
      <c r="CD4" s="6">
        <v>18</v>
      </c>
      <c r="CE4" s="6">
        <v>3</v>
      </c>
      <c r="CF4" s="6">
        <v>4</v>
      </c>
      <c r="CG4" s="6">
        <v>24</v>
      </c>
      <c r="CH4" s="6">
        <v>0</v>
      </c>
      <c r="CI4" s="6">
        <v>34</v>
      </c>
      <c r="CJ4" s="6">
        <v>0</v>
      </c>
      <c r="CK4" s="6">
        <v>3</v>
      </c>
      <c r="CL4" s="6">
        <v>18</v>
      </c>
      <c r="CM4" s="6">
        <v>0</v>
      </c>
      <c r="CN4" s="6">
        <v>27</v>
      </c>
      <c r="CO4" s="6">
        <v>1</v>
      </c>
      <c r="CP4" s="6">
        <v>3</v>
      </c>
      <c r="CQ4" s="6">
        <v>18</v>
      </c>
      <c r="CR4" s="6">
        <v>1</v>
      </c>
      <c r="CS4" s="6">
        <v>16</v>
      </c>
      <c r="CT4" s="6">
        <v>1</v>
      </c>
      <c r="CU4" s="6">
        <v>5</v>
      </c>
      <c r="CV4" s="6">
        <v>30</v>
      </c>
      <c r="CW4" s="6">
        <v>2</v>
      </c>
      <c r="CX4" s="6">
        <v>6</v>
      </c>
      <c r="CY4" s="6">
        <v>3</v>
      </c>
      <c r="CZ4" s="6"/>
      <c r="DA4" s="6"/>
      <c r="DB4" s="6"/>
      <c r="DC4" s="6"/>
      <c r="DD4" s="6"/>
      <c r="DE4" s="6">
        <v>7</v>
      </c>
      <c r="DF4" s="6">
        <v>42</v>
      </c>
      <c r="DG4" s="6">
        <v>1</v>
      </c>
      <c r="DH4" s="6">
        <v>25</v>
      </c>
      <c r="DI4" s="6">
        <v>1</v>
      </c>
    </row>
    <row r="5" spans="1:113" x14ac:dyDescent="0.25">
      <c r="A5" s="4" t="s">
        <v>452</v>
      </c>
      <c r="B5" s="5">
        <f>X50</f>
        <v>42</v>
      </c>
      <c r="C5" s="15">
        <f>Y50</f>
        <v>252</v>
      </c>
      <c r="D5" s="15">
        <f>Z50</f>
        <v>1</v>
      </c>
      <c r="E5" s="15">
        <f>AA50</f>
        <v>242</v>
      </c>
      <c r="F5" s="15">
        <f>AB50</f>
        <v>12</v>
      </c>
      <c r="G5" s="7">
        <f t="shared" si="0"/>
        <v>20.166666666666668</v>
      </c>
      <c r="H5" s="6">
        <v>1</v>
      </c>
      <c r="I5" s="6"/>
      <c r="J5" s="7"/>
      <c r="K5" s="7">
        <f t="shared" si="1"/>
        <v>21</v>
      </c>
      <c r="L5" s="7">
        <f t="shared" si="2"/>
        <v>5.7619047619047619</v>
      </c>
      <c r="N5" s="6">
        <v>8</v>
      </c>
      <c r="O5" s="6">
        <v>48</v>
      </c>
      <c r="P5" s="6">
        <v>1</v>
      </c>
      <c r="Q5" s="6">
        <v>22</v>
      </c>
      <c r="R5" s="6">
        <v>1</v>
      </c>
      <c r="S5" s="6">
        <v>2</v>
      </c>
      <c r="T5" s="6">
        <v>12</v>
      </c>
      <c r="U5" s="6">
        <v>0</v>
      </c>
      <c r="V5" s="6">
        <v>8</v>
      </c>
      <c r="W5" s="6">
        <v>0</v>
      </c>
      <c r="X5" s="6">
        <v>4</v>
      </c>
      <c r="Y5" s="6">
        <v>24</v>
      </c>
      <c r="Z5" s="6">
        <v>0</v>
      </c>
      <c r="AA5" s="6">
        <v>21</v>
      </c>
      <c r="AB5" s="6">
        <v>1</v>
      </c>
      <c r="AC5" s="6">
        <v>4</v>
      </c>
      <c r="AD5" s="6">
        <v>24</v>
      </c>
      <c r="AE5" s="6">
        <v>1</v>
      </c>
      <c r="AF5" s="6">
        <v>12</v>
      </c>
      <c r="AG5" s="6">
        <v>1</v>
      </c>
      <c r="AH5" s="6">
        <v>4</v>
      </c>
      <c r="AI5" s="6">
        <v>24</v>
      </c>
      <c r="AJ5" s="6">
        <v>0</v>
      </c>
      <c r="AK5" s="6">
        <v>16</v>
      </c>
      <c r="AL5" s="6">
        <v>2</v>
      </c>
      <c r="AM5" s="6"/>
      <c r="AN5" s="6"/>
      <c r="AO5" s="6"/>
      <c r="AP5" s="6"/>
      <c r="AQ5" s="6"/>
      <c r="AR5" s="6">
        <v>2</v>
      </c>
      <c r="AS5" s="6">
        <v>12</v>
      </c>
      <c r="AT5" s="6">
        <v>0</v>
      </c>
      <c r="AU5" s="6">
        <v>8</v>
      </c>
      <c r="AV5" s="6">
        <v>2</v>
      </c>
      <c r="AW5" s="6">
        <v>2</v>
      </c>
      <c r="AX5" s="6">
        <v>12</v>
      </c>
      <c r="AY5" s="6">
        <v>0</v>
      </c>
      <c r="AZ5" s="6">
        <v>11</v>
      </c>
      <c r="BA5" s="6">
        <v>1</v>
      </c>
      <c r="BB5" s="6">
        <v>1</v>
      </c>
      <c r="BC5" s="6">
        <v>6</v>
      </c>
      <c r="BD5" s="6">
        <v>0</v>
      </c>
      <c r="BE5" s="6">
        <v>7</v>
      </c>
      <c r="BF5" s="6">
        <v>0</v>
      </c>
      <c r="BG5" s="6">
        <v>6</v>
      </c>
      <c r="BH5" s="6">
        <v>36</v>
      </c>
      <c r="BI5" s="6">
        <v>1</v>
      </c>
      <c r="BJ5" s="6">
        <v>11</v>
      </c>
      <c r="BK5" s="6">
        <v>0</v>
      </c>
      <c r="BL5" s="6">
        <v>4</v>
      </c>
      <c r="BM5" s="6">
        <v>24</v>
      </c>
      <c r="BN5" s="6">
        <v>0</v>
      </c>
      <c r="BO5" s="6">
        <v>17</v>
      </c>
      <c r="BP5" s="6">
        <v>0</v>
      </c>
      <c r="BQ5" s="6">
        <v>5</v>
      </c>
      <c r="BR5" s="6">
        <v>30</v>
      </c>
      <c r="BS5" s="6">
        <v>3</v>
      </c>
      <c r="BT5" s="6">
        <v>7</v>
      </c>
      <c r="BU5" s="6">
        <v>0</v>
      </c>
      <c r="BV5" s="6">
        <v>0.5</v>
      </c>
      <c r="BW5" s="6">
        <v>5</v>
      </c>
      <c r="BX5" s="6">
        <v>0</v>
      </c>
      <c r="BY5" s="6">
        <v>11</v>
      </c>
      <c r="BZ5" s="6">
        <v>0</v>
      </c>
      <c r="CA5" s="6">
        <v>8</v>
      </c>
      <c r="CB5" s="6">
        <v>48</v>
      </c>
      <c r="CC5" s="6">
        <v>0</v>
      </c>
      <c r="CD5" s="6">
        <v>34</v>
      </c>
      <c r="CE5" s="6">
        <v>1</v>
      </c>
      <c r="CF5" s="6">
        <v>1.1000000000000001</v>
      </c>
      <c r="CG5" s="6">
        <v>7</v>
      </c>
      <c r="CH5" s="6">
        <v>0</v>
      </c>
      <c r="CI5" s="6">
        <v>7</v>
      </c>
      <c r="CJ5" s="6">
        <v>1</v>
      </c>
      <c r="CK5" s="6">
        <v>1</v>
      </c>
      <c r="CL5" s="6">
        <v>6</v>
      </c>
      <c r="CM5" s="6">
        <v>0</v>
      </c>
      <c r="CN5" s="6">
        <v>8</v>
      </c>
      <c r="CO5" s="6">
        <v>0</v>
      </c>
      <c r="CP5" s="6">
        <v>3</v>
      </c>
      <c r="CQ5" s="6">
        <v>18</v>
      </c>
      <c r="CR5" s="6">
        <v>0</v>
      </c>
      <c r="CS5" s="6">
        <v>8</v>
      </c>
      <c r="CT5" s="6">
        <v>1</v>
      </c>
      <c r="CU5" s="6">
        <v>2</v>
      </c>
      <c r="CV5" s="6">
        <v>12</v>
      </c>
      <c r="CW5" s="6">
        <v>0</v>
      </c>
      <c r="CX5" s="6">
        <v>7</v>
      </c>
      <c r="CY5" s="6">
        <v>1</v>
      </c>
      <c r="CZ5" s="6"/>
      <c r="DA5" s="6"/>
      <c r="DB5" s="6"/>
      <c r="DC5" s="6"/>
      <c r="DD5" s="6"/>
      <c r="DE5" s="6"/>
      <c r="DF5" s="6"/>
      <c r="DG5" s="6"/>
      <c r="DH5" s="6"/>
      <c r="DI5" s="6"/>
    </row>
    <row r="6" spans="1:113" x14ac:dyDescent="0.25">
      <c r="A6" t="s">
        <v>236</v>
      </c>
      <c r="B6" s="5">
        <f>AC50</f>
        <v>74.2</v>
      </c>
      <c r="C6" s="15">
        <f>AD50</f>
        <v>446</v>
      </c>
      <c r="D6" s="15">
        <f>AE50</f>
        <v>8</v>
      </c>
      <c r="E6" s="15">
        <f>AF50</f>
        <v>365</v>
      </c>
      <c r="F6" s="15">
        <f>AG50</f>
        <v>20</v>
      </c>
      <c r="G6" s="7">
        <f t="shared" si="0"/>
        <v>18.25</v>
      </c>
      <c r="H6" s="6">
        <v>3</v>
      </c>
      <c r="I6" s="6"/>
      <c r="J6" s="6"/>
      <c r="K6" s="7">
        <f t="shared" si="1"/>
        <v>22.3</v>
      </c>
      <c r="L6" s="7">
        <f t="shared" si="2"/>
        <v>4.9103139013452912</v>
      </c>
      <c r="N6" s="6">
        <v>5</v>
      </c>
      <c r="O6" s="6">
        <v>30</v>
      </c>
      <c r="P6" s="6">
        <v>2</v>
      </c>
      <c r="Q6" s="6">
        <v>11</v>
      </c>
      <c r="R6" s="6">
        <v>2</v>
      </c>
      <c r="S6" s="6">
        <v>3</v>
      </c>
      <c r="T6" s="6">
        <v>18</v>
      </c>
      <c r="U6" s="6">
        <v>0</v>
      </c>
      <c r="V6" s="6">
        <v>9</v>
      </c>
      <c r="W6" s="6">
        <v>0</v>
      </c>
      <c r="X6" s="6">
        <v>4</v>
      </c>
      <c r="Y6" s="6">
        <v>24</v>
      </c>
      <c r="Z6" s="6">
        <v>0</v>
      </c>
      <c r="AA6" s="6">
        <v>18</v>
      </c>
      <c r="AB6" s="6">
        <v>0</v>
      </c>
      <c r="AC6" s="6">
        <v>3</v>
      </c>
      <c r="AD6" s="6">
        <v>18</v>
      </c>
      <c r="AE6" s="6">
        <v>0</v>
      </c>
      <c r="AF6" s="6">
        <v>12</v>
      </c>
      <c r="AG6" s="6">
        <v>2</v>
      </c>
      <c r="AH6" s="6">
        <v>7</v>
      </c>
      <c r="AI6" s="6">
        <v>42</v>
      </c>
      <c r="AJ6" s="6">
        <v>1</v>
      </c>
      <c r="AK6" s="6">
        <v>27</v>
      </c>
      <c r="AL6" s="6">
        <v>3</v>
      </c>
      <c r="AM6" s="6"/>
      <c r="AN6" s="6"/>
      <c r="AO6" s="6"/>
      <c r="AP6" s="6"/>
      <c r="AQ6" s="6"/>
      <c r="AR6" s="6">
        <v>5</v>
      </c>
      <c r="AS6" s="6">
        <v>30</v>
      </c>
      <c r="AT6" s="6">
        <v>0</v>
      </c>
      <c r="AU6" s="6">
        <v>38</v>
      </c>
      <c r="AV6" s="6">
        <v>0</v>
      </c>
      <c r="AW6" s="6">
        <v>2</v>
      </c>
      <c r="AX6" s="6">
        <v>12</v>
      </c>
      <c r="AY6" s="6">
        <v>0</v>
      </c>
      <c r="AZ6" s="6">
        <v>12</v>
      </c>
      <c r="BA6" s="6">
        <v>1</v>
      </c>
      <c r="BB6" s="6">
        <v>1</v>
      </c>
      <c r="BC6" s="6">
        <v>6</v>
      </c>
      <c r="BD6" s="6">
        <v>0</v>
      </c>
      <c r="BE6" s="6">
        <v>11</v>
      </c>
      <c r="BF6" s="6">
        <v>0</v>
      </c>
      <c r="BG6" s="6">
        <v>5</v>
      </c>
      <c r="BH6" s="6">
        <v>30</v>
      </c>
      <c r="BI6" s="6">
        <v>0</v>
      </c>
      <c r="BJ6" s="6">
        <v>15</v>
      </c>
      <c r="BK6" s="6">
        <v>1</v>
      </c>
      <c r="BL6" s="6">
        <v>2</v>
      </c>
      <c r="BM6" s="6">
        <v>12</v>
      </c>
      <c r="BN6" s="6">
        <v>0</v>
      </c>
      <c r="BO6" s="6">
        <v>4</v>
      </c>
      <c r="BP6" s="6">
        <v>1</v>
      </c>
      <c r="BQ6" s="6">
        <v>6</v>
      </c>
      <c r="BR6" s="6">
        <v>36</v>
      </c>
      <c r="BS6" s="6">
        <v>0</v>
      </c>
      <c r="BT6" s="6">
        <v>20</v>
      </c>
      <c r="BU6" s="6">
        <v>1</v>
      </c>
      <c r="BV6" s="6">
        <v>5</v>
      </c>
      <c r="BW6" s="6">
        <v>30</v>
      </c>
      <c r="BX6" s="6">
        <v>0</v>
      </c>
      <c r="BY6" s="6">
        <v>23</v>
      </c>
      <c r="BZ6" s="6">
        <v>1</v>
      </c>
      <c r="CA6" s="6">
        <v>2</v>
      </c>
      <c r="CB6" s="6">
        <v>12</v>
      </c>
      <c r="CC6" s="6">
        <v>0</v>
      </c>
      <c r="CD6" s="6">
        <v>12</v>
      </c>
      <c r="CE6" s="6">
        <v>0</v>
      </c>
      <c r="CF6" s="6">
        <v>2</v>
      </c>
      <c r="CG6" s="6">
        <v>12</v>
      </c>
      <c r="CH6" s="6">
        <v>0</v>
      </c>
      <c r="CI6" s="6">
        <v>7</v>
      </c>
      <c r="CJ6" s="6">
        <v>1</v>
      </c>
      <c r="CK6" s="6">
        <v>2</v>
      </c>
      <c r="CL6" s="6">
        <v>12</v>
      </c>
      <c r="CM6" s="6">
        <v>0</v>
      </c>
      <c r="CN6" s="6">
        <v>7</v>
      </c>
      <c r="CO6" s="6">
        <v>0</v>
      </c>
      <c r="CP6" s="6">
        <v>3</v>
      </c>
      <c r="CQ6" s="6">
        <v>18</v>
      </c>
      <c r="CR6" s="6">
        <v>0</v>
      </c>
      <c r="CS6" s="6">
        <v>6</v>
      </c>
      <c r="CT6" s="6">
        <v>1</v>
      </c>
      <c r="CU6" s="6">
        <v>2</v>
      </c>
      <c r="CV6" s="6">
        <v>12</v>
      </c>
      <c r="CW6" s="6">
        <v>1</v>
      </c>
      <c r="CX6" s="6">
        <v>5</v>
      </c>
      <c r="CY6" s="6">
        <v>2</v>
      </c>
      <c r="CZ6" s="6"/>
      <c r="DA6" s="6"/>
      <c r="DB6" s="6"/>
      <c r="DC6" s="6"/>
      <c r="DD6" s="6"/>
      <c r="DE6" s="6"/>
      <c r="DF6" s="6"/>
      <c r="DG6" s="6"/>
      <c r="DH6" s="6"/>
      <c r="DI6" s="6"/>
    </row>
    <row r="7" spans="1:113" x14ac:dyDescent="0.25">
      <c r="A7" s="4" t="s">
        <v>21</v>
      </c>
      <c r="B7" s="5">
        <f>AH50</f>
        <v>124.3</v>
      </c>
      <c r="C7" s="15">
        <f>AI50</f>
        <v>747</v>
      </c>
      <c r="D7" s="15">
        <f>AJ50</f>
        <v>16</v>
      </c>
      <c r="E7" s="15">
        <f>AK50</f>
        <v>576</v>
      </c>
      <c r="F7" s="15">
        <f>AL50</f>
        <v>26</v>
      </c>
      <c r="G7" s="7">
        <f t="shared" si="0"/>
        <v>22.153846153846153</v>
      </c>
      <c r="H7" s="6">
        <v>2</v>
      </c>
      <c r="I7" s="6"/>
      <c r="J7" s="7"/>
      <c r="K7" s="7">
        <f t="shared" si="1"/>
        <v>28.73076923076923</v>
      </c>
      <c r="L7" s="7">
        <f t="shared" si="2"/>
        <v>4.6265060240963853</v>
      </c>
      <c r="N7" s="6">
        <v>16</v>
      </c>
      <c r="O7" s="6">
        <v>96</v>
      </c>
      <c r="P7" s="6">
        <v>3</v>
      </c>
      <c r="Q7" s="6">
        <v>39</v>
      </c>
      <c r="R7" s="6">
        <v>3</v>
      </c>
      <c r="S7" s="6">
        <v>3</v>
      </c>
      <c r="T7" s="6">
        <v>18</v>
      </c>
      <c r="U7" s="6">
        <v>0</v>
      </c>
      <c r="V7" s="6">
        <v>25</v>
      </c>
      <c r="W7" s="6">
        <v>0</v>
      </c>
      <c r="X7" s="6">
        <v>3</v>
      </c>
      <c r="Y7" s="6">
        <v>18</v>
      </c>
      <c r="Z7" s="6">
        <v>0</v>
      </c>
      <c r="AA7" s="6">
        <v>20</v>
      </c>
      <c r="AB7" s="6">
        <v>2</v>
      </c>
      <c r="AC7" s="6">
        <v>4</v>
      </c>
      <c r="AD7" s="6">
        <v>24</v>
      </c>
      <c r="AE7" s="6">
        <v>0</v>
      </c>
      <c r="AF7" s="6">
        <v>15</v>
      </c>
      <c r="AG7" s="6">
        <v>2</v>
      </c>
      <c r="AH7" s="6">
        <v>4</v>
      </c>
      <c r="AI7" s="6">
        <v>24</v>
      </c>
      <c r="AJ7" s="6">
        <v>1</v>
      </c>
      <c r="AK7" s="6">
        <v>4</v>
      </c>
      <c r="AL7" s="6">
        <v>3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>
        <v>3</v>
      </c>
      <c r="AX7" s="6">
        <v>18</v>
      </c>
      <c r="AY7" s="6">
        <v>0</v>
      </c>
      <c r="AZ7" s="6">
        <v>13</v>
      </c>
      <c r="BA7" s="6">
        <v>0</v>
      </c>
      <c r="BB7" s="6">
        <v>1.1000000000000001</v>
      </c>
      <c r="BC7" s="6">
        <v>7</v>
      </c>
      <c r="BD7" s="6">
        <v>0</v>
      </c>
      <c r="BE7" s="6">
        <v>12</v>
      </c>
      <c r="BF7" s="6">
        <v>0</v>
      </c>
      <c r="BG7" s="6">
        <v>3</v>
      </c>
      <c r="BH7" s="6">
        <v>18</v>
      </c>
      <c r="BI7" s="6">
        <v>1</v>
      </c>
      <c r="BJ7" s="6">
        <v>2</v>
      </c>
      <c r="BK7" s="6">
        <v>2</v>
      </c>
      <c r="BL7" s="6">
        <v>4</v>
      </c>
      <c r="BM7" s="6">
        <v>24</v>
      </c>
      <c r="BN7" s="6">
        <v>1</v>
      </c>
      <c r="BO7" s="6">
        <v>10</v>
      </c>
      <c r="BP7" s="6">
        <v>2</v>
      </c>
      <c r="BQ7" s="6">
        <v>3</v>
      </c>
      <c r="BR7" s="6">
        <v>18</v>
      </c>
      <c r="BS7" s="6">
        <v>0</v>
      </c>
      <c r="BT7" s="6">
        <v>6</v>
      </c>
      <c r="BU7" s="6">
        <v>2</v>
      </c>
      <c r="BV7" s="6">
        <v>2.2999999999999998</v>
      </c>
      <c r="BW7" s="6">
        <v>15</v>
      </c>
      <c r="BX7" s="6">
        <v>0</v>
      </c>
      <c r="BY7" s="6">
        <v>14</v>
      </c>
      <c r="BZ7" s="6">
        <v>0</v>
      </c>
      <c r="CA7" s="6">
        <v>5</v>
      </c>
      <c r="CB7" s="6">
        <v>30</v>
      </c>
      <c r="CC7" s="6">
        <v>0</v>
      </c>
      <c r="CD7" s="6">
        <v>24</v>
      </c>
      <c r="CE7" s="6">
        <v>1</v>
      </c>
      <c r="CF7" s="6">
        <v>2</v>
      </c>
      <c r="CG7" s="6">
        <v>12</v>
      </c>
      <c r="CH7" s="6">
        <v>0</v>
      </c>
      <c r="CI7" s="6">
        <v>20</v>
      </c>
      <c r="CJ7" s="6">
        <v>1</v>
      </c>
      <c r="CK7" s="6">
        <v>5</v>
      </c>
      <c r="CL7" s="6">
        <v>30</v>
      </c>
      <c r="CM7" s="6">
        <v>0</v>
      </c>
      <c r="CN7" s="6">
        <v>16</v>
      </c>
      <c r="CO7" s="6">
        <v>2</v>
      </c>
      <c r="CP7" s="6">
        <v>2</v>
      </c>
      <c r="CQ7" s="6">
        <v>12</v>
      </c>
      <c r="CR7" s="6">
        <v>0</v>
      </c>
      <c r="CS7" s="6">
        <v>12</v>
      </c>
      <c r="CT7" s="6">
        <v>0</v>
      </c>
      <c r="CU7" s="6">
        <v>4.0999999999999996</v>
      </c>
      <c r="CV7" s="6">
        <v>25</v>
      </c>
      <c r="CW7" s="6">
        <v>0</v>
      </c>
      <c r="CX7" s="6">
        <v>18</v>
      </c>
      <c r="CY7" s="6">
        <v>0</v>
      </c>
      <c r="CZ7" s="6"/>
      <c r="DA7" s="6"/>
      <c r="DB7" s="6"/>
      <c r="DC7" s="6"/>
      <c r="DD7" s="6"/>
      <c r="DE7" s="6"/>
      <c r="DF7" s="6"/>
      <c r="DG7" s="6"/>
      <c r="DH7" s="6"/>
      <c r="DI7" s="6"/>
    </row>
    <row r="8" spans="1:113" x14ac:dyDescent="0.25">
      <c r="A8" s="4" t="s">
        <v>195</v>
      </c>
      <c r="B8" s="5">
        <f>AR50</f>
        <v>15</v>
      </c>
      <c r="C8" s="15">
        <f>AS50</f>
        <v>90</v>
      </c>
      <c r="D8" s="15">
        <f>AT50</f>
        <v>1</v>
      </c>
      <c r="E8" s="15">
        <f>AU50</f>
        <v>88</v>
      </c>
      <c r="F8" s="15">
        <f>AV50</f>
        <v>4</v>
      </c>
      <c r="G8" s="7">
        <f t="shared" si="0"/>
        <v>22</v>
      </c>
      <c r="H8" s="6"/>
      <c r="I8" s="6"/>
      <c r="J8" s="7"/>
      <c r="K8" s="7">
        <f t="shared" si="1"/>
        <v>22.5</v>
      </c>
      <c r="L8" s="7">
        <f t="shared" si="2"/>
        <v>5.8666666666666663</v>
      </c>
      <c r="N8" s="6">
        <v>5</v>
      </c>
      <c r="O8" s="6">
        <v>30</v>
      </c>
      <c r="P8" s="6">
        <v>2</v>
      </c>
      <c r="Q8" s="6">
        <v>16</v>
      </c>
      <c r="R8" s="6">
        <v>2</v>
      </c>
      <c r="S8" s="6">
        <v>2</v>
      </c>
      <c r="T8" s="6">
        <v>12</v>
      </c>
      <c r="U8" s="6">
        <v>0</v>
      </c>
      <c r="V8" s="6">
        <v>7</v>
      </c>
      <c r="W8" s="6">
        <v>0</v>
      </c>
      <c r="X8" s="6">
        <v>2</v>
      </c>
      <c r="Y8" s="6">
        <v>12</v>
      </c>
      <c r="Z8" s="6">
        <v>0</v>
      </c>
      <c r="AA8" s="6">
        <v>21</v>
      </c>
      <c r="AB8" s="6">
        <v>0</v>
      </c>
      <c r="AC8" s="6">
        <v>2</v>
      </c>
      <c r="AD8" s="6">
        <v>12</v>
      </c>
      <c r="AE8" s="6">
        <v>0</v>
      </c>
      <c r="AF8" s="6">
        <v>11</v>
      </c>
      <c r="AG8" s="6">
        <v>0</v>
      </c>
      <c r="AH8" s="6">
        <v>3</v>
      </c>
      <c r="AI8" s="6">
        <v>18</v>
      </c>
      <c r="AJ8" s="6">
        <v>0</v>
      </c>
      <c r="AK8" s="6">
        <v>24</v>
      </c>
      <c r="AL8" s="6">
        <v>0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>
        <v>3</v>
      </c>
      <c r="AX8" s="6">
        <v>18</v>
      </c>
      <c r="AY8" s="6">
        <v>0</v>
      </c>
      <c r="AZ8" s="6">
        <v>25</v>
      </c>
      <c r="BA8" s="6">
        <v>2</v>
      </c>
      <c r="BB8" s="6"/>
      <c r="BC8" s="6"/>
      <c r="BD8" s="6"/>
      <c r="BE8" s="6"/>
      <c r="BF8" s="6"/>
      <c r="BG8" s="6">
        <v>5</v>
      </c>
      <c r="BH8" s="6">
        <v>30</v>
      </c>
      <c r="BI8" s="6">
        <v>0</v>
      </c>
      <c r="BJ8" s="6">
        <v>13</v>
      </c>
      <c r="BK8" s="6">
        <v>0</v>
      </c>
      <c r="BL8" s="6">
        <v>3</v>
      </c>
      <c r="BM8" s="6">
        <v>18</v>
      </c>
      <c r="BN8" s="6">
        <v>0</v>
      </c>
      <c r="BO8" s="6">
        <v>22</v>
      </c>
      <c r="BP8" s="6">
        <v>2</v>
      </c>
      <c r="BQ8" s="6">
        <v>4</v>
      </c>
      <c r="BR8" s="6">
        <v>24</v>
      </c>
      <c r="BS8" s="6">
        <v>0</v>
      </c>
      <c r="BT8" s="6">
        <v>22</v>
      </c>
      <c r="BU8" s="6">
        <v>1</v>
      </c>
      <c r="BV8" s="6"/>
      <c r="BW8" s="6"/>
      <c r="BX8" s="6"/>
      <c r="BY8" s="6"/>
      <c r="BZ8" s="6"/>
      <c r="CA8" s="6">
        <v>4</v>
      </c>
      <c r="CB8" s="6">
        <v>24</v>
      </c>
      <c r="CC8" s="6">
        <v>0</v>
      </c>
      <c r="CD8" s="6">
        <v>16</v>
      </c>
      <c r="CE8" s="6">
        <v>3</v>
      </c>
      <c r="CF8" s="6">
        <v>3</v>
      </c>
      <c r="CG8" s="6">
        <v>18</v>
      </c>
      <c r="CH8" s="6">
        <v>0</v>
      </c>
      <c r="CI8" s="6">
        <v>35</v>
      </c>
      <c r="CJ8" s="6">
        <v>0</v>
      </c>
      <c r="CK8" s="6">
        <v>4</v>
      </c>
      <c r="CL8" s="6">
        <v>24</v>
      </c>
      <c r="CM8" s="6">
        <v>0</v>
      </c>
      <c r="CN8" s="6">
        <v>17</v>
      </c>
      <c r="CO8" s="6">
        <v>0</v>
      </c>
      <c r="CP8" s="6">
        <v>8</v>
      </c>
      <c r="CQ8" s="6">
        <v>48</v>
      </c>
      <c r="CR8" s="6">
        <v>0</v>
      </c>
      <c r="CS8" s="6">
        <v>36</v>
      </c>
      <c r="CT8" s="6">
        <v>0</v>
      </c>
      <c r="CU8" s="6">
        <v>2</v>
      </c>
      <c r="CV8" s="6">
        <v>12</v>
      </c>
      <c r="CW8" s="6">
        <v>0</v>
      </c>
      <c r="CX8" s="6">
        <v>12</v>
      </c>
      <c r="CY8" s="6">
        <v>1</v>
      </c>
      <c r="CZ8" s="6"/>
      <c r="DA8" s="6"/>
      <c r="DB8" s="6"/>
      <c r="DC8" s="6"/>
      <c r="DD8" s="6"/>
      <c r="DE8" s="6"/>
      <c r="DF8" s="6"/>
      <c r="DG8" s="6"/>
      <c r="DH8" s="6"/>
      <c r="DI8" s="6"/>
    </row>
    <row r="9" spans="1:113" x14ac:dyDescent="0.25">
      <c r="A9" s="4" t="s">
        <v>196</v>
      </c>
      <c r="B9" s="5">
        <f>AW50</f>
        <v>22</v>
      </c>
      <c r="C9" s="15">
        <f>AX50</f>
        <v>132</v>
      </c>
      <c r="D9" s="15">
        <f>AY50</f>
        <v>3</v>
      </c>
      <c r="E9" s="15">
        <f>AZ50</f>
        <v>98</v>
      </c>
      <c r="F9" s="15">
        <f>BA50</f>
        <v>7</v>
      </c>
      <c r="G9" s="7">
        <f t="shared" si="0"/>
        <v>14</v>
      </c>
      <c r="H9" s="6"/>
      <c r="I9" s="6"/>
      <c r="J9" s="7"/>
      <c r="K9" s="7">
        <f t="shared" si="1"/>
        <v>18.857142857142858</v>
      </c>
      <c r="L9" s="7">
        <f t="shared" si="2"/>
        <v>4.4545454545454541</v>
      </c>
      <c r="N9" s="6">
        <v>8</v>
      </c>
      <c r="O9" s="6">
        <v>48</v>
      </c>
      <c r="P9" s="6">
        <v>5</v>
      </c>
      <c r="Q9" s="6">
        <v>3</v>
      </c>
      <c r="R9" s="6">
        <v>0</v>
      </c>
      <c r="S9" s="6">
        <v>8</v>
      </c>
      <c r="T9" s="6">
        <v>48</v>
      </c>
      <c r="U9" s="6">
        <v>0</v>
      </c>
      <c r="V9" s="6">
        <v>33</v>
      </c>
      <c r="W9" s="6">
        <v>4</v>
      </c>
      <c r="X9" s="6">
        <v>8</v>
      </c>
      <c r="Y9" s="6">
        <v>48</v>
      </c>
      <c r="Z9" s="6">
        <v>1</v>
      </c>
      <c r="AA9" s="6">
        <v>37</v>
      </c>
      <c r="AB9" s="6">
        <v>0</v>
      </c>
      <c r="AC9" s="6">
        <v>4</v>
      </c>
      <c r="AD9" s="6">
        <v>24</v>
      </c>
      <c r="AE9" s="6">
        <v>0</v>
      </c>
      <c r="AF9" s="6">
        <v>21</v>
      </c>
      <c r="AG9" s="6">
        <v>0</v>
      </c>
      <c r="AH9" s="6">
        <v>8</v>
      </c>
      <c r="AI9" s="6">
        <v>48</v>
      </c>
      <c r="AJ9" s="6">
        <v>2</v>
      </c>
      <c r="AK9" s="6">
        <v>21</v>
      </c>
      <c r="AL9" s="6">
        <v>1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>
        <v>3</v>
      </c>
      <c r="AX9" s="6">
        <v>18</v>
      </c>
      <c r="AY9" s="6">
        <v>0</v>
      </c>
      <c r="AZ9" s="6">
        <v>15</v>
      </c>
      <c r="BA9" s="6">
        <v>0</v>
      </c>
      <c r="BB9" s="6"/>
      <c r="BC9" s="6"/>
      <c r="BD9" s="6"/>
      <c r="BE9" s="6"/>
      <c r="BF9" s="6"/>
      <c r="BG9" s="6">
        <v>4</v>
      </c>
      <c r="BH9" s="6">
        <v>24</v>
      </c>
      <c r="BI9" s="6">
        <v>0</v>
      </c>
      <c r="BJ9" s="6">
        <v>21</v>
      </c>
      <c r="BK9" s="6">
        <v>1</v>
      </c>
      <c r="BL9" s="6">
        <v>3</v>
      </c>
      <c r="BM9" s="6">
        <v>18</v>
      </c>
      <c r="BN9" s="6">
        <v>0</v>
      </c>
      <c r="BO9" s="6">
        <v>14</v>
      </c>
      <c r="BP9" s="6">
        <v>2</v>
      </c>
      <c r="BQ9" s="6">
        <v>4</v>
      </c>
      <c r="BR9" s="6">
        <v>24</v>
      </c>
      <c r="BS9" s="6">
        <v>0</v>
      </c>
      <c r="BT9" s="6">
        <v>13</v>
      </c>
      <c r="BU9" s="6">
        <v>0</v>
      </c>
      <c r="BV9" s="6"/>
      <c r="BW9" s="6"/>
      <c r="BX9" s="6"/>
      <c r="BY9" s="6"/>
      <c r="BZ9" s="6"/>
      <c r="CA9" s="6">
        <v>3</v>
      </c>
      <c r="CB9" s="6">
        <v>18</v>
      </c>
      <c r="CC9" s="6">
        <v>0</v>
      </c>
      <c r="CD9" s="6">
        <v>33</v>
      </c>
      <c r="CE9" s="6">
        <v>1</v>
      </c>
      <c r="CF9" s="6">
        <v>3</v>
      </c>
      <c r="CG9" s="6">
        <v>18</v>
      </c>
      <c r="CH9" s="6">
        <v>1</v>
      </c>
      <c r="CI9" s="6">
        <v>16</v>
      </c>
      <c r="CJ9" s="6">
        <v>1</v>
      </c>
      <c r="CK9" s="6">
        <v>5</v>
      </c>
      <c r="CL9" s="6">
        <v>30</v>
      </c>
      <c r="CM9" s="6">
        <v>0</v>
      </c>
      <c r="CN9" s="6">
        <v>28</v>
      </c>
      <c r="CO9" s="6">
        <v>1</v>
      </c>
      <c r="CP9" s="6">
        <v>2</v>
      </c>
      <c r="CQ9" s="6">
        <v>12</v>
      </c>
      <c r="CR9" s="6">
        <v>0</v>
      </c>
      <c r="CS9" s="6">
        <v>24</v>
      </c>
      <c r="CT9" s="6">
        <v>1</v>
      </c>
      <c r="CU9" s="6">
        <v>2</v>
      </c>
      <c r="CV9" s="6">
        <v>12</v>
      </c>
      <c r="CW9" s="6">
        <v>0</v>
      </c>
      <c r="CX9" s="6">
        <v>25</v>
      </c>
      <c r="CY9" s="6">
        <v>0</v>
      </c>
      <c r="CZ9" s="6"/>
      <c r="DA9" s="6"/>
      <c r="DB9" s="6"/>
      <c r="DC9" s="6"/>
      <c r="DD9" s="6"/>
      <c r="DE9" s="6"/>
      <c r="DF9" s="6"/>
      <c r="DG9" s="6"/>
      <c r="DH9" s="6"/>
      <c r="DI9" s="6"/>
    </row>
    <row r="10" spans="1:113" x14ac:dyDescent="0.25">
      <c r="A10" s="4" t="s">
        <v>10</v>
      </c>
      <c r="B10" s="5">
        <f>BG50</f>
        <v>104.1</v>
      </c>
      <c r="C10" s="15">
        <f>BH50</f>
        <v>625</v>
      </c>
      <c r="D10" s="15">
        <f>BI50</f>
        <v>18</v>
      </c>
      <c r="E10" s="15">
        <f>BJ50</f>
        <v>279</v>
      </c>
      <c r="F10" s="15">
        <f>BK50</f>
        <v>23</v>
      </c>
      <c r="G10" s="7">
        <f t="shared" si="0"/>
        <v>12.130434782608695</v>
      </c>
      <c r="H10" s="6">
        <v>1</v>
      </c>
      <c r="I10" s="6"/>
      <c r="J10" s="7"/>
      <c r="K10" s="7">
        <f t="shared" si="1"/>
        <v>27.173913043478262</v>
      </c>
      <c r="L10" s="7">
        <f t="shared" si="2"/>
        <v>2.6783999999999999</v>
      </c>
      <c r="N10" s="6">
        <v>7</v>
      </c>
      <c r="O10" s="6">
        <v>42</v>
      </c>
      <c r="P10" s="6">
        <v>1</v>
      </c>
      <c r="Q10" s="6">
        <v>26</v>
      </c>
      <c r="R10" s="6">
        <v>1</v>
      </c>
      <c r="S10" s="6"/>
      <c r="T10" s="6"/>
      <c r="U10" s="6"/>
      <c r="V10" s="6"/>
      <c r="W10" s="6"/>
      <c r="X10" s="6">
        <v>3</v>
      </c>
      <c r="Y10" s="6">
        <v>18</v>
      </c>
      <c r="Z10" s="6">
        <v>0</v>
      </c>
      <c r="AA10" s="6">
        <v>26</v>
      </c>
      <c r="AB10" s="6">
        <v>1</v>
      </c>
      <c r="AC10" s="6">
        <v>1.5</v>
      </c>
      <c r="AD10" s="6">
        <v>11</v>
      </c>
      <c r="AE10" s="6">
        <v>0</v>
      </c>
      <c r="AF10" s="6">
        <v>16</v>
      </c>
      <c r="AG10" s="6">
        <v>0</v>
      </c>
      <c r="AH10" s="6">
        <v>2</v>
      </c>
      <c r="AI10" s="6">
        <v>12</v>
      </c>
      <c r="AJ10" s="6">
        <v>0</v>
      </c>
      <c r="AK10" s="6">
        <v>5</v>
      </c>
      <c r="AL10" s="6">
        <v>0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>
        <v>1</v>
      </c>
      <c r="AX10" s="6">
        <v>6</v>
      </c>
      <c r="AY10" s="6">
        <v>0</v>
      </c>
      <c r="AZ10" s="6">
        <v>4</v>
      </c>
      <c r="BA10" s="6">
        <v>1</v>
      </c>
      <c r="BB10" s="6"/>
      <c r="BC10" s="6"/>
      <c r="BD10" s="6"/>
      <c r="BE10" s="6"/>
      <c r="BF10" s="6"/>
      <c r="BG10" s="6">
        <v>3</v>
      </c>
      <c r="BH10" s="6">
        <v>18</v>
      </c>
      <c r="BI10" s="6">
        <v>1</v>
      </c>
      <c r="BJ10" s="6">
        <v>7</v>
      </c>
      <c r="BK10" s="6">
        <v>2</v>
      </c>
      <c r="BL10" s="6">
        <v>3</v>
      </c>
      <c r="BM10" s="6">
        <v>18</v>
      </c>
      <c r="BN10" s="6">
        <v>0</v>
      </c>
      <c r="BO10" s="6">
        <v>10</v>
      </c>
      <c r="BP10" s="6">
        <v>2</v>
      </c>
      <c r="BQ10" s="6">
        <v>8</v>
      </c>
      <c r="BR10" s="6">
        <v>48</v>
      </c>
      <c r="BS10" s="6">
        <v>0</v>
      </c>
      <c r="BT10" s="6">
        <v>26</v>
      </c>
      <c r="BU10" s="6">
        <v>1</v>
      </c>
      <c r="BV10" s="6"/>
      <c r="BW10" s="6"/>
      <c r="BX10" s="6"/>
      <c r="BY10" s="6"/>
      <c r="BZ10" s="6"/>
      <c r="CA10" s="6">
        <v>3</v>
      </c>
      <c r="CB10" s="6">
        <v>18</v>
      </c>
      <c r="CC10" s="6">
        <v>0</v>
      </c>
      <c r="CD10" s="6">
        <v>17</v>
      </c>
      <c r="CE10" s="6">
        <v>0</v>
      </c>
      <c r="CF10" s="6">
        <v>2</v>
      </c>
      <c r="CG10" s="6">
        <v>12</v>
      </c>
      <c r="CH10" s="6">
        <v>0</v>
      </c>
      <c r="CI10" s="6">
        <v>23</v>
      </c>
      <c r="CJ10" s="6">
        <v>1</v>
      </c>
      <c r="CK10" s="6">
        <v>2</v>
      </c>
      <c r="CL10" s="6">
        <v>12</v>
      </c>
      <c r="CM10" s="6">
        <v>0</v>
      </c>
      <c r="CN10" s="6">
        <v>9</v>
      </c>
      <c r="CO10" s="6">
        <v>3</v>
      </c>
      <c r="CP10" s="6">
        <v>3</v>
      </c>
      <c r="CQ10" s="6">
        <v>18</v>
      </c>
      <c r="CR10" s="6">
        <v>0</v>
      </c>
      <c r="CS10" s="6">
        <v>16</v>
      </c>
      <c r="CT10" s="6">
        <v>0</v>
      </c>
      <c r="CU10" s="6">
        <v>1</v>
      </c>
      <c r="CV10" s="6">
        <v>6</v>
      </c>
      <c r="CW10" s="6">
        <v>0</v>
      </c>
      <c r="CX10" s="6">
        <v>4</v>
      </c>
      <c r="CY10" s="6">
        <v>0</v>
      </c>
      <c r="CZ10" s="6"/>
      <c r="DA10" s="6"/>
      <c r="DB10" s="6"/>
      <c r="DC10" s="6"/>
      <c r="DD10" s="6"/>
      <c r="DE10" s="6"/>
      <c r="DF10" s="6"/>
      <c r="DG10" s="6"/>
      <c r="DH10" s="6"/>
      <c r="DI10" s="6"/>
    </row>
    <row r="11" spans="1:113" x14ac:dyDescent="0.25">
      <c r="A11" s="4" t="s">
        <v>11</v>
      </c>
      <c r="B11" s="5">
        <f>BL50</f>
        <v>25</v>
      </c>
      <c r="C11" s="15">
        <f>BM50</f>
        <v>150</v>
      </c>
      <c r="D11" s="15">
        <f>BN50</f>
        <v>2</v>
      </c>
      <c r="E11" s="15">
        <f>BO50</f>
        <v>92</v>
      </c>
      <c r="F11" s="15">
        <f>BP50</f>
        <v>9</v>
      </c>
      <c r="G11" s="7">
        <f t="shared" si="0"/>
        <v>10.222222222222221</v>
      </c>
      <c r="H11" s="6"/>
      <c r="I11" s="6"/>
      <c r="J11" s="7"/>
      <c r="K11" s="7">
        <f t="shared" si="1"/>
        <v>16.666666666666668</v>
      </c>
      <c r="L11" s="7">
        <f t="shared" si="2"/>
        <v>3.68</v>
      </c>
      <c r="N11" s="6">
        <v>4</v>
      </c>
      <c r="O11" s="6">
        <v>24</v>
      </c>
      <c r="P11" s="6">
        <v>1</v>
      </c>
      <c r="Q11" s="6">
        <v>12</v>
      </c>
      <c r="R11" s="6">
        <v>1</v>
      </c>
      <c r="S11" s="6"/>
      <c r="T11" s="6"/>
      <c r="U11" s="6"/>
      <c r="V11" s="6"/>
      <c r="W11" s="6"/>
      <c r="X11" s="6">
        <v>3</v>
      </c>
      <c r="Y11" s="6">
        <v>18</v>
      </c>
      <c r="Z11" s="6">
        <v>0</v>
      </c>
      <c r="AA11" s="6">
        <v>26</v>
      </c>
      <c r="AB11" s="6">
        <v>0</v>
      </c>
      <c r="AC11" s="6">
        <v>2</v>
      </c>
      <c r="AD11" s="6">
        <v>12</v>
      </c>
      <c r="AE11" s="6">
        <v>0</v>
      </c>
      <c r="AF11" s="6">
        <v>20</v>
      </c>
      <c r="AG11" s="6">
        <v>1</v>
      </c>
      <c r="AH11" s="6">
        <v>4</v>
      </c>
      <c r="AI11" s="6">
        <v>24</v>
      </c>
      <c r="AJ11" s="6">
        <v>0</v>
      </c>
      <c r="AK11" s="6">
        <v>20</v>
      </c>
      <c r="AL11" s="6">
        <v>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>
        <v>2</v>
      </c>
      <c r="BH11" s="6">
        <v>12</v>
      </c>
      <c r="BI11" s="6">
        <v>0</v>
      </c>
      <c r="BJ11" s="6">
        <v>8</v>
      </c>
      <c r="BK11" s="6">
        <v>0</v>
      </c>
      <c r="BL11" s="6"/>
      <c r="BM11" s="6"/>
      <c r="BN11" s="6"/>
      <c r="BO11" s="6"/>
      <c r="BP11" s="6"/>
      <c r="BQ11" s="6">
        <v>10</v>
      </c>
      <c r="BR11" s="6">
        <v>60</v>
      </c>
      <c r="BS11" s="6">
        <v>2</v>
      </c>
      <c r="BT11" s="6">
        <v>22</v>
      </c>
      <c r="BU11" s="6">
        <v>2</v>
      </c>
      <c r="BV11" s="6"/>
      <c r="BW11" s="6"/>
      <c r="BX11" s="6"/>
      <c r="BY11" s="6"/>
      <c r="BZ11" s="6"/>
      <c r="CA11" s="6">
        <v>8</v>
      </c>
      <c r="CB11" s="6">
        <v>48</v>
      </c>
      <c r="CC11" s="6">
        <v>1</v>
      </c>
      <c r="CD11" s="6">
        <v>31</v>
      </c>
      <c r="CE11" s="6">
        <v>4</v>
      </c>
      <c r="CF11" s="6">
        <v>3</v>
      </c>
      <c r="CG11" s="6">
        <v>18</v>
      </c>
      <c r="CH11" s="6">
        <v>1</v>
      </c>
      <c r="CI11" s="6">
        <v>12</v>
      </c>
      <c r="CJ11" s="6">
        <v>2</v>
      </c>
      <c r="CK11" s="6">
        <v>4</v>
      </c>
      <c r="CL11" s="6">
        <v>24</v>
      </c>
      <c r="CM11" s="6">
        <v>1</v>
      </c>
      <c r="CN11" s="6">
        <v>8</v>
      </c>
      <c r="CO11" s="6">
        <v>1</v>
      </c>
      <c r="CP11" s="6">
        <v>4</v>
      </c>
      <c r="CQ11" s="6">
        <v>24</v>
      </c>
      <c r="CR11" s="6">
        <v>1</v>
      </c>
      <c r="CS11" s="6">
        <v>18</v>
      </c>
      <c r="CT11" s="6">
        <v>0</v>
      </c>
      <c r="CU11" s="6">
        <v>2.2000000000000002</v>
      </c>
      <c r="CV11" s="6">
        <v>16</v>
      </c>
      <c r="CW11" s="6">
        <v>0</v>
      </c>
      <c r="CX11" s="6">
        <v>16</v>
      </c>
      <c r="CY11" s="6">
        <v>1</v>
      </c>
      <c r="CZ11" s="6"/>
      <c r="DA11" s="6"/>
      <c r="DB11" s="6"/>
      <c r="DC11" s="6"/>
      <c r="DD11" s="6"/>
      <c r="DE11" s="6"/>
      <c r="DF11" s="6"/>
      <c r="DG11" s="6"/>
      <c r="DH11" s="6"/>
      <c r="DI11" s="6"/>
    </row>
    <row r="12" spans="1:113" x14ac:dyDescent="0.25">
      <c r="A12" s="4" t="s">
        <v>12</v>
      </c>
      <c r="B12" s="5">
        <f>BQ50</f>
        <v>119.1</v>
      </c>
      <c r="C12" s="15">
        <f>BR50</f>
        <v>715</v>
      </c>
      <c r="D12" s="15">
        <f>BS50</f>
        <v>13</v>
      </c>
      <c r="E12" s="15">
        <f>BT50</f>
        <v>406</v>
      </c>
      <c r="F12" s="15">
        <f>BU50</f>
        <v>24</v>
      </c>
      <c r="G12" s="7">
        <f t="shared" si="0"/>
        <v>16.916666666666668</v>
      </c>
      <c r="H12" s="6">
        <v>1</v>
      </c>
      <c r="I12" s="6"/>
      <c r="J12" s="7"/>
      <c r="K12" s="7">
        <f t="shared" si="1"/>
        <v>29.791666666666668</v>
      </c>
      <c r="L12" s="7">
        <f t="shared" si="2"/>
        <v>3.406993006993007</v>
      </c>
      <c r="N12" s="6">
        <v>6</v>
      </c>
      <c r="O12" s="6">
        <v>36</v>
      </c>
      <c r="P12" s="6">
        <v>1</v>
      </c>
      <c r="Q12" s="6">
        <v>31</v>
      </c>
      <c r="R12" s="6">
        <v>1</v>
      </c>
      <c r="S12" s="6"/>
      <c r="T12" s="6"/>
      <c r="U12" s="6"/>
      <c r="V12" s="6"/>
      <c r="W12" s="6"/>
      <c r="X12" s="6">
        <v>7</v>
      </c>
      <c r="Y12" s="6">
        <v>42</v>
      </c>
      <c r="Z12" s="6">
        <v>0</v>
      </c>
      <c r="AA12" s="6">
        <v>22</v>
      </c>
      <c r="AB12" s="6">
        <v>6</v>
      </c>
      <c r="AC12" s="6">
        <v>4</v>
      </c>
      <c r="AD12" s="6">
        <v>24</v>
      </c>
      <c r="AE12" s="6">
        <v>0</v>
      </c>
      <c r="AF12" s="6">
        <v>26</v>
      </c>
      <c r="AG12" s="6">
        <v>1</v>
      </c>
      <c r="AH12" s="6">
        <v>4</v>
      </c>
      <c r="AI12" s="6">
        <v>24</v>
      </c>
      <c r="AJ12" s="6">
        <v>0</v>
      </c>
      <c r="AK12" s="6">
        <v>28</v>
      </c>
      <c r="AL12" s="6">
        <v>0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>
        <v>8</v>
      </c>
      <c r="BH12" s="6">
        <v>48</v>
      </c>
      <c r="BI12" s="6">
        <v>0</v>
      </c>
      <c r="BJ12" s="6">
        <v>33</v>
      </c>
      <c r="BK12" s="6">
        <v>1</v>
      </c>
      <c r="BL12" s="6"/>
      <c r="BM12" s="6"/>
      <c r="BN12" s="6"/>
      <c r="BO12" s="6"/>
      <c r="BP12" s="6"/>
      <c r="BQ12" s="6">
        <v>4</v>
      </c>
      <c r="BR12" s="6">
        <v>24</v>
      </c>
      <c r="BS12" s="6">
        <v>0</v>
      </c>
      <c r="BT12" s="6">
        <v>22</v>
      </c>
      <c r="BU12" s="6">
        <v>1</v>
      </c>
      <c r="BV12" s="6"/>
      <c r="BW12" s="6"/>
      <c r="BX12" s="6"/>
      <c r="BY12" s="6"/>
      <c r="BZ12" s="6"/>
      <c r="CA12" s="6">
        <v>2</v>
      </c>
      <c r="CB12" s="6">
        <v>12</v>
      </c>
      <c r="CC12" s="6">
        <v>0</v>
      </c>
      <c r="CD12" s="6">
        <v>8</v>
      </c>
      <c r="CE12" s="6">
        <v>0</v>
      </c>
      <c r="CF12" s="6">
        <v>4</v>
      </c>
      <c r="CG12" s="6">
        <v>24</v>
      </c>
      <c r="CH12" s="6">
        <v>0</v>
      </c>
      <c r="CI12" s="6">
        <v>25</v>
      </c>
      <c r="CJ12" s="6">
        <v>0</v>
      </c>
      <c r="CK12" s="6">
        <v>4</v>
      </c>
      <c r="CL12" s="6">
        <v>24</v>
      </c>
      <c r="CM12" s="6">
        <v>0</v>
      </c>
      <c r="CN12" s="6">
        <v>23</v>
      </c>
      <c r="CO12" s="6">
        <v>1</v>
      </c>
      <c r="CP12" s="6">
        <v>5</v>
      </c>
      <c r="CQ12" s="6">
        <v>30</v>
      </c>
      <c r="CR12" s="6">
        <v>0</v>
      </c>
      <c r="CS12" s="6">
        <v>27</v>
      </c>
      <c r="CT12" s="6">
        <v>0</v>
      </c>
      <c r="CU12" s="6">
        <v>4</v>
      </c>
      <c r="CV12" s="6">
        <v>24</v>
      </c>
      <c r="CW12" s="6">
        <v>0</v>
      </c>
      <c r="CX12" s="6">
        <v>39</v>
      </c>
      <c r="CY12" s="6">
        <v>0</v>
      </c>
      <c r="CZ12" s="6"/>
      <c r="DA12" s="6"/>
      <c r="DB12" s="6"/>
      <c r="DC12" s="6"/>
      <c r="DD12" s="6"/>
      <c r="DE12" s="6"/>
      <c r="DF12" s="6"/>
      <c r="DG12" s="6"/>
      <c r="DH12" s="6"/>
      <c r="DI12" s="6"/>
    </row>
    <row r="13" spans="1:113" x14ac:dyDescent="0.25">
      <c r="A13" s="4" t="s">
        <v>3</v>
      </c>
      <c r="B13" s="5">
        <f>BV50</f>
        <v>12.2</v>
      </c>
      <c r="C13" s="15">
        <f>BW50</f>
        <v>74</v>
      </c>
      <c r="D13" s="15">
        <f>BX50</f>
        <v>1</v>
      </c>
      <c r="E13" s="15">
        <f>BY50</f>
        <v>70</v>
      </c>
      <c r="F13" s="15">
        <f>BZ50</f>
        <v>3</v>
      </c>
      <c r="G13" s="7">
        <f t="shared" si="0"/>
        <v>23.333333333333332</v>
      </c>
      <c r="H13" s="6"/>
      <c r="I13" s="6"/>
      <c r="J13" s="7"/>
      <c r="K13" s="7">
        <f>C13/F13</f>
        <v>24.666666666666668</v>
      </c>
      <c r="L13" s="7">
        <f>6*E13/C13</f>
        <v>5.6756756756756754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>
        <v>8</v>
      </c>
      <c r="AD13" s="6">
        <v>48</v>
      </c>
      <c r="AE13" s="6">
        <v>0</v>
      </c>
      <c r="AF13" s="6">
        <v>30</v>
      </c>
      <c r="AG13" s="6">
        <v>3</v>
      </c>
      <c r="AH13" s="6">
        <v>6</v>
      </c>
      <c r="AI13" s="6">
        <v>36</v>
      </c>
      <c r="AJ13" s="6">
        <v>1</v>
      </c>
      <c r="AK13" s="6">
        <v>16</v>
      </c>
      <c r="AL13" s="6">
        <v>2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>
        <v>2</v>
      </c>
      <c r="BH13" s="6">
        <v>12</v>
      </c>
      <c r="BI13" s="6">
        <v>2</v>
      </c>
      <c r="BJ13" s="6">
        <v>0</v>
      </c>
      <c r="BK13" s="6">
        <v>3</v>
      </c>
      <c r="BL13" s="6"/>
      <c r="BM13" s="6"/>
      <c r="BN13" s="6"/>
      <c r="BO13" s="6"/>
      <c r="BP13" s="6"/>
      <c r="BQ13" s="6">
        <v>8</v>
      </c>
      <c r="BR13" s="6">
        <v>48</v>
      </c>
      <c r="BS13" s="6">
        <v>0</v>
      </c>
      <c r="BT13" s="6">
        <v>21</v>
      </c>
      <c r="BU13" s="6">
        <v>0</v>
      </c>
      <c r="BV13" s="6"/>
      <c r="BW13" s="6"/>
      <c r="BX13" s="6"/>
      <c r="BY13" s="6"/>
      <c r="BZ13" s="6"/>
      <c r="CA13" s="6">
        <v>2</v>
      </c>
      <c r="CB13" s="6">
        <v>12</v>
      </c>
      <c r="CC13" s="6">
        <v>0</v>
      </c>
      <c r="CD13" s="6">
        <v>17</v>
      </c>
      <c r="CE13" s="6">
        <v>0</v>
      </c>
      <c r="CF13" s="6">
        <v>2</v>
      </c>
      <c r="CG13" s="6">
        <v>12</v>
      </c>
      <c r="CH13" s="6">
        <v>0</v>
      </c>
      <c r="CI13" s="6">
        <v>10</v>
      </c>
      <c r="CJ13" s="6">
        <v>1</v>
      </c>
      <c r="CK13" s="6">
        <v>4</v>
      </c>
      <c r="CL13" s="6">
        <v>24</v>
      </c>
      <c r="CM13" s="6">
        <v>0</v>
      </c>
      <c r="CN13" s="6">
        <v>29</v>
      </c>
      <c r="CO13" s="6">
        <v>0</v>
      </c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</row>
    <row r="14" spans="1:113" x14ac:dyDescent="0.25">
      <c r="A14" t="s">
        <v>29</v>
      </c>
      <c r="B14" s="5">
        <f>CA50</f>
        <v>60.4</v>
      </c>
      <c r="C14" s="15">
        <f>CB50</f>
        <v>364</v>
      </c>
      <c r="D14" s="15">
        <f>CC50</f>
        <v>3</v>
      </c>
      <c r="E14" s="15">
        <f>CD50</f>
        <v>300</v>
      </c>
      <c r="F14" s="15">
        <f>CE50</f>
        <v>21</v>
      </c>
      <c r="G14" s="7">
        <f t="shared" si="0"/>
        <v>14.285714285714286</v>
      </c>
      <c r="H14" s="6">
        <v>4</v>
      </c>
      <c r="I14" s="6"/>
      <c r="J14" s="6"/>
      <c r="K14" s="7">
        <f t="shared" si="1"/>
        <v>17.333333333333332</v>
      </c>
      <c r="L14" s="7">
        <f t="shared" si="2"/>
        <v>4.9450549450549453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>
        <v>3</v>
      </c>
      <c r="AD14" s="6">
        <v>18</v>
      </c>
      <c r="AE14" s="6">
        <v>0</v>
      </c>
      <c r="AF14" s="6">
        <v>28</v>
      </c>
      <c r="AG14" s="6">
        <v>0</v>
      </c>
      <c r="AH14" s="6">
        <v>2</v>
      </c>
      <c r="AI14" s="6">
        <v>12</v>
      </c>
      <c r="AJ14" s="6">
        <v>0</v>
      </c>
      <c r="AK14" s="6">
        <v>16</v>
      </c>
      <c r="AL14" s="6">
        <v>0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>
        <v>8</v>
      </c>
      <c r="BH14" s="6">
        <v>48</v>
      </c>
      <c r="BI14" s="6">
        <v>1</v>
      </c>
      <c r="BJ14" s="6">
        <v>22</v>
      </c>
      <c r="BK14" s="6">
        <v>2</v>
      </c>
      <c r="BL14" s="6"/>
      <c r="BM14" s="6"/>
      <c r="BN14" s="6"/>
      <c r="BO14" s="6"/>
      <c r="BP14" s="6"/>
      <c r="BQ14" s="6">
        <v>2</v>
      </c>
      <c r="BR14" s="6">
        <v>12</v>
      </c>
      <c r="BS14" s="6">
        <v>0</v>
      </c>
      <c r="BT14" s="6">
        <v>15</v>
      </c>
      <c r="BU14" s="6">
        <v>0</v>
      </c>
      <c r="BV14" s="6"/>
      <c r="BW14" s="6"/>
      <c r="BX14" s="6"/>
      <c r="BY14" s="6"/>
      <c r="BZ14" s="6"/>
      <c r="CA14" s="6">
        <v>5</v>
      </c>
      <c r="CB14" s="6">
        <v>30</v>
      </c>
      <c r="CC14" s="6">
        <v>0</v>
      </c>
      <c r="CD14" s="6">
        <v>20</v>
      </c>
      <c r="CE14" s="6">
        <v>2</v>
      </c>
      <c r="CF14" s="6">
        <v>1.1000000000000001</v>
      </c>
      <c r="CG14" s="6">
        <v>7</v>
      </c>
      <c r="CH14" s="6">
        <v>0</v>
      </c>
      <c r="CI14" s="6">
        <v>4</v>
      </c>
      <c r="CJ14" s="6">
        <v>2</v>
      </c>
      <c r="CK14" s="6">
        <v>2</v>
      </c>
      <c r="CL14" s="6">
        <v>12</v>
      </c>
      <c r="CM14" s="6">
        <v>0</v>
      </c>
      <c r="CN14" s="6">
        <v>12</v>
      </c>
      <c r="CO14" s="6">
        <v>0</v>
      </c>
      <c r="CP14" s="6">
        <v>3</v>
      </c>
      <c r="CQ14" s="6">
        <v>18</v>
      </c>
      <c r="CR14" s="6">
        <v>0</v>
      </c>
      <c r="CS14" s="6">
        <v>22</v>
      </c>
      <c r="CT14" s="6">
        <v>0</v>
      </c>
      <c r="CU14" s="6">
        <v>2</v>
      </c>
      <c r="CV14" s="6">
        <v>12</v>
      </c>
      <c r="CW14" s="6">
        <v>0</v>
      </c>
      <c r="CX14" s="6">
        <v>11</v>
      </c>
      <c r="CY14" s="6">
        <v>0</v>
      </c>
      <c r="CZ14" s="6"/>
      <c r="DA14" s="6"/>
      <c r="DB14" s="6"/>
      <c r="DC14" s="6"/>
      <c r="DD14" s="6"/>
      <c r="DE14" s="6"/>
      <c r="DF14" s="6"/>
      <c r="DG14" s="6"/>
      <c r="DH14" s="6"/>
      <c r="DI14" s="6"/>
    </row>
    <row r="15" spans="1:113" x14ac:dyDescent="0.25">
      <c r="A15" s="4" t="s">
        <v>13</v>
      </c>
      <c r="B15" s="5">
        <f>CF50</f>
        <v>29.2</v>
      </c>
      <c r="C15" s="15">
        <f>CG50</f>
        <v>176</v>
      </c>
      <c r="D15" s="15">
        <f>CH50</f>
        <v>2</v>
      </c>
      <c r="E15" s="15">
        <f>CI50</f>
        <v>202</v>
      </c>
      <c r="F15" s="15">
        <f>CJ50</f>
        <v>13</v>
      </c>
      <c r="G15" s="7">
        <f t="shared" si="0"/>
        <v>15.538461538461538</v>
      </c>
      <c r="H15" s="6">
        <v>1</v>
      </c>
      <c r="I15" s="6"/>
      <c r="J15" s="7"/>
      <c r="K15" s="7">
        <f t="shared" si="1"/>
        <v>13.538461538461538</v>
      </c>
      <c r="L15" s="7">
        <f t="shared" si="2"/>
        <v>6.8863636363636367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>
        <v>3</v>
      </c>
      <c r="AD15" s="6">
        <v>18</v>
      </c>
      <c r="AE15" s="6">
        <v>0</v>
      </c>
      <c r="AF15" s="6">
        <v>18</v>
      </c>
      <c r="AG15" s="6">
        <v>0</v>
      </c>
      <c r="AH15" s="6">
        <v>1.4</v>
      </c>
      <c r="AI15" s="6">
        <v>10</v>
      </c>
      <c r="AJ15" s="6">
        <v>0</v>
      </c>
      <c r="AK15" s="6">
        <v>6</v>
      </c>
      <c r="AL15" s="6">
        <v>2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>
        <v>2</v>
      </c>
      <c r="BH15" s="6">
        <v>12</v>
      </c>
      <c r="BI15" s="6">
        <v>0</v>
      </c>
      <c r="BJ15" s="6">
        <v>14</v>
      </c>
      <c r="BK15" s="6">
        <v>0</v>
      </c>
      <c r="BL15" s="6"/>
      <c r="BM15" s="6"/>
      <c r="BN15" s="6"/>
      <c r="BO15" s="6"/>
      <c r="BP15" s="6"/>
      <c r="BQ15" s="6">
        <v>4</v>
      </c>
      <c r="BR15" s="6">
        <v>24</v>
      </c>
      <c r="BS15" s="6">
        <v>0</v>
      </c>
      <c r="BT15" s="6">
        <v>14</v>
      </c>
      <c r="BU15" s="6">
        <v>3</v>
      </c>
      <c r="BV15" s="6"/>
      <c r="BW15" s="6"/>
      <c r="BX15" s="6"/>
      <c r="BY15" s="6"/>
      <c r="BZ15" s="6"/>
      <c r="CA15" s="6">
        <v>4.4000000000000004</v>
      </c>
      <c r="CB15" s="6">
        <v>28</v>
      </c>
      <c r="CC15" s="6">
        <v>2</v>
      </c>
      <c r="CD15" s="6">
        <v>4</v>
      </c>
      <c r="CE15" s="6">
        <v>3</v>
      </c>
      <c r="CF15" s="6"/>
      <c r="CG15" s="6"/>
      <c r="CH15" s="6"/>
      <c r="CI15" s="6"/>
      <c r="CJ15" s="6"/>
      <c r="CK15" s="6">
        <v>4</v>
      </c>
      <c r="CL15" s="6">
        <v>24</v>
      </c>
      <c r="CM15" s="6">
        <v>0</v>
      </c>
      <c r="CN15" s="6">
        <v>15</v>
      </c>
      <c r="CO15" s="6">
        <v>2</v>
      </c>
      <c r="CP15" s="6">
        <v>5.5</v>
      </c>
      <c r="CQ15" s="6">
        <v>35</v>
      </c>
      <c r="CR15" s="6">
        <v>1</v>
      </c>
      <c r="CS15" s="6">
        <v>27</v>
      </c>
      <c r="CT15" s="6">
        <v>1</v>
      </c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</row>
    <row r="16" spans="1:113" x14ac:dyDescent="0.25">
      <c r="A16" s="4" t="s">
        <v>14</v>
      </c>
      <c r="B16" s="5">
        <f>CK50</f>
        <v>79</v>
      </c>
      <c r="C16" s="15">
        <f>CL50</f>
        <v>474</v>
      </c>
      <c r="D16" s="15">
        <f>CM50</f>
        <v>3</v>
      </c>
      <c r="E16" s="15">
        <f>CN50</f>
        <v>399</v>
      </c>
      <c r="F16" s="15">
        <f>CO50</f>
        <v>16</v>
      </c>
      <c r="G16" s="7">
        <f t="shared" si="0"/>
        <v>24.9375</v>
      </c>
      <c r="H16" s="6">
        <v>2</v>
      </c>
      <c r="I16" s="6"/>
      <c r="J16" s="7"/>
      <c r="K16" s="7">
        <f t="shared" si="1"/>
        <v>29.625</v>
      </c>
      <c r="L16" s="7">
        <f t="shared" si="2"/>
        <v>5.0506329113924053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>
        <v>3</v>
      </c>
      <c r="AD16" s="6">
        <v>18</v>
      </c>
      <c r="AE16" s="6">
        <v>0</v>
      </c>
      <c r="AF16" s="6">
        <v>13</v>
      </c>
      <c r="AG16" s="6">
        <v>0</v>
      </c>
      <c r="AH16" s="6">
        <v>4</v>
      </c>
      <c r="AI16" s="6">
        <v>24</v>
      </c>
      <c r="AJ16" s="6">
        <v>0</v>
      </c>
      <c r="AK16" s="6">
        <v>28</v>
      </c>
      <c r="AL16" s="6">
        <v>0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BB16" s="6"/>
      <c r="BC16" s="6"/>
      <c r="BD16" s="6"/>
      <c r="BE16" s="6"/>
      <c r="BF16" s="6"/>
      <c r="BG16" s="6">
        <v>1</v>
      </c>
      <c r="BH16" s="6">
        <v>6</v>
      </c>
      <c r="BI16" s="6">
        <v>0</v>
      </c>
      <c r="BJ16" s="6">
        <v>4</v>
      </c>
      <c r="BK16" s="6">
        <v>1</v>
      </c>
      <c r="BL16" s="6"/>
      <c r="BM16" s="6"/>
      <c r="BN16" s="6"/>
      <c r="BO16" s="6"/>
      <c r="BP16" s="6"/>
      <c r="BQ16" s="6">
        <v>7.5</v>
      </c>
      <c r="BR16" s="6">
        <v>43</v>
      </c>
      <c r="BS16" s="6">
        <v>1</v>
      </c>
      <c r="BT16" s="6">
        <v>29</v>
      </c>
      <c r="BU16" s="6">
        <v>2</v>
      </c>
      <c r="BV16" s="6"/>
      <c r="BW16" s="6"/>
      <c r="BX16" s="6"/>
      <c r="BY16" s="6"/>
      <c r="BZ16" s="6"/>
      <c r="CA16" s="6">
        <v>3</v>
      </c>
      <c r="CB16" s="6">
        <v>18</v>
      </c>
      <c r="CC16" s="6">
        <v>0</v>
      </c>
      <c r="CD16" s="6">
        <v>21</v>
      </c>
      <c r="CE16" s="6">
        <v>1</v>
      </c>
      <c r="CF16" s="6"/>
      <c r="CG16" s="6"/>
      <c r="CH16" s="6"/>
      <c r="CI16" s="6"/>
      <c r="CJ16" s="6"/>
      <c r="CK16" s="6">
        <v>4</v>
      </c>
      <c r="CL16" s="6">
        <v>24</v>
      </c>
      <c r="CM16" s="6">
        <v>0</v>
      </c>
      <c r="CN16" s="6">
        <v>19</v>
      </c>
      <c r="CO16" s="6">
        <v>0</v>
      </c>
      <c r="CP16" s="6">
        <v>7</v>
      </c>
      <c r="CQ16" s="6">
        <v>42</v>
      </c>
      <c r="CR16" s="6">
        <v>1</v>
      </c>
      <c r="CS16" s="6">
        <v>38</v>
      </c>
      <c r="CT16" s="6">
        <v>2</v>
      </c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</row>
    <row r="17" spans="1:113" x14ac:dyDescent="0.25">
      <c r="A17" s="4" t="s">
        <v>200</v>
      </c>
      <c r="B17" s="5">
        <f>CP50</f>
        <v>51.4</v>
      </c>
      <c r="C17" s="15">
        <f>CQ50</f>
        <v>310</v>
      </c>
      <c r="D17" s="15">
        <f>CR50</f>
        <v>5</v>
      </c>
      <c r="E17" s="15">
        <f>CS50</f>
        <v>252</v>
      </c>
      <c r="F17" s="15">
        <f>CT50</f>
        <v>8</v>
      </c>
      <c r="G17" s="7">
        <f t="shared" si="0"/>
        <v>31.5</v>
      </c>
      <c r="H17" s="6"/>
      <c r="I17" s="6"/>
      <c r="J17" s="7"/>
      <c r="K17" s="7">
        <f t="shared" si="1"/>
        <v>38.75</v>
      </c>
      <c r="L17" s="7">
        <f t="shared" si="2"/>
        <v>4.8774193548387093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>
        <v>1.2</v>
      </c>
      <c r="AD17" s="6">
        <v>8</v>
      </c>
      <c r="AE17" s="6">
        <v>0</v>
      </c>
      <c r="AF17" s="6">
        <v>7</v>
      </c>
      <c r="AG17" s="6">
        <v>1</v>
      </c>
      <c r="AH17" s="6">
        <v>8</v>
      </c>
      <c r="AI17" s="6">
        <v>48</v>
      </c>
      <c r="AJ17" s="6">
        <v>3</v>
      </c>
      <c r="AK17" s="6">
        <v>33</v>
      </c>
      <c r="AL17" s="6">
        <v>2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>
        <v>4</v>
      </c>
      <c r="BH17" s="6">
        <v>24</v>
      </c>
      <c r="BI17" s="6">
        <v>0</v>
      </c>
      <c r="BJ17" s="6">
        <v>18</v>
      </c>
      <c r="BK17" s="6">
        <v>0</v>
      </c>
      <c r="BL17" s="6"/>
      <c r="BM17" s="6"/>
      <c r="BN17" s="6"/>
      <c r="BO17" s="6"/>
      <c r="BP17" s="6"/>
      <c r="BQ17" s="6">
        <v>3</v>
      </c>
      <c r="BR17" s="6">
        <v>18</v>
      </c>
      <c r="BS17" s="6">
        <v>0</v>
      </c>
      <c r="BT17" s="6">
        <v>10</v>
      </c>
      <c r="BU17" s="6">
        <v>1</v>
      </c>
      <c r="BV17" s="6"/>
      <c r="BW17" s="6"/>
      <c r="BX17" s="6"/>
      <c r="BY17" s="6"/>
      <c r="BZ17" s="6"/>
      <c r="CA17" s="6">
        <v>6</v>
      </c>
      <c r="CB17" s="6">
        <v>24</v>
      </c>
      <c r="CC17" s="6">
        <v>0</v>
      </c>
      <c r="CD17" s="6">
        <v>40</v>
      </c>
      <c r="CE17" s="6">
        <v>1</v>
      </c>
      <c r="CF17" s="6"/>
      <c r="CG17" s="6"/>
      <c r="CH17" s="6"/>
      <c r="CI17" s="6"/>
      <c r="CJ17" s="6"/>
      <c r="CK17" s="6">
        <v>4</v>
      </c>
      <c r="CL17" s="6">
        <v>24</v>
      </c>
      <c r="CM17" s="6">
        <v>0</v>
      </c>
      <c r="CN17" s="6">
        <v>9</v>
      </c>
      <c r="CO17" s="6">
        <v>1</v>
      </c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</row>
    <row r="18" spans="1:113" x14ac:dyDescent="0.25">
      <c r="A18" s="4" t="s">
        <v>466</v>
      </c>
      <c r="B18" s="5">
        <f>DE50</f>
        <v>11</v>
      </c>
      <c r="C18" s="15">
        <f>DF50</f>
        <v>66</v>
      </c>
      <c r="D18" s="15">
        <f>DG50</f>
        <v>2</v>
      </c>
      <c r="E18" s="15">
        <f>DH50</f>
        <v>28</v>
      </c>
      <c r="F18" s="15">
        <f>DI50</f>
        <v>1</v>
      </c>
      <c r="G18" s="7">
        <f t="shared" si="0"/>
        <v>28</v>
      </c>
      <c r="H18" s="6"/>
      <c r="I18" s="6"/>
      <c r="J18" s="7"/>
      <c r="K18" s="7">
        <f>C18/F18</f>
        <v>66</v>
      </c>
      <c r="L18" s="7">
        <f>6*E18/C18</f>
        <v>2.5454545454545454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>
        <v>3</v>
      </c>
      <c r="AD18" s="6">
        <v>18</v>
      </c>
      <c r="AE18" s="6">
        <v>0</v>
      </c>
      <c r="AF18" s="6">
        <v>14</v>
      </c>
      <c r="AG18" s="6">
        <v>0</v>
      </c>
      <c r="AH18" s="6">
        <v>3</v>
      </c>
      <c r="AI18" s="6">
        <v>18</v>
      </c>
      <c r="AJ18" s="6">
        <v>0</v>
      </c>
      <c r="AK18" s="6">
        <v>22</v>
      </c>
      <c r="AL18" s="6">
        <v>0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>
        <v>8</v>
      </c>
      <c r="BH18" s="6">
        <v>48</v>
      </c>
      <c r="BI18" s="6">
        <v>2</v>
      </c>
      <c r="BJ18" s="6">
        <v>20</v>
      </c>
      <c r="BK18" s="6">
        <v>2</v>
      </c>
      <c r="BL18" s="6"/>
      <c r="BM18" s="6"/>
      <c r="BN18" s="6"/>
      <c r="BO18" s="6"/>
      <c r="BP18" s="6"/>
      <c r="BQ18" s="6">
        <v>3</v>
      </c>
      <c r="BR18" s="6">
        <v>18</v>
      </c>
      <c r="BS18" s="6">
        <v>0</v>
      </c>
      <c r="BT18" s="6">
        <v>14</v>
      </c>
      <c r="BU18" s="6">
        <v>0</v>
      </c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>
        <v>4</v>
      </c>
      <c r="CL18" s="6">
        <v>24</v>
      </c>
      <c r="CM18" s="6">
        <v>0</v>
      </c>
      <c r="CN18" s="6">
        <v>6</v>
      </c>
      <c r="CO18" s="6">
        <v>4</v>
      </c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</row>
    <row r="19" spans="1:113" x14ac:dyDescent="0.25">
      <c r="A19" s="4" t="s">
        <v>443</v>
      </c>
      <c r="B19" s="5">
        <f>CU50</f>
        <v>29.1</v>
      </c>
      <c r="C19" s="15">
        <f>CV50</f>
        <v>175</v>
      </c>
      <c r="D19" s="15">
        <f>CW50</f>
        <v>3</v>
      </c>
      <c r="E19" s="15">
        <f>CX50</f>
        <v>149</v>
      </c>
      <c r="F19" s="15">
        <f>CY50</f>
        <v>10</v>
      </c>
      <c r="G19" s="7">
        <f t="shared" si="0"/>
        <v>14.9</v>
      </c>
      <c r="H19" s="6">
        <v>1</v>
      </c>
      <c r="I19" s="6"/>
      <c r="J19" s="7"/>
      <c r="K19" s="7">
        <f t="shared" si="1"/>
        <v>17.5</v>
      </c>
      <c r="L19" s="7">
        <f t="shared" si="2"/>
        <v>5.1085714285714285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>
        <v>8</v>
      </c>
      <c r="AD19" s="6">
        <v>48</v>
      </c>
      <c r="AE19" s="6">
        <v>3</v>
      </c>
      <c r="AF19" s="6">
        <v>17</v>
      </c>
      <c r="AG19" s="6">
        <v>5</v>
      </c>
      <c r="AH19" s="6">
        <v>3</v>
      </c>
      <c r="AI19" s="6">
        <v>18</v>
      </c>
      <c r="AJ19" s="6">
        <v>0</v>
      </c>
      <c r="AK19" s="6">
        <v>9</v>
      </c>
      <c r="AL19" s="6">
        <v>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>
        <v>4</v>
      </c>
      <c r="BH19" s="6">
        <v>24</v>
      </c>
      <c r="BI19" s="6">
        <v>1</v>
      </c>
      <c r="BJ19" s="6">
        <v>19</v>
      </c>
      <c r="BK19" s="6">
        <v>0</v>
      </c>
      <c r="BL19" s="6"/>
      <c r="BM19" s="6"/>
      <c r="BN19" s="6"/>
      <c r="BO19" s="6"/>
      <c r="BP19" s="6"/>
      <c r="BQ19" s="6">
        <v>4</v>
      </c>
      <c r="BR19" s="6">
        <v>24</v>
      </c>
      <c r="BS19" s="6">
        <v>0</v>
      </c>
      <c r="BT19" s="6">
        <v>9</v>
      </c>
      <c r="BU19" s="6">
        <v>1</v>
      </c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>
        <v>4</v>
      </c>
      <c r="CL19" s="6">
        <v>24</v>
      </c>
      <c r="CM19" s="6">
        <v>0</v>
      </c>
      <c r="CN19" s="6">
        <v>32</v>
      </c>
      <c r="CO19" s="6">
        <v>0</v>
      </c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</row>
    <row r="20" spans="1:113" x14ac:dyDescent="0.25">
      <c r="A20" s="1" t="s">
        <v>2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>
        <v>1.1000000000000001</v>
      </c>
      <c r="AD20" s="6">
        <v>7</v>
      </c>
      <c r="AE20" s="6">
        <v>0</v>
      </c>
      <c r="AF20" s="6">
        <v>10</v>
      </c>
      <c r="AG20" s="6">
        <v>0</v>
      </c>
      <c r="AH20" s="6">
        <v>1.2</v>
      </c>
      <c r="AI20" s="6">
        <v>8</v>
      </c>
      <c r="AJ20" s="6">
        <v>1</v>
      </c>
      <c r="AK20" s="6">
        <v>4</v>
      </c>
      <c r="AL20" s="6">
        <v>0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>
        <v>5</v>
      </c>
      <c r="BH20" s="6">
        <v>30</v>
      </c>
      <c r="BI20" s="6">
        <v>3</v>
      </c>
      <c r="BJ20" s="6">
        <v>2</v>
      </c>
      <c r="BK20" s="6">
        <v>0</v>
      </c>
      <c r="BL20" s="6"/>
      <c r="BM20" s="6"/>
      <c r="BN20" s="6"/>
      <c r="BO20" s="6"/>
      <c r="BP20" s="6"/>
      <c r="BQ20" s="6">
        <v>4</v>
      </c>
      <c r="BR20" s="6">
        <v>24</v>
      </c>
      <c r="BS20" s="6">
        <v>0</v>
      </c>
      <c r="BT20" s="6">
        <v>15</v>
      </c>
      <c r="BU20" s="6">
        <v>1</v>
      </c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>
        <v>1</v>
      </c>
      <c r="CL20" s="6">
        <v>6</v>
      </c>
      <c r="CM20" s="6">
        <v>0</v>
      </c>
      <c r="CN20" s="6">
        <v>4</v>
      </c>
      <c r="CO20" s="6">
        <v>0</v>
      </c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</row>
    <row r="21" spans="1:113" x14ac:dyDescent="0.25">
      <c r="A21" s="4" t="s">
        <v>9</v>
      </c>
      <c r="B21" s="5">
        <f>AM50</f>
        <v>5</v>
      </c>
      <c r="C21" s="15">
        <f>AN50</f>
        <v>30</v>
      </c>
      <c r="D21" s="15">
        <f>AO50</f>
        <v>1</v>
      </c>
      <c r="E21" s="15">
        <f>AP50</f>
        <v>37</v>
      </c>
      <c r="F21" s="15">
        <f>AQ50</f>
        <v>0</v>
      </c>
      <c r="G21" s="7"/>
      <c r="H21" s="6"/>
      <c r="I21" s="6"/>
      <c r="J21" s="7"/>
      <c r="K21" s="7"/>
      <c r="L21" s="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>
        <v>4</v>
      </c>
      <c r="AD21" s="6">
        <v>24</v>
      </c>
      <c r="AE21" s="6">
        <v>0</v>
      </c>
      <c r="AF21" s="6">
        <v>40</v>
      </c>
      <c r="AG21" s="6">
        <v>0</v>
      </c>
      <c r="AH21" s="6">
        <v>3</v>
      </c>
      <c r="AI21" s="6">
        <v>18</v>
      </c>
      <c r="AJ21" s="6">
        <v>0</v>
      </c>
      <c r="AK21" s="6">
        <v>26</v>
      </c>
      <c r="AL21" s="6">
        <v>1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>
        <v>4</v>
      </c>
      <c r="BH21" s="6">
        <v>24</v>
      </c>
      <c r="BI21" s="6">
        <v>0</v>
      </c>
      <c r="BJ21" s="6">
        <v>8</v>
      </c>
      <c r="BK21" s="6">
        <v>0</v>
      </c>
      <c r="BL21" s="6"/>
      <c r="BM21" s="6"/>
      <c r="BN21" s="6"/>
      <c r="BO21" s="6"/>
      <c r="BP21" s="6"/>
      <c r="BQ21" s="6">
        <v>3</v>
      </c>
      <c r="BR21" s="6">
        <v>18</v>
      </c>
      <c r="BS21" s="6">
        <v>0</v>
      </c>
      <c r="BT21" s="6">
        <v>11</v>
      </c>
      <c r="BU21" s="6">
        <v>1</v>
      </c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>
        <v>3</v>
      </c>
      <c r="CL21" s="6">
        <v>18</v>
      </c>
      <c r="CM21" s="6">
        <v>0</v>
      </c>
      <c r="CN21" s="6">
        <v>21</v>
      </c>
      <c r="CO21" s="6">
        <v>0</v>
      </c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E21" s="6"/>
      <c r="DF21" s="6"/>
      <c r="DG21" s="6"/>
      <c r="DH21" s="6"/>
      <c r="DI21" s="6"/>
    </row>
    <row r="22" spans="1:113" x14ac:dyDescent="0.25">
      <c r="A22" t="s">
        <v>22</v>
      </c>
      <c r="B22" s="5">
        <f>BB50</f>
        <v>9.1</v>
      </c>
      <c r="C22" s="15">
        <f>BC50</f>
        <v>55</v>
      </c>
      <c r="D22" s="15">
        <f>BD50</f>
        <v>0</v>
      </c>
      <c r="E22" s="15">
        <f>BE50</f>
        <v>51</v>
      </c>
      <c r="F22" s="15">
        <f>BF50</f>
        <v>1</v>
      </c>
      <c r="G22" s="7"/>
      <c r="H22" s="6"/>
      <c r="I22" s="6"/>
      <c r="J22" s="6"/>
      <c r="K22" s="7"/>
      <c r="L22" s="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>
        <v>8</v>
      </c>
      <c r="AD22" s="6">
        <v>48</v>
      </c>
      <c r="AE22" s="6">
        <v>1</v>
      </c>
      <c r="AF22" s="6">
        <v>29</v>
      </c>
      <c r="AG22" s="6">
        <v>1</v>
      </c>
      <c r="AH22" s="6">
        <v>8</v>
      </c>
      <c r="AI22" s="6">
        <v>48</v>
      </c>
      <c r="AJ22" s="6">
        <v>2</v>
      </c>
      <c r="AK22" s="6">
        <v>24</v>
      </c>
      <c r="AL22" s="6">
        <v>1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>
        <v>0.1</v>
      </c>
      <c r="BH22" s="6">
        <v>1</v>
      </c>
      <c r="BI22" s="6">
        <v>0</v>
      </c>
      <c r="BJ22" s="6">
        <v>0</v>
      </c>
      <c r="BK22" s="6">
        <v>1</v>
      </c>
      <c r="BL22" s="6"/>
      <c r="BM22" s="6"/>
      <c r="BN22" s="6"/>
      <c r="BO22" s="6"/>
      <c r="BP22" s="6"/>
      <c r="BQ22" s="6">
        <v>3</v>
      </c>
      <c r="BR22" s="6">
        <v>18</v>
      </c>
      <c r="BS22" s="6">
        <v>1</v>
      </c>
      <c r="BT22" s="6">
        <v>3</v>
      </c>
      <c r="BU22" s="6">
        <v>1</v>
      </c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>
        <v>3</v>
      </c>
      <c r="CL22" s="6">
        <v>18</v>
      </c>
      <c r="CM22" s="6">
        <v>0</v>
      </c>
      <c r="CN22" s="6">
        <v>14</v>
      </c>
      <c r="CO22" s="6">
        <v>0</v>
      </c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</row>
    <row r="23" spans="1:113" x14ac:dyDescent="0.25">
      <c r="A23" s="4" t="s">
        <v>138</v>
      </c>
      <c r="B23" s="5">
        <f>CZ50</f>
        <v>2</v>
      </c>
      <c r="C23" s="15">
        <f>DA50</f>
        <v>12</v>
      </c>
      <c r="D23" s="15">
        <f>DB50</f>
        <v>0</v>
      </c>
      <c r="E23" s="15">
        <f>DC50</f>
        <v>5</v>
      </c>
      <c r="F23" s="15">
        <f>DD50</f>
        <v>0</v>
      </c>
      <c r="G23" s="7"/>
      <c r="H23" s="6"/>
      <c r="I23" s="6"/>
      <c r="J23" s="7"/>
      <c r="K23" s="7"/>
      <c r="L23" s="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>
        <v>3</v>
      </c>
      <c r="AI23" s="6">
        <v>18</v>
      </c>
      <c r="AJ23" s="6">
        <v>0</v>
      </c>
      <c r="AK23" s="6">
        <v>18</v>
      </c>
      <c r="AL23" s="6">
        <v>1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>
        <v>3</v>
      </c>
      <c r="BH23" s="6">
        <v>18</v>
      </c>
      <c r="BI23" s="6">
        <v>0</v>
      </c>
      <c r="BJ23" s="6">
        <v>7</v>
      </c>
      <c r="BK23" s="6">
        <v>0</v>
      </c>
      <c r="BL23" s="6"/>
      <c r="BM23" s="6"/>
      <c r="BN23" s="6"/>
      <c r="BO23" s="6"/>
      <c r="BP23" s="6"/>
      <c r="BQ23" s="6">
        <v>3</v>
      </c>
      <c r="BR23" s="6">
        <v>18</v>
      </c>
      <c r="BS23" s="6">
        <v>0</v>
      </c>
      <c r="BT23" s="6">
        <v>22</v>
      </c>
      <c r="BU23" s="6">
        <v>0</v>
      </c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>
        <v>4</v>
      </c>
      <c r="CL23" s="6">
        <v>24</v>
      </c>
      <c r="CM23" s="6">
        <v>0</v>
      </c>
      <c r="CN23" s="6">
        <v>29</v>
      </c>
      <c r="CO23" s="6">
        <v>0</v>
      </c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</row>
    <row r="24" spans="1:113" x14ac:dyDescent="0.25">
      <c r="A24" t="s">
        <v>4</v>
      </c>
      <c r="B24" s="9">
        <f>TRUNC(C24/6)+0.1*(C24-6*TRUNC(C24/6))</f>
        <v>911.3</v>
      </c>
      <c r="C24" s="16">
        <f>SUM(C3:C23)</f>
        <v>5469</v>
      </c>
      <c r="D24" s="16">
        <f>SUM(D3:D23)</f>
        <v>101</v>
      </c>
      <c r="E24" s="16">
        <f>SUM(E3:E23)</f>
        <v>3941</v>
      </c>
      <c r="F24" s="16">
        <f>SUM(F3:F23)</f>
        <v>216</v>
      </c>
      <c r="G24" s="8">
        <f>E24/F24</f>
        <v>18.24537037037037</v>
      </c>
      <c r="H24" s="16">
        <f>SUM(H3:H20)</f>
        <v>18</v>
      </c>
      <c r="I24" s="8"/>
      <c r="J24" s="8"/>
      <c r="K24" s="8">
        <f>C24/F24</f>
        <v>25.319444444444443</v>
      </c>
      <c r="L24" s="8">
        <f>6*E24/C24</f>
        <v>4.323642347778387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>
        <v>6</v>
      </c>
      <c r="AI24" s="6">
        <v>36</v>
      </c>
      <c r="AJ24" s="6">
        <v>0</v>
      </c>
      <c r="AK24" s="6">
        <v>26</v>
      </c>
      <c r="AL24" s="6">
        <v>0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>
        <v>4</v>
      </c>
      <c r="BH24" s="6">
        <v>24</v>
      </c>
      <c r="BI24" s="6">
        <v>1</v>
      </c>
      <c r="BJ24" s="6">
        <v>8</v>
      </c>
      <c r="BK24" s="6">
        <v>1</v>
      </c>
      <c r="BL24" s="6"/>
      <c r="BM24" s="6"/>
      <c r="BN24" s="6"/>
      <c r="BO24" s="6"/>
      <c r="BP24" s="6"/>
      <c r="BQ24" s="6">
        <v>3</v>
      </c>
      <c r="BR24" s="6">
        <v>18</v>
      </c>
      <c r="BS24" s="6">
        <v>1</v>
      </c>
      <c r="BT24" s="6">
        <v>4</v>
      </c>
      <c r="BU24" s="6">
        <v>1</v>
      </c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>
        <v>5</v>
      </c>
      <c r="CL24" s="6">
        <v>30</v>
      </c>
      <c r="CM24" s="6">
        <v>0</v>
      </c>
      <c r="CN24" s="6">
        <v>21</v>
      </c>
      <c r="CO24" s="6">
        <v>0</v>
      </c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</row>
    <row r="25" spans="1:113" x14ac:dyDescent="0.25"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>
        <v>4</v>
      </c>
      <c r="AI25" s="6">
        <v>24</v>
      </c>
      <c r="AJ25" s="6">
        <v>1</v>
      </c>
      <c r="AK25" s="6">
        <v>16</v>
      </c>
      <c r="AL25" s="6">
        <v>0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>
        <v>4</v>
      </c>
      <c r="BH25" s="6">
        <v>24</v>
      </c>
      <c r="BI25" s="6">
        <v>1</v>
      </c>
      <c r="BJ25" s="6">
        <v>9</v>
      </c>
      <c r="BK25" s="6">
        <v>1</v>
      </c>
      <c r="BL25" s="6"/>
      <c r="BM25" s="6"/>
      <c r="BN25" s="6"/>
      <c r="BO25" s="6"/>
      <c r="BP25" s="6"/>
      <c r="BQ25" s="6">
        <v>8</v>
      </c>
      <c r="BR25" s="6">
        <v>48</v>
      </c>
      <c r="BS25" s="6">
        <v>0</v>
      </c>
      <c r="BT25" s="6">
        <v>31</v>
      </c>
      <c r="BU25" s="6">
        <v>2</v>
      </c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>
        <v>3</v>
      </c>
      <c r="CL25" s="6">
        <v>18</v>
      </c>
      <c r="CM25" s="6">
        <v>0</v>
      </c>
      <c r="CN25" s="6">
        <v>41</v>
      </c>
      <c r="CO25" s="6">
        <v>0</v>
      </c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</row>
    <row r="26" spans="1:113" x14ac:dyDescent="0.25"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>
        <v>5</v>
      </c>
      <c r="AI26" s="6">
        <v>30</v>
      </c>
      <c r="AJ26" s="6">
        <v>0</v>
      </c>
      <c r="AK26" s="6">
        <v>23</v>
      </c>
      <c r="AL26" s="6">
        <v>0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>
        <v>8</v>
      </c>
      <c r="BH26" s="6">
        <v>48</v>
      </c>
      <c r="BI26" s="6">
        <v>1</v>
      </c>
      <c r="BJ26" s="6">
        <v>20</v>
      </c>
      <c r="BK26" s="6">
        <v>1</v>
      </c>
      <c r="BL26" s="6"/>
      <c r="BM26" s="6"/>
      <c r="BN26" s="6"/>
      <c r="BO26" s="6"/>
      <c r="BP26" s="6"/>
      <c r="BQ26" s="6">
        <v>5</v>
      </c>
      <c r="BR26" s="6">
        <v>30</v>
      </c>
      <c r="BS26" s="6">
        <v>0</v>
      </c>
      <c r="BT26" s="6">
        <v>31</v>
      </c>
      <c r="BU26" s="6">
        <v>1</v>
      </c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</row>
    <row r="27" spans="1:113" x14ac:dyDescent="0.25">
      <c r="A27" s="1" t="s">
        <v>19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>
        <v>6</v>
      </c>
      <c r="AI27" s="6">
        <v>36</v>
      </c>
      <c r="AJ27" s="6">
        <v>1</v>
      </c>
      <c r="AK27" s="6">
        <v>35</v>
      </c>
      <c r="AL27" s="6">
        <v>2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>
        <v>4</v>
      </c>
      <c r="BH27" s="6">
        <v>24</v>
      </c>
      <c r="BI27" s="6">
        <v>1</v>
      </c>
      <c r="BJ27" s="6">
        <v>5</v>
      </c>
      <c r="BK27" s="6">
        <v>1</v>
      </c>
      <c r="BL27" s="6"/>
      <c r="BM27" s="6"/>
      <c r="BN27" s="6"/>
      <c r="BO27" s="6"/>
      <c r="BP27" s="6"/>
      <c r="BQ27" s="6">
        <v>8</v>
      </c>
      <c r="BR27" s="6">
        <v>48</v>
      </c>
      <c r="BS27" s="6">
        <v>3</v>
      </c>
      <c r="BT27" s="6">
        <v>23</v>
      </c>
      <c r="BU27" s="6">
        <v>0</v>
      </c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</row>
    <row r="28" spans="1:113" x14ac:dyDescent="0.25">
      <c r="A28" s="1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>
        <v>6</v>
      </c>
      <c r="AI28" s="6">
        <v>36</v>
      </c>
      <c r="AJ28" s="6">
        <v>0</v>
      </c>
      <c r="AK28" s="6">
        <v>40</v>
      </c>
      <c r="AL28" s="6">
        <v>2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</row>
    <row r="29" spans="1:113" x14ac:dyDescent="0.25">
      <c r="B29" s="6"/>
      <c r="C29" s="6"/>
      <c r="D29" s="6"/>
      <c r="E29" s="6"/>
      <c r="F29" s="6"/>
      <c r="G29" s="7"/>
      <c r="H29" s="7"/>
      <c r="I29" s="7"/>
      <c r="J29" s="7"/>
      <c r="K29" s="7"/>
      <c r="L29" s="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>
        <v>6</v>
      </c>
      <c r="AI29" s="6">
        <v>36</v>
      </c>
      <c r="AJ29" s="6">
        <v>0</v>
      </c>
      <c r="AK29" s="6">
        <v>40</v>
      </c>
      <c r="AL29" s="6">
        <v>0</v>
      </c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</row>
    <row r="30" spans="1:113" x14ac:dyDescent="0.25">
      <c r="A30" s="1" t="s">
        <v>90</v>
      </c>
      <c r="B30" s="6"/>
      <c r="L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H30" s="6">
        <v>4.3</v>
      </c>
      <c r="AI30" s="6">
        <v>27</v>
      </c>
      <c r="AJ30" s="6">
        <v>1</v>
      </c>
      <c r="AK30" s="6">
        <v>19</v>
      </c>
      <c r="AL30" s="6">
        <v>0</v>
      </c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</row>
    <row r="31" spans="1:113" x14ac:dyDescent="0.25">
      <c r="A31" s="1"/>
      <c r="B31" s="6" t="s">
        <v>470</v>
      </c>
      <c r="D31" s="6" t="s">
        <v>471</v>
      </c>
      <c r="E31" s="6" t="s">
        <v>66</v>
      </c>
      <c r="F31" s="6"/>
      <c r="G31" s="6" t="s">
        <v>472</v>
      </c>
      <c r="L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</row>
    <row r="32" spans="1:113" x14ac:dyDescent="0.25">
      <c r="A32" s="1"/>
      <c r="B32" s="6" t="s">
        <v>257</v>
      </c>
      <c r="C32" s="6"/>
      <c r="D32" s="6" t="s">
        <v>464</v>
      </c>
      <c r="E32" s="6" t="s">
        <v>68</v>
      </c>
      <c r="F32" s="6"/>
      <c r="G32" s="6" t="s">
        <v>296</v>
      </c>
      <c r="L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</row>
    <row r="33" spans="1:113" x14ac:dyDescent="0.25">
      <c r="A33" s="1"/>
      <c r="B33" s="6" t="s">
        <v>14</v>
      </c>
      <c r="D33" s="6" t="s">
        <v>459</v>
      </c>
      <c r="E33" s="6" t="s">
        <v>92</v>
      </c>
      <c r="F33" s="6"/>
      <c r="G33" s="6" t="s">
        <v>303</v>
      </c>
      <c r="L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</row>
    <row r="34" spans="1:113" x14ac:dyDescent="0.25">
      <c r="A34" s="1"/>
      <c r="B34" s="6" t="s">
        <v>29</v>
      </c>
      <c r="D34" s="6" t="s">
        <v>461</v>
      </c>
      <c r="E34" s="6" t="s">
        <v>462</v>
      </c>
      <c r="F34" s="6"/>
      <c r="G34" s="6" t="s">
        <v>319</v>
      </c>
      <c r="L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</row>
    <row r="35" spans="1:113" x14ac:dyDescent="0.25">
      <c r="A35" s="1"/>
      <c r="B35" s="6" t="s">
        <v>467</v>
      </c>
      <c r="D35" s="6" t="s">
        <v>468</v>
      </c>
      <c r="E35" s="6" t="s">
        <v>271</v>
      </c>
      <c r="F35" s="6"/>
      <c r="G35" s="6" t="s">
        <v>305</v>
      </c>
      <c r="L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</row>
    <row r="36" spans="1:113" x14ac:dyDescent="0.25">
      <c r="A36" s="1"/>
      <c r="B36" s="6" t="s">
        <v>81</v>
      </c>
      <c r="D36" s="6" t="s">
        <v>453</v>
      </c>
      <c r="E36" s="6" t="s">
        <v>454</v>
      </c>
      <c r="F36" s="6"/>
      <c r="G36" s="6" t="s">
        <v>455</v>
      </c>
      <c r="L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</row>
    <row r="37" spans="1:113" x14ac:dyDescent="0.25">
      <c r="A37" s="1"/>
      <c r="B37" s="6" t="s">
        <v>257</v>
      </c>
      <c r="C37" s="6"/>
      <c r="D37" s="17" t="s">
        <v>48</v>
      </c>
      <c r="E37" s="6" t="s">
        <v>66</v>
      </c>
      <c r="F37" s="6"/>
      <c r="G37" s="6" t="s">
        <v>439</v>
      </c>
      <c r="L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21"/>
    </row>
    <row r="38" spans="1:113" x14ac:dyDescent="0.25">
      <c r="A38" s="1"/>
      <c r="B38" s="6" t="s">
        <v>29</v>
      </c>
      <c r="C38" s="6"/>
      <c r="D38" s="17" t="s">
        <v>49</v>
      </c>
      <c r="E38" s="6" t="s">
        <v>105</v>
      </c>
      <c r="F38" s="6"/>
      <c r="G38" s="6" t="s">
        <v>268</v>
      </c>
      <c r="L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21"/>
    </row>
    <row r="39" spans="1:113" x14ac:dyDescent="0.25">
      <c r="A39" s="1"/>
      <c r="B39" s="6" t="s">
        <v>21</v>
      </c>
      <c r="C39" s="6"/>
      <c r="D39" s="17" t="s">
        <v>49</v>
      </c>
      <c r="E39" s="6" t="s">
        <v>76</v>
      </c>
      <c r="F39" s="6"/>
      <c r="G39" s="6" t="s">
        <v>442</v>
      </c>
      <c r="L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21"/>
    </row>
    <row r="40" spans="1:113" x14ac:dyDescent="0.25">
      <c r="A40" s="1"/>
      <c r="B40" s="6" t="s">
        <v>443</v>
      </c>
      <c r="C40" s="6"/>
      <c r="D40" s="17" t="s">
        <v>58</v>
      </c>
      <c r="E40" s="6" t="s">
        <v>445</v>
      </c>
      <c r="F40" s="6"/>
      <c r="G40" s="6" t="s">
        <v>446</v>
      </c>
      <c r="L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21"/>
    </row>
    <row r="41" spans="1:113" x14ac:dyDescent="0.25">
      <c r="A41" s="1"/>
      <c r="B41" s="6" t="s">
        <v>14</v>
      </c>
      <c r="C41" s="6"/>
      <c r="D41" s="17" t="s">
        <v>72</v>
      </c>
      <c r="E41" s="6" t="s">
        <v>447</v>
      </c>
      <c r="F41" s="6"/>
      <c r="G41" s="6" t="s">
        <v>448</v>
      </c>
      <c r="L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21"/>
    </row>
    <row r="42" spans="1:113" x14ac:dyDescent="0.25">
      <c r="A42" s="1"/>
      <c r="B42" s="6" t="s">
        <v>13</v>
      </c>
      <c r="D42" s="6" t="s">
        <v>72</v>
      </c>
      <c r="E42" s="6" t="s">
        <v>454</v>
      </c>
      <c r="F42" s="6"/>
      <c r="G42" s="6" t="s">
        <v>168</v>
      </c>
      <c r="L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21"/>
    </row>
    <row r="43" spans="1:113" x14ac:dyDescent="0.25">
      <c r="A43" s="1"/>
      <c r="B43" s="6" t="s">
        <v>57</v>
      </c>
      <c r="D43" s="6" t="s">
        <v>98</v>
      </c>
      <c r="E43" s="6" t="s">
        <v>456</v>
      </c>
      <c r="F43" s="6"/>
      <c r="G43" s="6" t="s">
        <v>457</v>
      </c>
      <c r="L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21"/>
    </row>
    <row r="44" spans="1:113" x14ac:dyDescent="0.25">
      <c r="A44" s="1"/>
      <c r="B44" s="6" t="s">
        <v>29</v>
      </c>
      <c r="D44" s="6" t="s">
        <v>235</v>
      </c>
      <c r="E44" s="6" t="s">
        <v>190</v>
      </c>
      <c r="F44" s="6"/>
      <c r="G44" s="6" t="s">
        <v>458</v>
      </c>
      <c r="L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21"/>
    </row>
    <row r="45" spans="1:113" x14ac:dyDescent="0.25">
      <c r="A45" s="1"/>
      <c r="B45" s="6" t="s">
        <v>29</v>
      </c>
      <c r="C45" s="6"/>
      <c r="D45" s="17" t="s">
        <v>74</v>
      </c>
      <c r="E45" s="6" t="s">
        <v>167</v>
      </c>
      <c r="F45" s="6"/>
      <c r="G45" s="6" t="s">
        <v>148</v>
      </c>
      <c r="H45" s="6"/>
      <c r="L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21"/>
    </row>
    <row r="46" spans="1:113" x14ac:dyDescent="0.25">
      <c r="A46" s="1"/>
      <c r="B46" s="6" t="s">
        <v>21</v>
      </c>
      <c r="C46" s="6"/>
      <c r="D46" s="17" t="s">
        <v>103</v>
      </c>
      <c r="E46" s="6" t="s">
        <v>440</v>
      </c>
      <c r="F46" s="6"/>
      <c r="G46" s="6" t="s">
        <v>441</v>
      </c>
      <c r="H46" s="6"/>
      <c r="L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</row>
    <row r="47" spans="1:113" x14ac:dyDescent="0.25">
      <c r="A47" s="1"/>
      <c r="B47" s="6" t="s">
        <v>257</v>
      </c>
      <c r="C47" s="6"/>
      <c r="D47" s="17" t="s">
        <v>262</v>
      </c>
      <c r="E47" s="6" t="s">
        <v>66</v>
      </c>
      <c r="F47" s="6"/>
      <c r="G47" s="6" t="s">
        <v>320</v>
      </c>
      <c r="H47" s="6"/>
      <c r="L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</row>
    <row r="48" spans="1:113" x14ac:dyDescent="0.25">
      <c r="A48" s="1"/>
      <c r="B48" s="6" t="s">
        <v>179</v>
      </c>
      <c r="C48" s="6"/>
      <c r="D48" s="17" t="s">
        <v>450</v>
      </c>
      <c r="E48" s="6" t="s">
        <v>451</v>
      </c>
      <c r="F48" s="6"/>
      <c r="G48" s="6" t="s">
        <v>312</v>
      </c>
      <c r="H48" s="6"/>
      <c r="L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CP48" s="6"/>
      <c r="CQ48" s="6"/>
      <c r="CR48" s="6"/>
      <c r="CS48" s="6"/>
      <c r="CT48" s="6"/>
      <c r="CU48" s="6"/>
      <c r="CV48" s="6"/>
      <c r="CZ48" s="6"/>
      <c r="DA48" s="6"/>
      <c r="DB48" s="6"/>
      <c r="DC48" s="6"/>
      <c r="DD48" s="6"/>
    </row>
    <row r="49" spans="1:113" x14ac:dyDescent="0.25"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Z49" s="6"/>
      <c r="DA49" s="6"/>
      <c r="DB49" s="6"/>
      <c r="DC49" s="6"/>
      <c r="DD49" s="6"/>
    </row>
    <row r="50" spans="1:113" x14ac:dyDescent="0.25">
      <c r="N50" s="21">
        <f>TRUNC(O50/6)+0.1*(O50-6*TRUNC(O50/6))</f>
        <v>70</v>
      </c>
      <c r="O50" s="21">
        <f>SUM(O3:O49)</f>
        <v>420</v>
      </c>
      <c r="P50" s="21">
        <f>SUM(P3:P49)</f>
        <v>18</v>
      </c>
      <c r="Q50" s="21">
        <f>SUM(Q3:Q49)</f>
        <v>197</v>
      </c>
      <c r="R50" s="21">
        <f>SUM(R3:R49)</f>
        <v>12</v>
      </c>
      <c r="S50" s="21">
        <f>TRUNC(T50/6)+0.1*(T50-6*TRUNC(T50/6))</f>
        <v>26</v>
      </c>
      <c r="T50" s="21">
        <f t="shared" ref="T50:AB50" si="3">SUM(T3:T49)</f>
        <v>156</v>
      </c>
      <c r="U50" s="21">
        <f t="shared" si="3"/>
        <v>1</v>
      </c>
      <c r="V50" s="21">
        <f t="shared" si="3"/>
        <v>105</v>
      </c>
      <c r="W50" s="21">
        <f t="shared" si="3"/>
        <v>6</v>
      </c>
      <c r="X50" s="21">
        <f t="shared" si="3"/>
        <v>42</v>
      </c>
      <c r="Y50" s="21">
        <f t="shared" si="3"/>
        <v>252</v>
      </c>
      <c r="Z50" s="21">
        <f t="shared" si="3"/>
        <v>1</v>
      </c>
      <c r="AA50" s="21">
        <f t="shared" si="3"/>
        <v>242</v>
      </c>
      <c r="AB50" s="21">
        <f t="shared" si="3"/>
        <v>12</v>
      </c>
      <c r="AC50" s="21">
        <f>TRUNC(AD50/6)+0.1*(AD50-6*TRUNC(AD50/6))</f>
        <v>74.2</v>
      </c>
      <c r="AD50" s="21">
        <f>SUM(AD3:AD49)</f>
        <v>446</v>
      </c>
      <c r="AE50" s="21">
        <f>SUM(AE3:AE49)</f>
        <v>8</v>
      </c>
      <c r="AF50" s="21">
        <f>SUM(AF3:AF49)</f>
        <v>365</v>
      </c>
      <c r="AG50" s="21">
        <f>SUM(AG3:AG49)</f>
        <v>20</v>
      </c>
      <c r="AH50" s="21">
        <f>TRUNC(AI50/6)+0.1*(AI50-6*TRUNC(AI50/6))</f>
        <v>124.3</v>
      </c>
      <c r="AI50" s="21">
        <f>SUM(AI3:AI49)</f>
        <v>747</v>
      </c>
      <c r="AJ50" s="21">
        <f>SUM(AJ3:AJ49)</f>
        <v>16</v>
      </c>
      <c r="AK50" s="21">
        <f>SUM(AK3:AK49)</f>
        <v>576</v>
      </c>
      <c r="AL50" s="21">
        <f>SUM(AL3:AL49)</f>
        <v>26</v>
      </c>
      <c r="AM50" s="21">
        <f>TRUNC(AN50/6)+0.1*(AN50-6*TRUNC(AN50/6))</f>
        <v>5</v>
      </c>
      <c r="AN50" s="21">
        <f>SUM(AN3:AN49)</f>
        <v>30</v>
      </c>
      <c r="AO50" s="21">
        <f>SUM(AO3:AO49)</f>
        <v>1</v>
      </c>
      <c r="AP50" s="21">
        <f>SUM(AP3:AP49)</f>
        <v>37</v>
      </c>
      <c r="AQ50" s="21">
        <f>SUM(AQ3:AQ49)</f>
        <v>0</v>
      </c>
      <c r="AR50" s="21">
        <f>TRUNC(AS50/6)+0.1*(AS50-6*TRUNC(AS50/6))</f>
        <v>15</v>
      </c>
      <c r="AS50" s="21">
        <f>SUM(AS3:AS49)</f>
        <v>90</v>
      </c>
      <c r="AT50" s="21">
        <f>SUM(AT3:AT49)</f>
        <v>1</v>
      </c>
      <c r="AU50" s="21">
        <f>SUM(AU3:AU49)</f>
        <v>88</v>
      </c>
      <c r="AV50" s="21">
        <f>SUM(AV3:AV49)</f>
        <v>4</v>
      </c>
      <c r="AW50" s="21">
        <f>TRUNC(AX50/6)+0.1*(AX50-6*TRUNC(AX50/6))</f>
        <v>22</v>
      </c>
      <c r="AX50" s="21">
        <f>SUM(AX3:AX49)</f>
        <v>132</v>
      </c>
      <c r="AY50" s="21">
        <f>SUM(AY3:AY49)</f>
        <v>3</v>
      </c>
      <c r="AZ50" s="21">
        <f>SUM(AZ3:AZ49)</f>
        <v>98</v>
      </c>
      <c r="BA50" s="21">
        <f>SUM(BA3:BA49)</f>
        <v>7</v>
      </c>
      <c r="BB50" s="21">
        <f>TRUNC(BC50/6)+0.1*(BC50-6*TRUNC(BC50/6))</f>
        <v>9.1</v>
      </c>
      <c r="BC50" s="21">
        <f>SUM(BC3:BC49)</f>
        <v>55</v>
      </c>
      <c r="BD50" s="21">
        <f>SUM(BD3:BD49)</f>
        <v>0</v>
      </c>
      <c r="BE50" s="21">
        <f>SUM(BE3:BE49)</f>
        <v>51</v>
      </c>
      <c r="BF50" s="21">
        <f>SUM(BF3:BF49)</f>
        <v>1</v>
      </c>
      <c r="BG50" s="21">
        <f>TRUNC(BH50/6)+0.1*(BH50-6*TRUNC(BH50/6))</f>
        <v>104.1</v>
      </c>
      <c r="BH50" s="21">
        <f>SUM(BH3:BH49)</f>
        <v>625</v>
      </c>
      <c r="BI50" s="21">
        <f>SUM(BI3:BI49)</f>
        <v>18</v>
      </c>
      <c r="BJ50" s="21">
        <f>SUM(BJ3:BJ49)</f>
        <v>279</v>
      </c>
      <c r="BK50" s="21">
        <f>SUM(BK3:BK49)</f>
        <v>23</v>
      </c>
      <c r="BL50" s="21">
        <f>TRUNC(BM50/6)+0.1*(BM50-6*TRUNC(BM50/6))</f>
        <v>25</v>
      </c>
      <c r="BM50" s="21">
        <f>SUM(BM3:BM49)</f>
        <v>150</v>
      </c>
      <c r="BN50" s="21">
        <f>SUM(BN3:BN49)</f>
        <v>2</v>
      </c>
      <c r="BO50" s="21">
        <f>SUM(BO3:BO49)</f>
        <v>92</v>
      </c>
      <c r="BP50" s="21">
        <f>SUM(BP3:BP49)</f>
        <v>9</v>
      </c>
      <c r="BQ50" s="21">
        <f>TRUNC(BR50/6)+0.1*(BR50-6*TRUNC(BR50/6))</f>
        <v>119.1</v>
      </c>
      <c r="BR50" s="21">
        <f>SUM(BR3:BR49)</f>
        <v>715</v>
      </c>
      <c r="BS50" s="21">
        <f>SUM(BS3:BS49)</f>
        <v>13</v>
      </c>
      <c r="BT50" s="21">
        <f>SUM(BT3:BT49)</f>
        <v>406</v>
      </c>
      <c r="BU50" s="21">
        <f>SUM(BU3:BU49)</f>
        <v>24</v>
      </c>
      <c r="BV50" s="21">
        <f>TRUNC(BW50/6)+0.1*(BW50-6*TRUNC(BW50/6))</f>
        <v>12.2</v>
      </c>
      <c r="BW50" s="21">
        <f>SUM(BW3:BW49)</f>
        <v>74</v>
      </c>
      <c r="BX50" s="21">
        <f>SUM(BX3:BX49)</f>
        <v>1</v>
      </c>
      <c r="BY50" s="21">
        <f>SUM(BY3:BY49)</f>
        <v>70</v>
      </c>
      <c r="BZ50" s="21">
        <f>SUM(BZ3:BZ49)</f>
        <v>3</v>
      </c>
      <c r="CA50" s="21">
        <f>TRUNC(CB50/6)+0.1*(CB50-6*TRUNC(CB50/6))</f>
        <v>60.4</v>
      </c>
      <c r="CB50" s="21">
        <f>SUM(CB3:CB49)</f>
        <v>364</v>
      </c>
      <c r="CC50" s="21">
        <f>SUM(CC3:CC49)</f>
        <v>3</v>
      </c>
      <c r="CD50" s="21">
        <f>SUM(CD3:CD49)</f>
        <v>300</v>
      </c>
      <c r="CE50" s="21">
        <f>SUM(CE3:CE49)</f>
        <v>21</v>
      </c>
      <c r="CF50" s="21">
        <f>TRUNC(CG50/6)+0.1*(CG50-6*TRUNC(CG50/6))</f>
        <v>29.2</v>
      </c>
      <c r="CG50" s="21">
        <f>SUM(CG3:CG49)</f>
        <v>176</v>
      </c>
      <c r="CH50" s="21">
        <f>SUM(CH3:CH49)</f>
        <v>2</v>
      </c>
      <c r="CI50" s="21">
        <f>SUM(CI3:CI49)</f>
        <v>202</v>
      </c>
      <c r="CJ50" s="21">
        <f>SUM(CJ3:CJ49)</f>
        <v>13</v>
      </c>
      <c r="CK50" s="21">
        <f>TRUNC(CL50/6)+0.1*(CL50-6*TRUNC(CL50/6))</f>
        <v>79</v>
      </c>
      <c r="CL50" s="21">
        <f>SUM(CL3:CL49)</f>
        <v>474</v>
      </c>
      <c r="CM50" s="21">
        <f>SUM(CM3:CM49)</f>
        <v>3</v>
      </c>
      <c r="CN50" s="21">
        <f>SUM(CN3:CN49)</f>
        <v>399</v>
      </c>
      <c r="CO50" s="21">
        <f>SUM(CO3:CO49)</f>
        <v>16</v>
      </c>
      <c r="CP50" s="21">
        <f>TRUNC(CQ50/6)+0.1*(CQ50-6*TRUNC(CQ50/6))</f>
        <v>51.4</v>
      </c>
      <c r="CQ50" s="21">
        <f>SUM(CQ3:CQ49)</f>
        <v>310</v>
      </c>
      <c r="CR50" s="21">
        <f>SUM(CR3:CR49)</f>
        <v>5</v>
      </c>
      <c r="CS50" s="21">
        <f>SUM(CS3:CS49)</f>
        <v>252</v>
      </c>
      <c r="CT50" s="21">
        <f>SUM(CT3:CT49)</f>
        <v>8</v>
      </c>
      <c r="CU50" s="21">
        <f>TRUNC(CV50/6)+0.1*(CV50-6*TRUNC(CV50/6))</f>
        <v>29.1</v>
      </c>
      <c r="CV50" s="21">
        <f>SUM(CV3:CV49)</f>
        <v>175</v>
      </c>
      <c r="CW50" s="21">
        <f>SUM(CW3:CW49)</f>
        <v>3</v>
      </c>
      <c r="CX50" s="21">
        <f>SUM(CX3:CX49)</f>
        <v>149</v>
      </c>
      <c r="CY50" s="21">
        <f>SUM(CY3:CY49)</f>
        <v>10</v>
      </c>
      <c r="CZ50" s="21">
        <f>TRUNC(DA50/6)+0.1*(DA50-6*TRUNC(DA50/6))</f>
        <v>2</v>
      </c>
      <c r="DA50" s="21">
        <f>SUM(DA3:DA49)</f>
        <v>12</v>
      </c>
      <c r="DB50" s="21">
        <f>SUM(DB3:DB49)</f>
        <v>0</v>
      </c>
      <c r="DC50" s="21">
        <f>SUM(DC3:DC49)</f>
        <v>5</v>
      </c>
      <c r="DD50" s="21">
        <f>SUM(DD3:DD49)</f>
        <v>0</v>
      </c>
      <c r="DE50" s="21">
        <f>TRUNC(DF50/6)+0.1*(DF50-6*TRUNC(DF50/6))</f>
        <v>11</v>
      </c>
      <c r="DF50" s="21">
        <f>SUM(DF3:DF49)</f>
        <v>66</v>
      </c>
      <c r="DG50" s="21">
        <f>SUM(DG3:DG49)</f>
        <v>2</v>
      </c>
      <c r="DH50" s="21">
        <f>SUM(DH3:DH49)</f>
        <v>28</v>
      </c>
      <c r="DI50" s="21">
        <f>SUM(DI3:DI49)</f>
        <v>1</v>
      </c>
    </row>
    <row r="51" spans="1:113" x14ac:dyDescent="0.25"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</row>
    <row r="52" spans="1:113" x14ac:dyDescent="0.25">
      <c r="N52" s="21" t="s">
        <v>8</v>
      </c>
      <c r="O52" s="21"/>
      <c r="P52" s="21"/>
      <c r="Q52" s="21"/>
      <c r="R52" s="21"/>
      <c r="S52" s="21" t="s">
        <v>438</v>
      </c>
      <c r="T52" s="21"/>
      <c r="U52" s="21"/>
      <c r="V52" s="21"/>
      <c r="W52" s="21"/>
      <c r="X52" s="21" t="s">
        <v>452</v>
      </c>
      <c r="Y52" s="21"/>
      <c r="Z52" s="21"/>
      <c r="AA52" s="21"/>
      <c r="AB52" s="21"/>
      <c r="AC52" s="21" t="s">
        <v>236</v>
      </c>
      <c r="AD52" s="21"/>
      <c r="AE52" s="21"/>
      <c r="AF52" s="21"/>
      <c r="AG52" s="21"/>
      <c r="AH52" s="21" t="s">
        <v>21</v>
      </c>
      <c r="AI52" s="21"/>
      <c r="AJ52" s="21"/>
      <c r="AK52" s="21"/>
      <c r="AL52" s="21"/>
      <c r="AM52" s="21" t="s">
        <v>9</v>
      </c>
      <c r="AN52" s="21"/>
      <c r="AO52" s="21"/>
      <c r="AP52" s="21"/>
      <c r="AQ52" s="21"/>
      <c r="AR52" s="21" t="s">
        <v>195</v>
      </c>
      <c r="AS52" s="21"/>
      <c r="AT52" s="21"/>
      <c r="AU52" s="21"/>
      <c r="AV52" s="21"/>
      <c r="AW52" s="21" t="s">
        <v>196</v>
      </c>
      <c r="AX52" s="21"/>
      <c r="AY52" s="21"/>
      <c r="AZ52" s="21"/>
      <c r="BA52" s="21"/>
      <c r="BB52" s="21" t="s">
        <v>22</v>
      </c>
      <c r="BC52" s="21"/>
      <c r="BD52" s="21"/>
      <c r="BE52" s="21"/>
      <c r="BF52" s="21"/>
      <c r="BG52" s="21" t="s">
        <v>10</v>
      </c>
      <c r="BH52" s="21"/>
      <c r="BI52" s="21"/>
      <c r="BJ52" s="21"/>
      <c r="BK52" s="21"/>
      <c r="BL52" s="21" t="s">
        <v>11</v>
      </c>
      <c r="BM52" s="21"/>
      <c r="BN52" s="21"/>
      <c r="BO52" s="21"/>
      <c r="BP52" s="21"/>
      <c r="BQ52" s="21" t="s">
        <v>12</v>
      </c>
      <c r="BR52" s="21"/>
      <c r="BS52" s="21"/>
      <c r="BT52" s="21"/>
      <c r="BU52" s="21"/>
      <c r="BV52" s="21" t="s">
        <v>3</v>
      </c>
      <c r="BW52" s="21"/>
      <c r="BX52" s="21"/>
      <c r="BY52" s="21"/>
      <c r="BZ52" s="21"/>
      <c r="CA52" s="21" t="s">
        <v>29</v>
      </c>
      <c r="CB52" s="21"/>
      <c r="CC52" s="21"/>
      <c r="CD52" s="21"/>
      <c r="CE52" s="21"/>
      <c r="CF52" s="21" t="s">
        <v>13</v>
      </c>
      <c r="CG52" s="21"/>
      <c r="CH52" s="21"/>
      <c r="CI52" s="21"/>
      <c r="CJ52" s="21"/>
      <c r="CK52" s="21" t="s">
        <v>14</v>
      </c>
      <c r="CL52" s="21"/>
      <c r="CM52" s="21"/>
      <c r="CN52" s="21"/>
      <c r="CO52" s="21"/>
      <c r="CP52" s="21" t="s">
        <v>200</v>
      </c>
      <c r="CQ52" s="21"/>
      <c r="CR52" s="21"/>
      <c r="CS52" s="21"/>
      <c r="CT52" s="21"/>
      <c r="CU52" s="21" t="s">
        <v>444</v>
      </c>
      <c r="CV52" s="21"/>
      <c r="CW52" s="21"/>
      <c r="CX52" s="21"/>
      <c r="CY52" s="21"/>
      <c r="CZ52" s="6" t="s">
        <v>138</v>
      </c>
      <c r="DA52" s="21"/>
      <c r="DB52" s="21"/>
      <c r="DC52" s="21"/>
      <c r="DD52" s="21"/>
      <c r="DE52" s="6" t="s">
        <v>466</v>
      </c>
      <c r="DF52" s="21"/>
      <c r="DG52" s="21"/>
      <c r="DH52" s="21"/>
      <c r="DI52" s="21"/>
    </row>
    <row r="53" spans="1:113" x14ac:dyDescent="0.25">
      <c r="A53" s="1"/>
      <c r="H53" s="6"/>
      <c r="L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Z53" s="6"/>
      <c r="DA53" s="6"/>
      <c r="DB53" s="6"/>
      <c r="DC53" s="6"/>
      <c r="DD53" s="6"/>
    </row>
    <row r="54" spans="1:113" x14ac:dyDescent="0.25">
      <c r="A54" s="1"/>
      <c r="B54" s="6"/>
      <c r="C54" s="6"/>
      <c r="D54" s="17"/>
      <c r="E54" s="6"/>
      <c r="F54" s="6"/>
      <c r="G54" s="6"/>
      <c r="H54" s="6"/>
      <c r="L54" s="6"/>
    </row>
  </sheetData>
  <phoneticPr fontId="8" type="noConversion"/>
  <printOptions gridLines="1" gridLinesSet="0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A79"/>
  <sheetViews>
    <sheetView zoomScale="90" workbookViewId="0">
      <selection activeCell="P33" sqref="P33"/>
    </sheetView>
  </sheetViews>
  <sheetFormatPr defaultRowHeight="13.2" x14ac:dyDescent="0.25"/>
  <cols>
    <col min="1" max="1" width="11.44140625" customWidth="1"/>
    <col min="2" max="3" width="6" customWidth="1"/>
    <col min="4" max="4" width="4.6640625" customWidth="1"/>
    <col min="5" max="5" width="5.44140625" customWidth="1"/>
    <col min="6" max="6" width="5.33203125" customWidth="1"/>
    <col min="7" max="7" width="6.33203125" customWidth="1"/>
    <col min="8" max="8" width="4" customWidth="1"/>
    <col min="9" max="9" width="6.44140625" customWidth="1"/>
    <col min="10" max="11" width="6.109375" customWidth="1"/>
    <col min="12" max="131" width="2.88671875" customWidth="1"/>
  </cols>
  <sheetData>
    <row r="1" spans="1:131" x14ac:dyDescent="0.25">
      <c r="A1" s="1" t="s">
        <v>475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31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6" t="s">
        <v>483</v>
      </c>
      <c r="M2" s="6"/>
      <c r="N2" s="6"/>
      <c r="O2" s="6"/>
      <c r="P2" s="6"/>
      <c r="Q2" s="22" t="s">
        <v>8</v>
      </c>
      <c r="R2" s="22"/>
      <c r="S2" s="22"/>
      <c r="T2" s="22"/>
      <c r="U2" s="22"/>
      <c r="V2" s="22" t="s">
        <v>438</v>
      </c>
      <c r="W2" s="22"/>
      <c r="X2" s="22"/>
      <c r="Y2" s="22"/>
      <c r="Z2" s="22"/>
      <c r="AA2" s="22" t="s">
        <v>452</v>
      </c>
      <c r="AB2" s="22"/>
      <c r="AC2" s="22"/>
      <c r="AD2" s="22"/>
      <c r="AE2" s="22"/>
      <c r="AF2" s="22" t="s">
        <v>21</v>
      </c>
      <c r="AG2" s="22"/>
      <c r="AH2" s="22"/>
      <c r="AI2" s="22"/>
      <c r="AJ2" s="22"/>
      <c r="AK2" s="22" t="s">
        <v>9</v>
      </c>
      <c r="AL2" s="22"/>
      <c r="AM2" s="22"/>
      <c r="AN2" s="22"/>
      <c r="AO2" s="22"/>
      <c r="AP2" s="22" t="s">
        <v>195</v>
      </c>
      <c r="AQ2" s="22"/>
      <c r="AR2" s="22"/>
      <c r="AS2" s="22"/>
      <c r="AT2" s="22"/>
      <c r="AU2" s="22" t="s">
        <v>196</v>
      </c>
      <c r="AV2" s="22"/>
      <c r="AW2" s="22"/>
      <c r="AX2" s="22"/>
      <c r="AY2" s="22"/>
      <c r="AZ2" s="22" t="s">
        <v>22</v>
      </c>
      <c r="BA2" s="22"/>
      <c r="BB2" s="22"/>
      <c r="BC2" s="22"/>
      <c r="BD2" s="22"/>
      <c r="BE2" s="22" t="s">
        <v>10</v>
      </c>
      <c r="BF2" s="22"/>
      <c r="BG2" s="22"/>
      <c r="BH2" s="22"/>
      <c r="BI2" s="22"/>
      <c r="BJ2" s="22" t="s">
        <v>11</v>
      </c>
      <c r="BK2" s="22"/>
      <c r="BL2" s="22"/>
      <c r="BM2" s="22"/>
      <c r="BN2" s="22"/>
      <c r="BO2" s="22" t="s">
        <v>12</v>
      </c>
      <c r="BP2" s="22"/>
      <c r="BQ2" s="22"/>
      <c r="BR2" s="22"/>
      <c r="BS2" s="22"/>
      <c r="BT2" s="22" t="s">
        <v>474</v>
      </c>
      <c r="BU2" s="22"/>
      <c r="BV2" s="22"/>
      <c r="BW2" s="22"/>
      <c r="BX2" s="22"/>
      <c r="BY2" s="22" t="s">
        <v>3</v>
      </c>
      <c r="BZ2" s="22"/>
      <c r="CA2" s="22"/>
      <c r="CB2" s="22"/>
      <c r="CC2" s="22"/>
      <c r="CD2" s="22" t="s">
        <v>29</v>
      </c>
      <c r="CE2" s="22"/>
      <c r="CF2" s="22"/>
      <c r="CG2" s="22"/>
      <c r="CH2" s="22"/>
      <c r="CI2" s="22" t="s">
        <v>13</v>
      </c>
      <c r="CJ2" s="22"/>
      <c r="CK2" s="22"/>
      <c r="CL2" s="22"/>
      <c r="CM2" s="22"/>
      <c r="CN2" s="22" t="s">
        <v>14</v>
      </c>
      <c r="CO2" s="22"/>
      <c r="CP2" s="22"/>
      <c r="CQ2" s="22"/>
      <c r="CR2" s="22"/>
      <c r="CS2" s="22" t="s">
        <v>200</v>
      </c>
      <c r="CT2" s="22"/>
      <c r="CU2" s="22"/>
      <c r="CV2" s="22"/>
      <c r="CW2" s="22"/>
      <c r="CX2" s="22" t="s">
        <v>444</v>
      </c>
      <c r="CY2" s="22"/>
      <c r="CZ2" s="22"/>
      <c r="DA2" s="22"/>
      <c r="DB2" s="22"/>
      <c r="DC2" s="22" t="s">
        <v>138</v>
      </c>
      <c r="DD2" s="22"/>
      <c r="DE2" s="22"/>
      <c r="DF2" s="22"/>
      <c r="DG2" s="22"/>
      <c r="DH2" s="6" t="s">
        <v>466</v>
      </c>
      <c r="DI2" s="6"/>
      <c r="DJ2" s="6"/>
      <c r="DK2" s="6"/>
      <c r="DL2" s="6"/>
      <c r="DM2" s="6" t="s">
        <v>478</v>
      </c>
      <c r="DN2" s="6"/>
      <c r="DO2" s="6"/>
      <c r="DP2" s="6"/>
      <c r="DQ2" s="6"/>
      <c r="DR2" s="6" t="s">
        <v>496</v>
      </c>
      <c r="DS2" s="6"/>
      <c r="DT2" s="6"/>
      <c r="DU2" s="6"/>
      <c r="DV2" s="6"/>
      <c r="DW2" s="6" t="s">
        <v>7</v>
      </c>
      <c r="DX2" s="6"/>
      <c r="DY2" s="6"/>
      <c r="DZ2" s="6"/>
      <c r="EA2" s="6"/>
    </row>
    <row r="3" spans="1:131" x14ac:dyDescent="0.25">
      <c r="A3" s="2" t="s">
        <v>484</v>
      </c>
      <c r="B3" s="5">
        <f>L47</f>
        <v>11</v>
      </c>
      <c r="C3" s="15">
        <f>M47</f>
        <v>66</v>
      </c>
      <c r="D3" s="15">
        <f>N47</f>
        <v>1</v>
      </c>
      <c r="E3" s="15">
        <f>O47</f>
        <v>39</v>
      </c>
      <c r="F3" s="15">
        <f>P47</f>
        <v>3</v>
      </c>
      <c r="G3" s="7">
        <f t="shared" ref="G3:G14" si="0">E3/F3</f>
        <v>13</v>
      </c>
      <c r="H3" s="6"/>
      <c r="I3" s="7">
        <f t="shared" ref="I3:I14" si="1">C3/F3</f>
        <v>22</v>
      </c>
      <c r="J3" s="7">
        <f t="shared" ref="J3:J14" si="2">6*E3/C3</f>
        <v>3.5454545454545454</v>
      </c>
      <c r="K3" s="7"/>
      <c r="L3" s="6">
        <v>2</v>
      </c>
      <c r="M3" s="6">
        <v>12</v>
      </c>
      <c r="N3" s="6">
        <v>0</v>
      </c>
      <c r="O3" s="6">
        <v>8</v>
      </c>
      <c r="P3" s="6">
        <v>1</v>
      </c>
      <c r="Q3" s="25">
        <v>8</v>
      </c>
      <c r="R3" s="6">
        <v>48</v>
      </c>
      <c r="S3" s="6">
        <v>1</v>
      </c>
      <c r="T3" s="6">
        <v>29</v>
      </c>
      <c r="U3" s="6">
        <v>1</v>
      </c>
      <c r="V3" s="25">
        <v>7</v>
      </c>
      <c r="W3" s="6">
        <v>42</v>
      </c>
      <c r="X3" s="6">
        <v>1</v>
      </c>
      <c r="Y3" s="6">
        <v>15</v>
      </c>
      <c r="Z3" s="6">
        <v>3</v>
      </c>
      <c r="AA3" s="25">
        <v>7</v>
      </c>
      <c r="AB3" s="6">
        <v>42</v>
      </c>
      <c r="AC3" s="6">
        <v>1</v>
      </c>
      <c r="AD3" s="6">
        <v>17</v>
      </c>
      <c r="AE3" s="6">
        <v>1</v>
      </c>
      <c r="AF3" s="25">
        <v>6</v>
      </c>
      <c r="AG3" s="6">
        <v>36</v>
      </c>
      <c r="AH3" s="6">
        <v>0</v>
      </c>
      <c r="AI3" s="6">
        <v>47</v>
      </c>
      <c r="AJ3" s="6">
        <v>0</v>
      </c>
      <c r="AK3" s="25">
        <v>2</v>
      </c>
      <c r="AL3" s="6">
        <v>12</v>
      </c>
      <c r="AM3" s="6">
        <v>0</v>
      </c>
      <c r="AN3" s="6">
        <v>16</v>
      </c>
      <c r="AO3" s="6">
        <v>0</v>
      </c>
      <c r="AP3" s="25">
        <v>2</v>
      </c>
      <c r="AQ3" s="6">
        <v>12</v>
      </c>
      <c r="AR3" s="6">
        <v>0</v>
      </c>
      <c r="AS3" s="6">
        <v>14</v>
      </c>
      <c r="AT3" s="6">
        <v>1</v>
      </c>
      <c r="AU3" s="25">
        <v>5</v>
      </c>
      <c r="AV3" s="6">
        <v>30</v>
      </c>
      <c r="AW3" s="6">
        <v>1</v>
      </c>
      <c r="AX3" s="6">
        <v>17</v>
      </c>
      <c r="AY3" s="6">
        <v>1</v>
      </c>
      <c r="AZ3" s="25">
        <v>2</v>
      </c>
      <c r="BA3" s="6">
        <v>12</v>
      </c>
      <c r="BB3" s="6">
        <v>0</v>
      </c>
      <c r="BC3" s="6">
        <v>18</v>
      </c>
      <c r="BD3" s="6">
        <v>0</v>
      </c>
      <c r="BE3" s="25">
        <v>6.5</v>
      </c>
      <c r="BF3" s="6">
        <v>41</v>
      </c>
      <c r="BG3" s="6">
        <v>1</v>
      </c>
      <c r="BH3" s="6">
        <v>18</v>
      </c>
      <c r="BI3" s="6">
        <v>4</v>
      </c>
      <c r="BJ3" s="25">
        <v>3</v>
      </c>
      <c r="BK3" s="6">
        <v>18</v>
      </c>
      <c r="BL3" s="6">
        <v>0</v>
      </c>
      <c r="BM3" s="6">
        <v>27</v>
      </c>
      <c r="BN3" s="6">
        <v>1</v>
      </c>
      <c r="BO3" s="25">
        <v>9</v>
      </c>
      <c r="BP3" s="6">
        <v>54</v>
      </c>
      <c r="BQ3" s="6">
        <v>0</v>
      </c>
      <c r="BR3" s="6">
        <v>35</v>
      </c>
      <c r="BS3" s="6">
        <v>2</v>
      </c>
      <c r="BT3" s="25">
        <v>6</v>
      </c>
      <c r="BU3" s="6">
        <v>36</v>
      </c>
      <c r="BV3" s="6">
        <v>0</v>
      </c>
      <c r="BW3" s="6">
        <v>24</v>
      </c>
      <c r="BX3" s="6">
        <v>0</v>
      </c>
      <c r="BY3" s="25">
        <v>2</v>
      </c>
      <c r="BZ3" s="6">
        <v>12</v>
      </c>
      <c r="CA3" s="6">
        <v>0</v>
      </c>
      <c r="CB3" s="6">
        <v>20</v>
      </c>
      <c r="CC3" s="6">
        <v>1</v>
      </c>
      <c r="CD3" s="25">
        <v>5</v>
      </c>
      <c r="CE3" s="6">
        <v>30</v>
      </c>
      <c r="CF3" s="6">
        <v>0</v>
      </c>
      <c r="CG3" s="6">
        <v>28</v>
      </c>
      <c r="CH3" s="6">
        <v>0</v>
      </c>
      <c r="CI3" s="25">
        <v>2</v>
      </c>
      <c r="CJ3" s="6">
        <v>12</v>
      </c>
      <c r="CK3" s="6">
        <v>0</v>
      </c>
      <c r="CL3" s="6">
        <v>8</v>
      </c>
      <c r="CM3" s="6">
        <v>2</v>
      </c>
      <c r="CN3" s="25">
        <v>6</v>
      </c>
      <c r="CO3" s="6">
        <v>36</v>
      </c>
      <c r="CP3" s="6">
        <v>0</v>
      </c>
      <c r="CQ3" s="6">
        <v>17</v>
      </c>
      <c r="CR3" s="6">
        <v>2</v>
      </c>
      <c r="CS3" s="25">
        <v>5</v>
      </c>
      <c r="CT3" s="6">
        <v>30</v>
      </c>
      <c r="CU3" s="6">
        <v>0</v>
      </c>
      <c r="CV3" s="6">
        <v>30</v>
      </c>
      <c r="CW3" s="6">
        <v>2</v>
      </c>
      <c r="CX3" s="25">
        <v>5</v>
      </c>
      <c r="CY3" s="6">
        <v>30</v>
      </c>
      <c r="CZ3" s="6">
        <v>2</v>
      </c>
      <c r="DA3" s="6">
        <v>10</v>
      </c>
      <c r="DB3" s="6">
        <v>2</v>
      </c>
      <c r="DC3" s="25">
        <v>2</v>
      </c>
      <c r="DD3" s="6">
        <v>12</v>
      </c>
      <c r="DE3" s="6">
        <v>1</v>
      </c>
      <c r="DF3" s="6">
        <v>1</v>
      </c>
      <c r="DG3" s="6">
        <v>1</v>
      </c>
      <c r="DH3" s="25">
        <v>8</v>
      </c>
      <c r="DI3" s="6">
        <v>48</v>
      </c>
      <c r="DJ3" s="6">
        <v>0</v>
      </c>
      <c r="DK3" s="6">
        <v>60</v>
      </c>
      <c r="DL3" s="6">
        <v>0</v>
      </c>
      <c r="DM3" s="25">
        <v>1</v>
      </c>
      <c r="DN3" s="6">
        <v>6</v>
      </c>
      <c r="DO3" s="6">
        <v>0</v>
      </c>
      <c r="DP3" s="6">
        <v>5</v>
      </c>
      <c r="DQ3" s="6">
        <v>1</v>
      </c>
      <c r="DR3" s="25">
        <v>5</v>
      </c>
      <c r="DS3" s="6">
        <v>30</v>
      </c>
      <c r="DT3" s="6">
        <v>0</v>
      </c>
      <c r="DU3" s="6">
        <v>34</v>
      </c>
      <c r="DV3" s="6">
        <v>0</v>
      </c>
      <c r="DW3" s="25">
        <v>5</v>
      </c>
      <c r="DX3" s="6">
        <v>30</v>
      </c>
      <c r="DY3" s="6">
        <v>0</v>
      </c>
      <c r="DZ3" s="6">
        <v>19</v>
      </c>
      <c r="EA3" s="6">
        <v>0</v>
      </c>
    </row>
    <row r="4" spans="1:131" x14ac:dyDescent="0.25">
      <c r="A4" s="4" t="s">
        <v>8</v>
      </c>
      <c r="B4" s="5">
        <f>Q47</f>
        <v>31</v>
      </c>
      <c r="C4" s="15">
        <f>R47</f>
        <v>186</v>
      </c>
      <c r="D4" s="15">
        <f>S47</f>
        <v>2</v>
      </c>
      <c r="E4" s="15">
        <f>T47</f>
        <v>121</v>
      </c>
      <c r="F4" s="15">
        <f>U47</f>
        <v>6</v>
      </c>
      <c r="G4" s="7">
        <f t="shared" si="0"/>
        <v>20.166666666666668</v>
      </c>
      <c r="H4" s="6"/>
      <c r="I4" s="7">
        <f t="shared" si="1"/>
        <v>31</v>
      </c>
      <c r="J4" s="7">
        <f t="shared" si="2"/>
        <v>3.903225806451613</v>
      </c>
      <c r="K4" s="7"/>
      <c r="L4" s="6">
        <v>3</v>
      </c>
      <c r="M4" s="6">
        <v>18</v>
      </c>
      <c r="N4" s="6">
        <v>0</v>
      </c>
      <c r="O4" s="6">
        <v>13</v>
      </c>
      <c r="P4" s="6">
        <v>0</v>
      </c>
      <c r="Q4" s="25">
        <v>8</v>
      </c>
      <c r="R4" s="6">
        <v>48</v>
      </c>
      <c r="S4" s="6">
        <v>0</v>
      </c>
      <c r="T4" s="6">
        <v>27</v>
      </c>
      <c r="U4" s="6">
        <v>2</v>
      </c>
      <c r="V4" s="25">
        <v>2</v>
      </c>
      <c r="W4" s="6">
        <v>12</v>
      </c>
      <c r="X4" s="6">
        <v>0</v>
      </c>
      <c r="Y4" s="6">
        <v>4</v>
      </c>
      <c r="Z4" s="6">
        <v>0</v>
      </c>
      <c r="AA4" s="25">
        <v>2</v>
      </c>
      <c r="AB4" s="6">
        <v>12</v>
      </c>
      <c r="AC4" s="6">
        <v>0</v>
      </c>
      <c r="AD4" s="6">
        <v>32</v>
      </c>
      <c r="AE4" s="6">
        <v>0</v>
      </c>
      <c r="AF4" s="25">
        <v>4</v>
      </c>
      <c r="AG4" s="6">
        <v>24</v>
      </c>
      <c r="AH4" s="6">
        <v>0</v>
      </c>
      <c r="AI4" s="6">
        <v>18</v>
      </c>
      <c r="AJ4" s="6">
        <v>4</v>
      </c>
      <c r="AK4" s="25">
        <v>1</v>
      </c>
      <c r="AL4" s="6">
        <v>6</v>
      </c>
      <c r="AM4" s="6">
        <v>0</v>
      </c>
      <c r="AN4" s="6">
        <v>1</v>
      </c>
      <c r="AO4" s="6">
        <v>1</v>
      </c>
      <c r="AP4" s="25">
        <v>2</v>
      </c>
      <c r="AQ4" s="6">
        <v>12</v>
      </c>
      <c r="AR4" s="6">
        <v>1</v>
      </c>
      <c r="AS4" s="6">
        <v>5</v>
      </c>
      <c r="AT4" s="6">
        <v>1</v>
      </c>
      <c r="AU4" s="25">
        <v>2</v>
      </c>
      <c r="AV4" s="6">
        <v>12</v>
      </c>
      <c r="AW4" s="6">
        <v>0</v>
      </c>
      <c r="AX4" s="6">
        <v>13</v>
      </c>
      <c r="AY4" s="6">
        <v>0</v>
      </c>
      <c r="AZ4" s="25">
        <v>5</v>
      </c>
      <c r="BA4" s="6">
        <v>30</v>
      </c>
      <c r="BB4" s="6">
        <v>2</v>
      </c>
      <c r="BC4" s="6">
        <v>10</v>
      </c>
      <c r="BD4" s="6">
        <v>6</v>
      </c>
      <c r="BE4" s="25">
        <v>4</v>
      </c>
      <c r="BF4" s="6">
        <v>24</v>
      </c>
      <c r="BG4" s="6">
        <v>1</v>
      </c>
      <c r="BH4" s="6">
        <v>12</v>
      </c>
      <c r="BI4" s="6">
        <v>0</v>
      </c>
      <c r="BJ4" s="25">
        <v>4</v>
      </c>
      <c r="BK4" s="6">
        <v>24</v>
      </c>
      <c r="BL4" s="6">
        <v>1</v>
      </c>
      <c r="BM4" s="6">
        <v>10</v>
      </c>
      <c r="BN4" s="6">
        <v>2</v>
      </c>
      <c r="BO4" s="25">
        <v>6</v>
      </c>
      <c r="BP4" s="6">
        <v>36</v>
      </c>
      <c r="BQ4" s="6">
        <v>2</v>
      </c>
      <c r="BR4" s="6">
        <v>8</v>
      </c>
      <c r="BS4" s="6">
        <v>1</v>
      </c>
      <c r="BT4" s="25">
        <v>1</v>
      </c>
      <c r="BU4" s="6">
        <v>6</v>
      </c>
      <c r="BV4" s="6">
        <v>1</v>
      </c>
      <c r="BW4" s="6">
        <v>0</v>
      </c>
      <c r="BX4" s="6">
        <v>1</v>
      </c>
      <c r="BY4" s="25">
        <v>2</v>
      </c>
      <c r="BZ4" s="6">
        <v>12</v>
      </c>
      <c r="CA4" s="6">
        <v>0</v>
      </c>
      <c r="CB4" s="6">
        <v>15</v>
      </c>
      <c r="CC4" s="6">
        <v>1</v>
      </c>
      <c r="CD4" s="25">
        <v>2</v>
      </c>
      <c r="CE4" s="6">
        <v>12</v>
      </c>
      <c r="CF4" s="6">
        <v>0</v>
      </c>
      <c r="CG4" s="6">
        <v>16</v>
      </c>
      <c r="CH4" s="6">
        <v>0</v>
      </c>
      <c r="CI4" s="25">
        <v>2</v>
      </c>
      <c r="CJ4" s="6">
        <v>12</v>
      </c>
      <c r="CK4" s="6">
        <v>0</v>
      </c>
      <c r="CL4" s="6">
        <v>13</v>
      </c>
      <c r="CM4" s="6">
        <v>0</v>
      </c>
      <c r="CN4" s="25">
        <v>4</v>
      </c>
      <c r="CO4" s="6">
        <v>24</v>
      </c>
      <c r="CP4" s="6">
        <v>0</v>
      </c>
      <c r="CQ4" s="6">
        <v>14</v>
      </c>
      <c r="CR4" s="6">
        <v>2</v>
      </c>
      <c r="CS4" s="25">
        <v>4</v>
      </c>
      <c r="CT4" s="6">
        <v>24</v>
      </c>
      <c r="CU4" s="6">
        <v>0</v>
      </c>
      <c r="CV4" s="6">
        <v>36</v>
      </c>
      <c r="CW4" s="6">
        <v>0</v>
      </c>
      <c r="CX4" s="25">
        <v>6</v>
      </c>
      <c r="CY4" s="6">
        <v>36</v>
      </c>
      <c r="CZ4" s="6">
        <v>0</v>
      </c>
      <c r="DA4" s="6">
        <v>23</v>
      </c>
      <c r="DB4" s="6">
        <v>2</v>
      </c>
      <c r="DC4" s="25">
        <v>4</v>
      </c>
      <c r="DD4" s="6">
        <v>24</v>
      </c>
      <c r="DE4" s="6">
        <v>0</v>
      </c>
      <c r="DF4" s="6">
        <v>14</v>
      </c>
      <c r="DG4" s="6">
        <v>0</v>
      </c>
      <c r="DH4" s="25">
        <v>4</v>
      </c>
      <c r="DI4" s="6">
        <v>24</v>
      </c>
      <c r="DJ4" s="6">
        <v>0</v>
      </c>
      <c r="DK4" s="6">
        <v>10</v>
      </c>
      <c r="DL4" s="6">
        <v>1</v>
      </c>
      <c r="DW4" s="27">
        <v>3</v>
      </c>
      <c r="DX4" s="27">
        <v>18</v>
      </c>
      <c r="DY4" s="27">
        <v>0</v>
      </c>
      <c r="DZ4" s="27">
        <v>25</v>
      </c>
      <c r="EA4" s="27">
        <v>0</v>
      </c>
    </row>
    <row r="5" spans="1:131" x14ac:dyDescent="0.25">
      <c r="A5" s="4" t="s">
        <v>438</v>
      </c>
      <c r="B5" s="5">
        <f>V47</f>
        <v>62.1</v>
      </c>
      <c r="C5" s="15">
        <f>W47</f>
        <v>373</v>
      </c>
      <c r="D5" s="15">
        <f>X47</f>
        <v>6</v>
      </c>
      <c r="E5" s="15">
        <f>Y47</f>
        <v>237</v>
      </c>
      <c r="F5" s="15">
        <f>Z47</f>
        <v>20</v>
      </c>
      <c r="G5" s="7">
        <f t="shared" si="0"/>
        <v>11.85</v>
      </c>
      <c r="H5" s="6">
        <v>5</v>
      </c>
      <c r="I5" s="7">
        <f t="shared" si="1"/>
        <v>18.649999999999999</v>
      </c>
      <c r="J5" s="7">
        <f t="shared" si="2"/>
        <v>3.8123324396782841</v>
      </c>
      <c r="K5" s="7"/>
      <c r="L5" s="6">
        <v>4</v>
      </c>
      <c r="M5" s="6">
        <v>24</v>
      </c>
      <c r="N5" s="6">
        <v>1</v>
      </c>
      <c r="O5" s="6">
        <v>9</v>
      </c>
      <c r="P5" s="6">
        <v>2</v>
      </c>
      <c r="Q5" s="25">
        <v>8</v>
      </c>
      <c r="R5" s="6">
        <v>48</v>
      </c>
      <c r="S5" s="6">
        <v>1</v>
      </c>
      <c r="T5" s="6">
        <v>40</v>
      </c>
      <c r="U5" s="6">
        <v>1</v>
      </c>
      <c r="V5" s="25">
        <v>7</v>
      </c>
      <c r="W5" s="6">
        <v>42</v>
      </c>
      <c r="X5" s="6">
        <v>1</v>
      </c>
      <c r="Y5" s="6">
        <v>21</v>
      </c>
      <c r="Z5" s="6">
        <v>0</v>
      </c>
      <c r="AA5" s="25">
        <v>4</v>
      </c>
      <c r="AB5" s="6">
        <v>24</v>
      </c>
      <c r="AC5" s="6">
        <v>0</v>
      </c>
      <c r="AD5" s="6">
        <v>21</v>
      </c>
      <c r="AE5" s="6">
        <v>3</v>
      </c>
      <c r="AF5" s="25">
        <v>5</v>
      </c>
      <c r="AG5" s="6">
        <v>30</v>
      </c>
      <c r="AH5" s="6">
        <v>0</v>
      </c>
      <c r="AI5" s="6">
        <v>31</v>
      </c>
      <c r="AJ5" s="6">
        <v>1</v>
      </c>
      <c r="AK5" s="25">
        <v>4</v>
      </c>
      <c r="AL5" s="6">
        <v>24</v>
      </c>
      <c r="AM5" s="6">
        <v>1</v>
      </c>
      <c r="AN5" s="6">
        <v>12</v>
      </c>
      <c r="AO5" s="6">
        <v>0</v>
      </c>
      <c r="AP5" s="25">
        <v>2</v>
      </c>
      <c r="AQ5" s="6">
        <v>12</v>
      </c>
      <c r="AR5" s="6">
        <v>1</v>
      </c>
      <c r="AS5" s="6">
        <v>5</v>
      </c>
      <c r="AT5" s="6">
        <v>0</v>
      </c>
      <c r="AU5" s="25">
        <v>2</v>
      </c>
      <c r="AV5" s="6">
        <v>12</v>
      </c>
      <c r="AW5" s="6">
        <v>0</v>
      </c>
      <c r="AX5" s="6">
        <v>5</v>
      </c>
      <c r="AY5" s="6">
        <v>0</v>
      </c>
      <c r="AZ5" s="25">
        <v>2</v>
      </c>
      <c r="BA5" s="6">
        <v>12</v>
      </c>
      <c r="BB5" s="6">
        <v>0</v>
      </c>
      <c r="BC5" s="6">
        <v>23</v>
      </c>
      <c r="BD5" s="6">
        <v>2</v>
      </c>
      <c r="BE5" s="25">
        <v>1</v>
      </c>
      <c r="BF5" s="6">
        <v>6</v>
      </c>
      <c r="BG5" s="6">
        <v>0</v>
      </c>
      <c r="BH5" s="6">
        <v>1</v>
      </c>
      <c r="BI5" s="6">
        <v>1</v>
      </c>
      <c r="BJ5" s="25">
        <v>4</v>
      </c>
      <c r="BK5" s="6">
        <v>24</v>
      </c>
      <c r="BL5" s="6">
        <v>2</v>
      </c>
      <c r="BM5" s="6">
        <v>3</v>
      </c>
      <c r="BN5" s="6">
        <v>1</v>
      </c>
      <c r="BO5" s="25">
        <v>4</v>
      </c>
      <c r="BP5" s="6">
        <v>24</v>
      </c>
      <c r="BQ5" s="6">
        <v>0</v>
      </c>
      <c r="BR5" s="6">
        <v>16</v>
      </c>
      <c r="BS5" s="6">
        <v>0</v>
      </c>
      <c r="BT5" s="25">
        <v>3</v>
      </c>
      <c r="BU5" s="6">
        <v>18</v>
      </c>
      <c r="BV5" s="6">
        <v>0</v>
      </c>
      <c r="BW5" s="6">
        <v>23</v>
      </c>
      <c r="BX5" s="6">
        <v>0</v>
      </c>
      <c r="BY5" s="25">
        <v>5</v>
      </c>
      <c r="BZ5" s="6">
        <v>30</v>
      </c>
      <c r="CA5" s="6">
        <v>0</v>
      </c>
      <c r="CB5" s="6">
        <v>23</v>
      </c>
      <c r="CC5" s="6">
        <v>0</v>
      </c>
      <c r="CD5" s="25">
        <v>4</v>
      </c>
      <c r="CE5" s="6">
        <v>24</v>
      </c>
      <c r="CF5" s="6">
        <v>0</v>
      </c>
      <c r="CG5" s="6">
        <v>15</v>
      </c>
      <c r="CH5" s="6">
        <v>0</v>
      </c>
      <c r="CI5" s="25">
        <v>5</v>
      </c>
      <c r="CJ5" s="6">
        <v>30</v>
      </c>
      <c r="CK5" s="6">
        <v>0</v>
      </c>
      <c r="CL5" s="6">
        <v>43</v>
      </c>
      <c r="CM5" s="6">
        <v>0</v>
      </c>
      <c r="CN5" s="25">
        <v>5</v>
      </c>
      <c r="CO5" s="6">
        <v>30</v>
      </c>
      <c r="CP5" s="6">
        <v>0</v>
      </c>
      <c r="CQ5" s="6">
        <v>27</v>
      </c>
      <c r="CR5" s="6">
        <v>1</v>
      </c>
      <c r="CS5" s="25">
        <v>2</v>
      </c>
      <c r="CT5" s="6">
        <v>12</v>
      </c>
      <c r="CU5" s="6">
        <v>0</v>
      </c>
      <c r="CV5" s="6">
        <v>11</v>
      </c>
      <c r="CW5" s="6">
        <v>0</v>
      </c>
      <c r="CX5" s="25">
        <v>2.2000000000000002</v>
      </c>
      <c r="CY5" s="6">
        <v>14</v>
      </c>
      <c r="CZ5" s="6">
        <v>0</v>
      </c>
      <c r="DA5" s="6">
        <v>9</v>
      </c>
      <c r="DB5" s="6">
        <v>2</v>
      </c>
      <c r="DC5" s="6"/>
      <c r="DD5" s="6"/>
      <c r="DE5" s="6"/>
      <c r="DF5" s="6"/>
      <c r="DG5" s="6"/>
      <c r="DH5" s="6">
        <v>4</v>
      </c>
      <c r="DI5" s="6">
        <v>24</v>
      </c>
      <c r="DJ5" s="6">
        <v>2</v>
      </c>
      <c r="DK5" s="6">
        <v>6</v>
      </c>
      <c r="DL5" s="6">
        <v>0</v>
      </c>
    </row>
    <row r="6" spans="1:131" x14ac:dyDescent="0.25">
      <c r="A6" s="4" t="s">
        <v>452</v>
      </c>
      <c r="B6" s="5">
        <f>AA47</f>
        <v>61.4</v>
      </c>
      <c r="C6" s="15">
        <f>AB47</f>
        <v>370</v>
      </c>
      <c r="D6" s="15">
        <f>AC47</f>
        <v>1</v>
      </c>
      <c r="E6" s="15">
        <f>AD47</f>
        <v>386</v>
      </c>
      <c r="F6" s="15">
        <f>AE47</f>
        <v>15</v>
      </c>
      <c r="G6" s="7">
        <f t="shared" si="0"/>
        <v>25.733333333333334</v>
      </c>
      <c r="H6" s="6">
        <v>2</v>
      </c>
      <c r="I6" s="7">
        <f t="shared" si="1"/>
        <v>24.666666666666668</v>
      </c>
      <c r="J6" s="7">
        <f t="shared" si="2"/>
        <v>6.2594594594594595</v>
      </c>
      <c r="K6" s="7"/>
      <c r="L6" s="6">
        <v>2</v>
      </c>
      <c r="M6" s="6">
        <v>12</v>
      </c>
      <c r="N6" s="6">
        <v>0</v>
      </c>
      <c r="O6" s="6">
        <v>9</v>
      </c>
      <c r="P6" s="6">
        <v>0</v>
      </c>
      <c r="Q6" s="25">
        <v>7</v>
      </c>
      <c r="R6" s="6">
        <v>42</v>
      </c>
      <c r="S6" s="6">
        <v>0</v>
      </c>
      <c r="T6" s="6">
        <v>25</v>
      </c>
      <c r="U6" s="6">
        <v>2</v>
      </c>
      <c r="V6" s="25">
        <v>4</v>
      </c>
      <c r="W6" s="6">
        <v>24</v>
      </c>
      <c r="X6" s="6">
        <v>2</v>
      </c>
      <c r="Y6" s="6">
        <v>5</v>
      </c>
      <c r="Z6" s="6">
        <v>4</v>
      </c>
      <c r="AA6" s="25">
        <v>2</v>
      </c>
      <c r="AB6" s="6">
        <v>12</v>
      </c>
      <c r="AC6" s="6">
        <v>0</v>
      </c>
      <c r="AD6" s="6">
        <v>10</v>
      </c>
      <c r="AE6" s="6">
        <v>1</v>
      </c>
      <c r="AF6" s="25">
        <v>2.1</v>
      </c>
      <c r="AG6" s="6">
        <v>13</v>
      </c>
      <c r="AH6" s="6">
        <v>0</v>
      </c>
      <c r="AI6" s="6">
        <v>12</v>
      </c>
      <c r="AJ6" s="6">
        <v>1</v>
      </c>
      <c r="AK6" s="25">
        <v>2</v>
      </c>
      <c r="AL6" s="6">
        <v>12</v>
      </c>
      <c r="AM6" s="6">
        <v>0</v>
      </c>
      <c r="AN6" s="6">
        <v>12</v>
      </c>
      <c r="AO6" s="6">
        <v>0</v>
      </c>
      <c r="AP6" s="6"/>
      <c r="AQ6" s="6"/>
      <c r="AR6" s="6"/>
      <c r="AS6" s="6"/>
      <c r="AT6" s="6"/>
      <c r="AU6" s="25">
        <v>2</v>
      </c>
      <c r="AV6" s="6">
        <v>12</v>
      </c>
      <c r="AW6" s="6">
        <v>2</v>
      </c>
      <c r="AX6" s="6">
        <v>0</v>
      </c>
      <c r="AY6" s="6">
        <v>1</v>
      </c>
      <c r="AZ6" s="25">
        <v>1</v>
      </c>
      <c r="BA6" s="6">
        <v>6</v>
      </c>
      <c r="BB6" s="6">
        <v>0</v>
      </c>
      <c r="BC6" s="6">
        <v>5</v>
      </c>
      <c r="BD6" s="6">
        <v>1</v>
      </c>
      <c r="BE6" s="25">
        <v>5</v>
      </c>
      <c r="BF6" s="6">
        <v>30</v>
      </c>
      <c r="BG6" s="6">
        <v>1</v>
      </c>
      <c r="BH6" s="6">
        <v>17</v>
      </c>
      <c r="BI6" s="6">
        <v>3</v>
      </c>
      <c r="BJ6" s="25">
        <v>2</v>
      </c>
      <c r="BK6" s="6">
        <v>12</v>
      </c>
      <c r="BL6" s="6">
        <v>0</v>
      </c>
      <c r="BM6" s="6">
        <v>7</v>
      </c>
      <c r="BN6" s="6">
        <v>0</v>
      </c>
      <c r="BO6" s="25">
        <v>5</v>
      </c>
      <c r="BP6" s="6">
        <v>30</v>
      </c>
      <c r="BQ6" s="6">
        <v>0</v>
      </c>
      <c r="BR6" s="6">
        <v>27</v>
      </c>
      <c r="BS6" s="6">
        <v>0</v>
      </c>
      <c r="BT6" s="25">
        <v>6</v>
      </c>
      <c r="BU6" s="6">
        <v>36</v>
      </c>
      <c r="BV6" s="6">
        <v>0</v>
      </c>
      <c r="BW6" s="6">
        <v>17</v>
      </c>
      <c r="BX6" s="6">
        <v>1</v>
      </c>
      <c r="BY6" s="6"/>
      <c r="BZ6" s="6"/>
      <c r="CA6" s="6"/>
      <c r="CB6" s="6"/>
      <c r="CC6" s="6"/>
      <c r="CD6" s="6">
        <v>2</v>
      </c>
      <c r="CE6" s="6">
        <v>12</v>
      </c>
      <c r="CF6" s="6">
        <v>0</v>
      </c>
      <c r="CG6" s="6">
        <v>9</v>
      </c>
      <c r="CH6" s="6">
        <v>1</v>
      </c>
      <c r="CI6" s="25">
        <v>3</v>
      </c>
      <c r="CJ6" s="6">
        <v>18</v>
      </c>
      <c r="CK6" s="6">
        <v>0</v>
      </c>
      <c r="CL6" s="6">
        <v>24</v>
      </c>
      <c r="CM6" s="6">
        <v>0</v>
      </c>
      <c r="CN6" s="25">
        <v>2</v>
      </c>
      <c r="CO6" s="6">
        <v>12</v>
      </c>
      <c r="CP6" s="6">
        <v>0</v>
      </c>
      <c r="CQ6" s="6">
        <v>7</v>
      </c>
      <c r="CR6" s="6">
        <v>1</v>
      </c>
      <c r="CS6" s="25">
        <v>3</v>
      </c>
      <c r="CT6" s="6">
        <v>18</v>
      </c>
      <c r="CU6" s="6">
        <v>0</v>
      </c>
      <c r="CV6" s="6">
        <v>15</v>
      </c>
      <c r="CW6" s="6">
        <v>1</v>
      </c>
      <c r="CX6" s="25">
        <v>2</v>
      </c>
      <c r="CY6" s="6">
        <v>12</v>
      </c>
      <c r="CZ6" s="6">
        <v>0</v>
      </c>
      <c r="DA6" s="6">
        <v>11</v>
      </c>
      <c r="DB6" s="6">
        <v>0</v>
      </c>
      <c r="DC6" s="6"/>
      <c r="DD6" s="6"/>
      <c r="DE6" s="6"/>
      <c r="DF6" s="6"/>
      <c r="DG6" s="6"/>
      <c r="DH6" s="6">
        <v>5</v>
      </c>
      <c r="DI6" s="6">
        <v>30</v>
      </c>
      <c r="DJ6" s="6">
        <v>0</v>
      </c>
      <c r="DK6" s="6">
        <v>32</v>
      </c>
      <c r="DL6" s="6">
        <v>0</v>
      </c>
    </row>
    <row r="7" spans="1:131" x14ac:dyDescent="0.25">
      <c r="A7" s="4" t="s">
        <v>21</v>
      </c>
      <c r="B7" s="5">
        <f>AF47</f>
        <v>108.4</v>
      </c>
      <c r="C7" s="15">
        <f>AG47</f>
        <v>652</v>
      </c>
      <c r="D7" s="15">
        <f>AH47</f>
        <v>12</v>
      </c>
      <c r="E7" s="15">
        <f>AI47</f>
        <v>437</v>
      </c>
      <c r="F7" s="15">
        <f>AJ47</f>
        <v>29</v>
      </c>
      <c r="G7" s="7">
        <f t="shared" si="0"/>
        <v>15.068965517241379</v>
      </c>
      <c r="H7" s="6">
        <v>4</v>
      </c>
      <c r="I7" s="7">
        <f t="shared" si="1"/>
        <v>22.482758620689655</v>
      </c>
      <c r="J7" s="7">
        <f t="shared" si="2"/>
        <v>4.0214723926380369</v>
      </c>
      <c r="K7" s="7"/>
      <c r="Q7" s="6"/>
      <c r="R7" s="6"/>
      <c r="S7" s="6"/>
      <c r="T7" s="6"/>
      <c r="U7" s="6"/>
      <c r="V7" s="25">
        <v>8</v>
      </c>
      <c r="W7" s="12">
        <v>48</v>
      </c>
      <c r="X7" s="6">
        <v>2</v>
      </c>
      <c r="Y7" s="6">
        <v>18</v>
      </c>
      <c r="Z7" s="6">
        <v>3</v>
      </c>
      <c r="AA7" s="25">
        <v>5</v>
      </c>
      <c r="AB7" s="6">
        <v>30</v>
      </c>
      <c r="AC7" s="6">
        <v>0</v>
      </c>
      <c r="AD7" s="6">
        <v>23</v>
      </c>
      <c r="AE7" s="6">
        <v>0</v>
      </c>
      <c r="AF7" s="25">
        <v>2</v>
      </c>
      <c r="AG7" s="6">
        <v>12</v>
      </c>
      <c r="AH7" s="6">
        <v>0</v>
      </c>
      <c r="AI7" s="6">
        <v>3</v>
      </c>
      <c r="AJ7" s="6">
        <v>0</v>
      </c>
      <c r="AK7" s="25">
        <v>3</v>
      </c>
      <c r="AL7" s="6">
        <v>18</v>
      </c>
      <c r="AM7" s="6">
        <v>0</v>
      </c>
      <c r="AN7" s="6">
        <v>6</v>
      </c>
      <c r="AO7" s="6">
        <v>1</v>
      </c>
      <c r="AP7" s="6"/>
      <c r="AQ7" s="6"/>
      <c r="AR7" s="6"/>
      <c r="AS7" s="6"/>
      <c r="AT7" s="6"/>
      <c r="AU7" s="25">
        <v>6</v>
      </c>
      <c r="AV7" s="6">
        <v>36</v>
      </c>
      <c r="AW7" s="6">
        <v>3</v>
      </c>
      <c r="AX7" s="6">
        <v>4</v>
      </c>
      <c r="AY7" s="6">
        <v>0</v>
      </c>
      <c r="AZ7" s="6"/>
      <c r="BA7" s="6"/>
      <c r="BB7" s="6"/>
      <c r="BC7" s="6"/>
      <c r="BD7" s="6"/>
      <c r="BE7" s="25">
        <v>2</v>
      </c>
      <c r="BF7" s="6">
        <v>12</v>
      </c>
      <c r="BG7" s="6">
        <v>0</v>
      </c>
      <c r="BH7" s="6">
        <v>13</v>
      </c>
      <c r="BI7" s="6">
        <v>0</v>
      </c>
      <c r="BJ7" s="25">
        <v>5</v>
      </c>
      <c r="BK7" s="6">
        <v>30</v>
      </c>
      <c r="BL7" s="6">
        <v>0</v>
      </c>
      <c r="BM7" s="6">
        <v>33</v>
      </c>
      <c r="BN7" s="6">
        <v>2</v>
      </c>
      <c r="BO7" s="25">
        <v>3</v>
      </c>
      <c r="BP7" s="6">
        <v>18</v>
      </c>
      <c r="BQ7" s="6">
        <v>0</v>
      </c>
      <c r="BR7" s="6">
        <v>19</v>
      </c>
      <c r="BS7" s="6">
        <v>0</v>
      </c>
      <c r="BT7" s="25">
        <v>6</v>
      </c>
      <c r="BU7" s="6">
        <v>36</v>
      </c>
      <c r="BV7" s="6">
        <v>0</v>
      </c>
      <c r="BW7" s="6">
        <v>40</v>
      </c>
      <c r="BX7" s="6">
        <v>2</v>
      </c>
      <c r="BY7" s="6"/>
      <c r="BZ7" s="6"/>
      <c r="CA7" s="6"/>
      <c r="CB7" s="6"/>
      <c r="CC7" s="6"/>
      <c r="CD7" s="6">
        <v>2</v>
      </c>
      <c r="CE7" s="6">
        <v>12</v>
      </c>
      <c r="CF7" s="6">
        <v>0</v>
      </c>
      <c r="CG7" s="6">
        <v>16</v>
      </c>
      <c r="CH7" s="6">
        <v>0</v>
      </c>
      <c r="CI7" s="25">
        <v>4</v>
      </c>
      <c r="CJ7" s="6">
        <v>24</v>
      </c>
      <c r="CK7" s="6">
        <v>0</v>
      </c>
      <c r="CL7" s="6">
        <v>10</v>
      </c>
      <c r="CM7" s="6">
        <v>2</v>
      </c>
      <c r="CN7" s="25">
        <v>8</v>
      </c>
      <c r="CO7" s="6">
        <v>48</v>
      </c>
      <c r="CP7" s="6">
        <v>2</v>
      </c>
      <c r="CQ7" s="6">
        <v>24</v>
      </c>
      <c r="CR7" s="6">
        <v>1</v>
      </c>
      <c r="CS7" s="6"/>
      <c r="CT7" s="6"/>
      <c r="CU7" s="6"/>
      <c r="CV7" s="6"/>
      <c r="CW7" s="6"/>
      <c r="CX7" s="6">
        <v>4</v>
      </c>
      <c r="CY7" s="6">
        <v>24</v>
      </c>
      <c r="CZ7" s="6">
        <v>0</v>
      </c>
      <c r="DA7" s="6">
        <v>33</v>
      </c>
      <c r="DB7" s="6">
        <v>0</v>
      </c>
      <c r="DC7" s="6"/>
      <c r="DD7" s="6"/>
      <c r="DE7" s="6"/>
      <c r="DF7" s="6"/>
      <c r="DG7" s="6"/>
      <c r="DH7" s="6">
        <v>3</v>
      </c>
      <c r="DI7" s="6">
        <v>18</v>
      </c>
      <c r="DJ7" s="6">
        <v>0</v>
      </c>
      <c r="DK7" s="6">
        <v>20</v>
      </c>
      <c r="DL7" s="6">
        <v>1</v>
      </c>
    </row>
    <row r="8" spans="1:131" x14ac:dyDescent="0.25">
      <c r="A8" s="4" t="s">
        <v>9</v>
      </c>
      <c r="B8" s="5">
        <f>AK47</f>
        <v>12</v>
      </c>
      <c r="C8" s="15">
        <f>AL47</f>
        <v>72</v>
      </c>
      <c r="D8" s="15">
        <f>AM47</f>
        <v>1</v>
      </c>
      <c r="E8" s="15">
        <f>AN47</f>
        <v>47</v>
      </c>
      <c r="F8" s="15">
        <f>AO47</f>
        <v>2</v>
      </c>
      <c r="G8" s="7">
        <f>E8/F8</f>
        <v>23.5</v>
      </c>
      <c r="H8" s="6"/>
      <c r="I8" s="7">
        <f>C8/F8</f>
        <v>36</v>
      </c>
      <c r="J8" s="7">
        <f>6*E8/C8</f>
        <v>3.9166666666666665</v>
      </c>
      <c r="K8" s="7"/>
      <c r="Q8" s="6"/>
      <c r="R8" s="6"/>
      <c r="S8" s="6"/>
      <c r="T8" s="6"/>
      <c r="U8" s="6"/>
      <c r="V8" s="25">
        <v>4</v>
      </c>
      <c r="W8" s="12">
        <v>24</v>
      </c>
      <c r="X8" s="6">
        <v>0</v>
      </c>
      <c r="Y8" s="6">
        <v>17</v>
      </c>
      <c r="Z8" s="6">
        <v>0</v>
      </c>
      <c r="AA8" s="25">
        <v>3.5</v>
      </c>
      <c r="AB8" s="6">
        <v>23</v>
      </c>
      <c r="AC8" s="6">
        <v>0</v>
      </c>
      <c r="AD8" s="6">
        <v>32</v>
      </c>
      <c r="AE8" s="6">
        <v>2</v>
      </c>
      <c r="AF8" s="25">
        <v>6</v>
      </c>
      <c r="AG8" s="6">
        <v>36</v>
      </c>
      <c r="AH8" s="6">
        <v>1</v>
      </c>
      <c r="AI8" s="6">
        <v>17</v>
      </c>
      <c r="AJ8" s="6">
        <v>2</v>
      </c>
      <c r="AK8" s="25"/>
      <c r="AL8" s="6"/>
      <c r="AM8" s="6"/>
      <c r="AN8" s="6"/>
      <c r="AO8" s="6"/>
      <c r="AP8" s="6"/>
      <c r="AQ8" s="6"/>
      <c r="AR8" s="6"/>
      <c r="AS8" s="6"/>
      <c r="AT8" s="6"/>
      <c r="AU8" s="25">
        <v>3</v>
      </c>
      <c r="AV8" s="6">
        <v>18</v>
      </c>
      <c r="AW8" s="6">
        <v>1</v>
      </c>
      <c r="AX8" s="6">
        <v>8</v>
      </c>
      <c r="AY8" s="6">
        <v>2</v>
      </c>
      <c r="AZ8" s="6"/>
      <c r="BA8" s="6"/>
      <c r="BB8" s="6"/>
      <c r="BC8" s="6"/>
      <c r="BD8" s="6"/>
      <c r="BE8" s="25">
        <v>2</v>
      </c>
      <c r="BF8" s="6">
        <v>12</v>
      </c>
      <c r="BG8" s="6">
        <v>0</v>
      </c>
      <c r="BH8" s="6">
        <v>7</v>
      </c>
      <c r="BI8" s="6">
        <v>1</v>
      </c>
      <c r="BJ8" s="6"/>
      <c r="BK8" s="6"/>
      <c r="BL8" s="6"/>
      <c r="BM8" s="6"/>
      <c r="BN8" s="6"/>
      <c r="BO8" s="25">
        <v>2</v>
      </c>
      <c r="BP8" s="12">
        <v>12</v>
      </c>
      <c r="BQ8" s="6">
        <v>0</v>
      </c>
      <c r="BR8" s="6">
        <v>6</v>
      </c>
      <c r="BS8" s="6">
        <v>3</v>
      </c>
      <c r="BT8" s="25">
        <v>5</v>
      </c>
      <c r="BU8" s="6">
        <v>30</v>
      </c>
      <c r="BV8" s="6">
        <v>0</v>
      </c>
      <c r="BW8" s="6">
        <v>21</v>
      </c>
      <c r="BX8" s="6">
        <v>0</v>
      </c>
      <c r="BY8" s="6"/>
      <c r="BZ8" s="6"/>
      <c r="CA8" s="6"/>
      <c r="CB8" s="6"/>
      <c r="CC8" s="6"/>
      <c r="CD8" s="6">
        <v>3</v>
      </c>
      <c r="CE8" s="6">
        <v>18</v>
      </c>
      <c r="CF8" s="6">
        <v>0</v>
      </c>
      <c r="CG8" s="6">
        <v>21</v>
      </c>
      <c r="CH8" s="6">
        <v>1</v>
      </c>
      <c r="CI8" s="25">
        <v>4</v>
      </c>
      <c r="CJ8" s="6">
        <v>24</v>
      </c>
      <c r="CK8" s="6">
        <v>0</v>
      </c>
      <c r="CL8" s="6">
        <v>25</v>
      </c>
      <c r="CM8" s="6">
        <v>2</v>
      </c>
      <c r="CN8" s="25">
        <v>2</v>
      </c>
      <c r="CO8" s="6">
        <v>12</v>
      </c>
      <c r="CP8" s="6">
        <v>0</v>
      </c>
      <c r="CQ8" s="6">
        <v>4</v>
      </c>
      <c r="CR8" s="6">
        <v>1</v>
      </c>
      <c r="CS8" s="6"/>
      <c r="CT8" s="6"/>
      <c r="CU8" s="6"/>
      <c r="CV8" s="6"/>
      <c r="CW8" s="6"/>
      <c r="CX8" s="6">
        <v>2</v>
      </c>
      <c r="CY8" s="6">
        <v>12</v>
      </c>
      <c r="CZ8" s="6">
        <v>0</v>
      </c>
      <c r="DA8" s="6">
        <v>4</v>
      </c>
      <c r="DB8" s="6">
        <v>1</v>
      </c>
      <c r="DC8" s="6"/>
      <c r="DD8" s="6"/>
      <c r="DE8" s="6"/>
      <c r="DF8" s="6"/>
      <c r="DG8" s="6"/>
      <c r="DH8" s="6">
        <v>5</v>
      </c>
      <c r="DI8" s="6">
        <v>30</v>
      </c>
      <c r="DJ8" s="6">
        <v>0</v>
      </c>
      <c r="DK8" s="6">
        <v>15</v>
      </c>
      <c r="DL8" s="6">
        <v>1</v>
      </c>
    </row>
    <row r="9" spans="1:131" x14ac:dyDescent="0.25">
      <c r="A9" s="4" t="s">
        <v>196</v>
      </c>
      <c r="B9" s="5">
        <f>AU47</f>
        <v>24</v>
      </c>
      <c r="C9" s="15">
        <f>AV47</f>
        <v>144</v>
      </c>
      <c r="D9" s="15">
        <f>AW47</f>
        <v>8</v>
      </c>
      <c r="E9" s="15">
        <f>AX47</f>
        <v>57</v>
      </c>
      <c r="F9" s="15">
        <f>AY47</f>
        <v>4</v>
      </c>
      <c r="G9" s="7">
        <f t="shared" si="0"/>
        <v>14.25</v>
      </c>
      <c r="H9" s="6"/>
      <c r="I9" s="7">
        <f t="shared" si="1"/>
        <v>36</v>
      </c>
      <c r="J9" s="7">
        <f t="shared" si="2"/>
        <v>2.375</v>
      </c>
      <c r="K9" s="7"/>
      <c r="Q9" s="6"/>
      <c r="R9" s="6"/>
      <c r="S9" s="6"/>
      <c r="T9" s="6"/>
      <c r="U9" s="6"/>
      <c r="V9" s="25">
        <v>6</v>
      </c>
      <c r="W9" s="12">
        <v>36</v>
      </c>
      <c r="X9" s="6">
        <v>0</v>
      </c>
      <c r="Y9" s="6">
        <v>37</v>
      </c>
      <c r="Z9" s="6">
        <v>0</v>
      </c>
      <c r="AA9" s="25">
        <v>4</v>
      </c>
      <c r="AB9" s="6">
        <v>24</v>
      </c>
      <c r="AC9" s="6">
        <v>0</v>
      </c>
      <c r="AD9" s="6">
        <v>24</v>
      </c>
      <c r="AE9" s="6">
        <v>0</v>
      </c>
      <c r="AF9" s="25">
        <v>4</v>
      </c>
      <c r="AG9" s="6">
        <v>24</v>
      </c>
      <c r="AH9" s="6">
        <v>2</v>
      </c>
      <c r="AI9" s="6">
        <v>13</v>
      </c>
      <c r="AJ9" s="6">
        <v>0</v>
      </c>
      <c r="AK9" s="25"/>
      <c r="AL9" s="6"/>
      <c r="AM9" s="6"/>
      <c r="AN9" s="6"/>
      <c r="AO9" s="6"/>
      <c r="AP9" s="6"/>
      <c r="AQ9" s="6"/>
      <c r="AR9" s="6"/>
      <c r="AS9" s="6"/>
      <c r="AT9" s="6"/>
      <c r="AU9" s="25">
        <v>4</v>
      </c>
      <c r="AV9" s="6">
        <v>24</v>
      </c>
      <c r="AW9" s="6">
        <v>1</v>
      </c>
      <c r="AX9" s="6">
        <v>10</v>
      </c>
      <c r="AY9" s="6">
        <v>0</v>
      </c>
      <c r="AZ9" s="6"/>
      <c r="BA9" s="6"/>
      <c r="BB9" s="6"/>
      <c r="BC9" s="6"/>
      <c r="BD9" s="6"/>
      <c r="BE9" s="25">
        <v>3</v>
      </c>
      <c r="BF9" s="6">
        <v>18</v>
      </c>
      <c r="BG9" s="6">
        <v>0</v>
      </c>
      <c r="BH9" s="6">
        <v>6</v>
      </c>
      <c r="BI9" s="6">
        <v>1</v>
      </c>
      <c r="BJ9" s="6"/>
      <c r="BK9" s="6"/>
      <c r="BL9" s="6"/>
      <c r="BM9" s="6"/>
      <c r="BN9" s="6"/>
      <c r="BO9" s="25">
        <v>8</v>
      </c>
      <c r="BP9" s="12">
        <v>48</v>
      </c>
      <c r="BQ9" s="6">
        <v>2</v>
      </c>
      <c r="BR9" s="6">
        <v>17</v>
      </c>
      <c r="BS9" s="6">
        <v>3</v>
      </c>
      <c r="BT9" s="25">
        <v>5</v>
      </c>
      <c r="BU9" s="6">
        <v>30</v>
      </c>
      <c r="BV9" s="6">
        <v>0</v>
      </c>
      <c r="BW9" s="6">
        <v>19</v>
      </c>
      <c r="BX9" s="6">
        <v>1</v>
      </c>
      <c r="BY9" s="6"/>
      <c r="BZ9" s="6"/>
      <c r="CA9" s="6"/>
      <c r="CB9" s="6"/>
      <c r="CC9" s="6"/>
      <c r="CD9" s="6">
        <v>8</v>
      </c>
      <c r="CE9" s="6">
        <v>48</v>
      </c>
      <c r="CF9" s="6">
        <v>0</v>
      </c>
      <c r="CG9" s="6">
        <v>35</v>
      </c>
      <c r="CH9" s="6">
        <v>2</v>
      </c>
      <c r="CI9" s="25">
        <v>5</v>
      </c>
      <c r="CJ9" s="6">
        <v>30</v>
      </c>
      <c r="CK9" s="6">
        <v>0</v>
      </c>
      <c r="CL9" s="6">
        <v>34</v>
      </c>
      <c r="CM9" s="6">
        <v>2</v>
      </c>
      <c r="CN9" s="25">
        <v>1</v>
      </c>
      <c r="CO9" s="6">
        <v>6</v>
      </c>
      <c r="CP9" s="6">
        <v>0</v>
      </c>
      <c r="CQ9" s="6">
        <v>2</v>
      </c>
      <c r="CR9" s="6">
        <v>1</v>
      </c>
      <c r="CS9" s="6"/>
      <c r="CT9" s="6"/>
      <c r="CU9" s="6"/>
      <c r="CV9" s="6"/>
      <c r="CW9" s="6"/>
      <c r="CX9" s="6">
        <v>5</v>
      </c>
      <c r="CY9" s="6">
        <v>30</v>
      </c>
      <c r="CZ9" s="6">
        <v>0</v>
      </c>
      <c r="DA9" s="6">
        <v>23</v>
      </c>
      <c r="DB9" s="6">
        <v>2</v>
      </c>
      <c r="DC9" s="6"/>
      <c r="DD9" s="6"/>
      <c r="DE9" s="6"/>
      <c r="DF9" s="6"/>
      <c r="DG9" s="6"/>
      <c r="DH9" s="6">
        <v>4</v>
      </c>
      <c r="DI9" s="6">
        <v>24</v>
      </c>
      <c r="DJ9" s="6">
        <v>1</v>
      </c>
      <c r="DK9" s="6">
        <v>6</v>
      </c>
      <c r="DL9" s="6">
        <v>0</v>
      </c>
    </row>
    <row r="10" spans="1:131" x14ac:dyDescent="0.25">
      <c r="A10" t="s">
        <v>22</v>
      </c>
      <c r="B10" s="5">
        <f>AZ47</f>
        <v>10</v>
      </c>
      <c r="C10" s="15">
        <f>BA47</f>
        <v>60</v>
      </c>
      <c r="D10" s="15">
        <f>BB47</f>
        <v>2</v>
      </c>
      <c r="E10" s="15">
        <f>BC47</f>
        <v>56</v>
      </c>
      <c r="F10" s="15">
        <f>BD47</f>
        <v>9</v>
      </c>
      <c r="G10" s="7">
        <f>E10/F10</f>
        <v>6.2222222222222223</v>
      </c>
      <c r="H10" s="6">
        <v>1</v>
      </c>
      <c r="I10" s="7">
        <f>C10/F10</f>
        <v>6.666666666666667</v>
      </c>
      <c r="J10" s="7">
        <f>6*E10/C10</f>
        <v>5.6</v>
      </c>
      <c r="K10" s="7"/>
      <c r="Q10" s="6"/>
      <c r="R10" s="6"/>
      <c r="S10" s="6"/>
      <c r="T10" s="6"/>
      <c r="U10" s="6"/>
      <c r="V10" s="25">
        <v>2</v>
      </c>
      <c r="W10" s="12">
        <v>12</v>
      </c>
      <c r="X10" s="6">
        <v>0</v>
      </c>
      <c r="Y10" s="6">
        <v>24</v>
      </c>
      <c r="Z10" s="6">
        <v>0</v>
      </c>
      <c r="AA10" s="25">
        <v>1.5</v>
      </c>
      <c r="AB10" s="6">
        <v>11</v>
      </c>
      <c r="AC10" s="6">
        <v>0</v>
      </c>
      <c r="AD10" s="6">
        <v>21</v>
      </c>
      <c r="AE10" s="6">
        <v>2</v>
      </c>
      <c r="AF10" s="25">
        <v>6.3</v>
      </c>
      <c r="AG10" s="6">
        <v>39</v>
      </c>
      <c r="AH10" s="6">
        <v>2</v>
      </c>
      <c r="AI10" s="6">
        <v>21</v>
      </c>
      <c r="AJ10" s="6">
        <v>3</v>
      </c>
      <c r="AK10" s="25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25">
        <v>5</v>
      </c>
      <c r="BF10" s="6">
        <v>30</v>
      </c>
      <c r="BG10" s="6">
        <v>1</v>
      </c>
      <c r="BH10" s="6">
        <v>9</v>
      </c>
      <c r="BI10" s="6">
        <v>0</v>
      </c>
      <c r="BJ10" s="6"/>
      <c r="BK10" s="6"/>
      <c r="BL10" s="6"/>
      <c r="BM10" s="6"/>
      <c r="BN10" s="6"/>
      <c r="BO10" s="25">
        <v>4</v>
      </c>
      <c r="BP10" s="12">
        <v>24</v>
      </c>
      <c r="BQ10" s="6">
        <v>1</v>
      </c>
      <c r="BR10" s="6">
        <v>4</v>
      </c>
      <c r="BS10" s="6">
        <v>1</v>
      </c>
      <c r="BT10" s="25">
        <v>4</v>
      </c>
      <c r="BU10" s="6">
        <v>24</v>
      </c>
      <c r="BV10" s="6">
        <v>1</v>
      </c>
      <c r="BW10" s="6">
        <v>10</v>
      </c>
      <c r="BX10" s="6">
        <v>1</v>
      </c>
      <c r="BY10" s="6"/>
      <c r="BZ10" s="6"/>
      <c r="CA10" s="6"/>
      <c r="CB10" s="6"/>
      <c r="CC10" s="6"/>
      <c r="CD10" s="6">
        <v>2</v>
      </c>
      <c r="CE10" s="6">
        <v>12</v>
      </c>
      <c r="CF10" s="6">
        <v>0</v>
      </c>
      <c r="CG10" s="6">
        <v>15</v>
      </c>
      <c r="CH10" s="6">
        <v>1</v>
      </c>
      <c r="CI10" s="6"/>
      <c r="CJ10" s="6"/>
      <c r="CK10" s="6"/>
      <c r="CL10" s="6"/>
      <c r="CM10" s="6"/>
      <c r="CN10" s="6">
        <v>4</v>
      </c>
      <c r="CO10" s="6">
        <v>24</v>
      </c>
      <c r="CP10" s="6">
        <v>0</v>
      </c>
      <c r="CQ10" s="6">
        <v>15</v>
      </c>
      <c r="CR10" s="6">
        <v>1</v>
      </c>
      <c r="CS10" s="6"/>
      <c r="CT10" s="6"/>
      <c r="CU10" s="6"/>
      <c r="CV10" s="6"/>
      <c r="CW10" s="6"/>
      <c r="CX10" s="6">
        <v>4</v>
      </c>
      <c r="CY10" s="6">
        <v>24</v>
      </c>
      <c r="CZ10" s="6">
        <v>0</v>
      </c>
      <c r="DA10" s="6">
        <v>13</v>
      </c>
      <c r="DB10" s="6">
        <v>0</v>
      </c>
      <c r="DC10" s="6"/>
      <c r="DD10" s="6"/>
      <c r="DE10" s="6"/>
      <c r="DF10" s="6"/>
      <c r="DG10" s="6"/>
      <c r="DH10" s="6">
        <v>4</v>
      </c>
      <c r="DI10" s="6">
        <v>24</v>
      </c>
      <c r="DJ10" s="6">
        <v>0</v>
      </c>
      <c r="DK10" s="6">
        <v>22</v>
      </c>
      <c r="DL10" s="6">
        <v>0</v>
      </c>
    </row>
    <row r="11" spans="1:131" x14ac:dyDescent="0.25">
      <c r="A11" s="4" t="s">
        <v>10</v>
      </c>
      <c r="B11" s="5">
        <f>BE47</f>
        <v>33.5</v>
      </c>
      <c r="C11" s="15">
        <f>BF47</f>
        <v>203</v>
      </c>
      <c r="D11" s="15">
        <f>BG47</f>
        <v>5</v>
      </c>
      <c r="E11" s="15">
        <f>BH47</f>
        <v>95</v>
      </c>
      <c r="F11" s="15">
        <f>BI47</f>
        <v>10</v>
      </c>
      <c r="G11" s="7">
        <f t="shared" si="0"/>
        <v>9.5</v>
      </c>
      <c r="H11" s="6">
        <v>2</v>
      </c>
      <c r="I11" s="7">
        <f t="shared" si="1"/>
        <v>20.3</v>
      </c>
      <c r="J11" s="7">
        <f t="shared" si="2"/>
        <v>2.8078817733990147</v>
      </c>
      <c r="K11" s="7"/>
      <c r="Q11" s="6"/>
      <c r="R11" s="6"/>
      <c r="S11" s="6"/>
      <c r="T11" s="6"/>
      <c r="U11" s="6"/>
      <c r="V11" s="25">
        <v>4</v>
      </c>
      <c r="W11" s="12">
        <v>24</v>
      </c>
      <c r="X11" s="6">
        <v>0</v>
      </c>
      <c r="Y11" s="6">
        <v>32</v>
      </c>
      <c r="Z11" s="6">
        <v>1</v>
      </c>
      <c r="AA11" s="25">
        <v>6</v>
      </c>
      <c r="AB11" s="6">
        <v>36</v>
      </c>
      <c r="AC11" s="6">
        <v>0</v>
      </c>
      <c r="AD11" s="6">
        <v>41</v>
      </c>
      <c r="AE11" s="6">
        <v>0</v>
      </c>
      <c r="AF11" s="25">
        <v>2</v>
      </c>
      <c r="AG11" s="6">
        <v>12</v>
      </c>
      <c r="AH11" s="6">
        <v>0</v>
      </c>
      <c r="AI11" s="6">
        <v>10</v>
      </c>
      <c r="AJ11" s="6">
        <v>1</v>
      </c>
      <c r="AK11" s="25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25">
        <v>5</v>
      </c>
      <c r="BF11" s="6">
        <v>30</v>
      </c>
      <c r="BG11" s="6">
        <v>1</v>
      </c>
      <c r="BH11" s="6">
        <v>12</v>
      </c>
      <c r="BI11" s="6">
        <v>0</v>
      </c>
      <c r="BJ11" s="6"/>
      <c r="BK11" s="6"/>
      <c r="BL11" s="6"/>
      <c r="BM11" s="6"/>
      <c r="BN11" s="6"/>
      <c r="BO11" s="25">
        <v>8</v>
      </c>
      <c r="BP11" s="12">
        <v>48</v>
      </c>
      <c r="BQ11" s="6">
        <v>1</v>
      </c>
      <c r="BR11" s="6">
        <v>29</v>
      </c>
      <c r="BS11" s="6">
        <v>1</v>
      </c>
      <c r="BT11" s="25">
        <v>3</v>
      </c>
      <c r="BU11" s="6">
        <v>18</v>
      </c>
      <c r="BV11" s="6">
        <v>0</v>
      </c>
      <c r="BW11" s="6">
        <v>30</v>
      </c>
      <c r="BX11" s="6">
        <v>0</v>
      </c>
      <c r="BY11" s="6"/>
      <c r="BZ11" s="6"/>
      <c r="CA11" s="6"/>
      <c r="CB11" s="6"/>
      <c r="CC11" s="6"/>
      <c r="CD11" s="6">
        <v>5</v>
      </c>
      <c r="CE11" s="6">
        <v>30</v>
      </c>
      <c r="CF11" s="6">
        <v>1</v>
      </c>
      <c r="CG11" s="6">
        <v>21</v>
      </c>
      <c r="CH11" s="6">
        <v>2</v>
      </c>
      <c r="CI11" s="6"/>
      <c r="CJ11" s="6"/>
      <c r="CK11" s="6"/>
      <c r="CL11" s="6"/>
      <c r="CM11" s="6"/>
      <c r="CN11" s="6">
        <v>8</v>
      </c>
      <c r="CO11" s="6">
        <v>48</v>
      </c>
      <c r="CP11" s="6">
        <v>0</v>
      </c>
      <c r="CQ11" s="6">
        <v>35</v>
      </c>
      <c r="CR11" s="6">
        <v>0</v>
      </c>
      <c r="CS11" s="6"/>
      <c r="CT11" s="6"/>
      <c r="CU11" s="6"/>
      <c r="CV11" s="6"/>
      <c r="CW11" s="6"/>
      <c r="CX11" s="6">
        <v>4</v>
      </c>
      <c r="CY11" s="6">
        <v>24</v>
      </c>
      <c r="CZ11" s="6">
        <v>0</v>
      </c>
      <c r="DA11" s="6">
        <v>25</v>
      </c>
      <c r="DB11" s="6">
        <v>0</v>
      </c>
      <c r="DC11" s="6"/>
      <c r="DD11" s="6"/>
      <c r="DE11" s="6"/>
      <c r="DF11" s="6"/>
      <c r="DG11" s="6"/>
      <c r="DH11" s="6">
        <v>2</v>
      </c>
      <c r="DI11" s="6">
        <v>12</v>
      </c>
      <c r="DJ11" s="6">
        <v>0</v>
      </c>
      <c r="DK11" s="6">
        <v>15</v>
      </c>
      <c r="DL11" s="6">
        <v>0</v>
      </c>
    </row>
    <row r="12" spans="1:131" x14ac:dyDescent="0.25">
      <c r="A12" s="4" t="s">
        <v>11</v>
      </c>
      <c r="B12" s="5">
        <f>BJ47</f>
        <v>18</v>
      </c>
      <c r="C12" s="15">
        <f>BK47</f>
        <v>108</v>
      </c>
      <c r="D12" s="15">
        <f>BL47</f>
        <v>3</v>
      </c>
      <c r="E12" s="15">
        <f>BM47</f>
        <v>80</v>
      </c>
      <c r="F12" s="15">
        <f>BN47</f>
        <v>6</v>
      </c>
      <c r="G12" s="7">
        <f t="shared" si="0"/>
        <v>13.333333333333334</v>
      </c>
      <c r="H12" s="6"/>
      <c r="I12" s="7">
        <f t="shared" si="1"/>
        <v>18</v>
      </c>
      <c r="J12" s="7">
        <f t="shared" si="2"/>
        <v>4.4444444444444446</v>
      </c>
      <c r="K12" s="7"/>
      <c r="Q12" s="6"/>
      <c r="R12" s="6"/>
      <c r="S12" s="6"/>
      <c r="T12" s="6"/>
      <c r="U12" s="6"/>
      <c r="V12" s="25">
        <v>2</v>
      </c>
      <c r="W12" s="12">
        <v>12</v>
      </c>
      <c r="X12" s="6">
        <v>0</v>
      </c>
      <c r="Y12" s="6">
        <v>7</v>
      </c>
      <c r="Z12" s="6">
        <v>1</v>
      </c>
      <c r="AA12" s="25">
        <v>2</v>
      </c>
      <c r="AB12" s="6">
        <v>12</v>
      </c>
      <c r="AC12" s="6">
        <v>0</v>
      </c>
      <c r="AD12" s="6">
        <v>19</v>
      </c>
      <c r="AE12" s="6">
        <v>0</v>
      </c>
      <c r="AF12" s="25">
        <v>8</v>
      </c>
      <c r="AG12" s="6">
        <v>48</v>
      </c>
      <c r="AH12" s="6">
        <v>0</v>
      </c>
      <c r="AI12" s="6">
        <v>25</v>
      </c>
      <c r="AJ12" s="6">
        <v>1</v>
      </c>
      <c r="AK12" s="25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25">
        <v>4</v>
      </c>
      <c r="BP12" s="12">
        <v>24</v>
      </c>
      <c r="BQ12" s="6">
        <v>1</v>
      </c>
      <c r="BR12" s="6">
        <v>10</v>
      </c>
      <c r="BS12" s="6">
        <v>0</v>
      </c>
      <c r="BT12" s="25">
        <v>5</v>
      </c>
      <c r="BU12" s="6">
        <v>30</v>
      </c>
      <c r="BV12" s="6">
        <v>0</v>
      </c>
      <c r="BW12" s="6">
        <v>20</v>
      </c>
      <c r="BX12" s="6">
        <v>0</v>
      </c>
      <c r="BY12" s="6"/>
      <c r="BZ12" s="6"/>
      <c r="CA12" s="6"/>
      <c r="CB12" s="6"/>
      <c r="CC12" s="6"/>
      <c r="CD12" s="6">
        <v>3</v>
      </c>
      <c r="CE12" s="6">
        <v>18</v>
      </c>
      <c r="CF12" s="6">
        <v>0</v>
      </c>
      <c r="CG12" s="6">
        <v>22</v>
      </c>
      <c r="CH12" s="6">
        <v>0</v>
      </c>
      <c r="CI12" s="6"/>
      <c r="CJ12" s="6"/>
      <c r="CK12" s="6"/>
      <c r="CL12" s="6"/>
      <c r="CM12" s="6"/>
      <c r="CN12" s="6">
        <v>2</v>
      </c>
      <c r="CO12" s="6">
        <v>12</v>
      </c>
      <c r="CP12" s="6">
        <v>0</v>
      </c>
      <c r="CQ12" s="6">
        <v>2</v>
      </c>
      <c r="CR12" s="6">
        <v>0</v>
      </c>
      <c r="CS12" s="6"/>
      <c r="CT12" s="6"/>
      <c r="CU12" s="6"/>
      <c r="CV12" s="6"/>
      <c r="CW12" s="6"/>
      <c r="CX12" s="6">
        <v>8</v>
      </c>
      <c r="CY12" s="6">
        <v>48</v>
      </c>
      <c r="CZ12" s="6">
        <v>0</v>
      </c>
      <c r="DA12" s="6">
        <v>36</v>
      </c>
      <c r="DB12" s="6">
        <v>0</v>
      </c>
      <c r="DC12" s="6"/>
      <c r="DD12" s="6"/>
      <c r="DE12" s="6"/>
      <c r="DF12" s="6"/>
      <c r="DG12" s="6"/>
      <c r="DH12" s="6">
        <v>3</v>
      </c>
      <c r="DI12" s="6">
        <v>18</v>
      </c>
      <c r="DJ12" s="6">
        <v>1</v>
      </c>
      <c r="DK12" s="6">
        <v>2</v>
      </c>
      <c r="DL12" s="6">
        <v>3</v>
      </c>
    </row>
    <row r="13" spans="1:131" x14ac:dyDescent="0.25">
      <c r="A13" s="4" t="s">
        <v>12</v>
      </c>
      <c r="B13" s="5">
        <f>BO47</f>
        <v>105</v>
      </c>
      <c r="C13" s="15">
        <f>BP47</f>
        <v>630</v>
      </c>
      <c r="D13" s="15">
        <f>BQ47</f>
        <v>13</v>
      </c>
      <c r="E13" s="15">
        <f>BR47</f>
        <v>377</v>
      </c>
      <c r="F13" s="15">
        <f>BS47</f>
        <v>22</v>
      </c>
      <c r="G13" s="7">
        <f t="shared" si="0"/>
        <v>17.136363636363637</v>
      </c>
      <c r="H13" s="6">
        <v>3</v>
      </c>
      <c r="I13" s="7">
        <f t="shared" si="1"/>
        <v>28.636363636363637</v>
      </c>
      <c r="J13" s="7">
        <f t="shared" si="2"/>
        <v>3.5904761904761906</v>
      </c>
      <c r="K13" s="7"/>
      <c r="Q13" s="6"/>
      <c r="R13" s="6"/>
      <c r="S13" s="6"/>
      <c r="T13" s="6"/>
      <c r="U13" s="6"/>
      <c r="V13" s="25">
        <v>2.1</v>
      </c>
      <c r="W13" s="12">
        <v>13</v>
      </c>
      <c r="X13" s="6">
        <v>0</v>
      </c>
      <c r="Y13" s="6">
        <v>7</v>
      </c>
      <c r="Z13" s="6">
        <v>3</v>
      </c>
      <c r="AA13" s="25">
        <v>4</v>
      </c>
      <c r="AB13" s="6">
        <v>24</v>
      </c>
      <c r="AC13" s="6">
        <v>0</v>
      </c>
      <c r="AD13" s="6">
        <v>18</v>
      </c>
      <c r="AE13" s="6">
        <v>1</v>
      </c>
      <c r="AF13" s="25">
        <v>2</v>
      </c>
      <c r="AG13" s="6">
        <v>12</v>
      </c>
      <c r="AH13" s="6">
        <v>0</v>
      </c>
      <c r="AI13" s="6">
        <v>17</v>
      </c>
      <c r="AJ13" s="6">
        <v>1</v>
      </c>
      <c r="AK13" s="25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25">
        <v>4</v>
      </c>
      <c r="BP13" s="12">
        <v>24</v>
      </c>
      <c r="BQ13" s="6">
        <v>0</v>
      </c>
      <c r="BR13" s="6">
        <v>17</v>
      </c>
      <c r="BS13" s="6">
        <v>1</v>
      </c>
      <c r="BT13" s="25">
        <v>5</v>
      </c>
      <c r="BU13" s="6">
        <v>30</v>
      </c>
      <c r="BV13" s="6">
        <v>1</v>
      </c>
      <c r="BW13" s="6">
        <v>20</v>
      </c>
      <c r="BX13" s="6">
        <v>1</v>
      </c>
      <c r="BY13" s="6"/>
      <c r="BZ13" s="6"/>
      <c r="CA13" s="6"/>
      <c r="CB13" s="6"/>
      <c r="CC13" s="6"/>
      <c r="CD13" s="6">
        <v>4</v>
      </c>
      <c r="CE13" s="6">
        <v>24</v>
      </c>
      <c r="CF13" s="6">
        <v>0</v>
      </c>
      <c r="CG13" s="6">
        <v>21</v>
      </c>
      <c r="CH13" s="6">
        <v>0</v>
      </c>
      <c r="CI13" s="6"/>
      <c r="CJ13" s="6"/>
      <c r="CK13" s="6"/>
      <c r="CL13" s="6"/>
      <c r="CM13" s="6"/>
      <c r="CN13" s="6">
        <v>8</v>
      </c>
      <c r="CO13" s="6">
        <v>48</v>
      </c>
      <c r="CP13" s="6">
        <v>3</v>
      </c>
      <c r="CQ13" s="6">
        <v>19</v>
      </c>
      <c r="CR13" s="6">
        <v>6</v>
      </c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>
        <v>8</v>
      </c>
      <c r="DI13" s="6">
        <v>48</v>
      </c>
      <c r="DJ13" s="6">
        <v>3</v>
      </c>
      <c r="DK13" s="6">
        <v>15</v>
      </c>
      <c r="DL13" s="6">
        <v>2</v>
      </c>
    </row>
    <row r="14" spans="1:131" x14ac:dyDescent="0.25">
      <c r="A14" s="4" t="s">
        <v>474</v>
      </c>
      <c r="B14" s="5">
        <f>BT47</f>
        <v>55</v>
      </c>
      <c r="C14" s="15">
        <f>BU47</f>
        <v>330</v>
      </c>
      <c r="D14" s="15">
        <f>BV47</f>
        <v>6</v>
      </c>
      <c r="E14" s="15">
        <f>BW47</f>
        <v>244</v>
      </c>
      <c r="F14" s="15">
        <f>BX47</f>
        <v>8</v>
      </c>
      <c r="G14" s="7">
        <f t="shared" si="0"/>
        <v>30.5</v>
      </c>
      <c r="H14" s="6"/>
      <c r="I14" s="7">
        <f t="shared" si="1"/>
        <v>41.25</v>
      </c>
      <c r="J14" s="7">
        <f t="shared" si="2"/>
        <v>4.4363636363636365</v>
      </c>
      <c r="K14" s="7"/>
      <c r="Q14" s="6"/>
      <c r="R14" s="6"/>
      <c r="S14" s="6"/>
      <c r="T14" s="6"/>
      <c r="U14" s="6"/>
      <c r="V14" s="25">
        <v>4</v>
      </c>
      <c r="W14" s="12">
        <v>24</v>
      </c>
      <c r="X14" s="6">
        <v>0</v>
      </c>
      <c r="Y14" s="6">
        <v>15</v>
      </c>
      <c r="Z14" s="6">
        <v>0</v>
      </c>
      <c r="AA14" s="25">
        <v>5</v>
      </c>
      <c r="AB14" s="6">
        <v>30</v>
      </c>
      <c r="AC14" s="6">
        <v>0</v>
      </c>
      <c r="AD14" s="6">
        <v>32</v>
      </c>
      <c r="AE14" s="6">
        <v>0</v>
      </c>
      <c r="AF14" s="25">
        <v>7</v>
      </c>
      <c r="AG14" s="6">
        <v>42</v>
      </c>
      <c r="AH14" s="6">
        <v>0</v>
      </c>
      <c r="AI14" s="6">
        <v>30</v>
      </c>
      <c r="AJ14" s="6">
        <v>1</v>
      </c>
      <c r="AK14" s="25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25">
        <v>8</v>
      </c>
      <c r="BP14" s="12">
        <v>48</v>
      </c>
      <c r="BQ14" s="6">
        <v>3</v>
      </c>
      <c r="BR14" s="6">
        <v>25</v>
      </c>
      <c r="BS14" s="6">
        <v>0</v>
      </c>
      <c r="BT14" s="25">
        <v>6</v>
      </c>
      <c r="BU14" s="6">
        <v>36</v>
      </c>
      <c r="BV14" s="6">
        <v>3</v>
      </c>
      <c r="BW14" s="6">
        <v>20</v>
      </c>
      <c r="BX14" s="6">
        <v>1</v>
      </c>
      <c r="BY14" s="6"/>
      <c r="BZ14" s="6"/>
      <c r="CA14" s="6"/>
      <c r="CB14" s="6"/>
      <c r="CC14" s="6"/>
      <c r="CD14" s="6">
        <v>3</v>
      </c>
      <c r="CE14" s="6">
        <v>18</v>
      </c>
      <c r="CF14" s="6">
        <v>1</v>
      </c>
      <c r="CG14" s="6">
        <v>2</v>
      </c>
      <c r="CH14" s="6">
        <v>2</v>
      </c>
      <c r="CI14" s="6"/>
      <c r="CJ14" s="6"/>
      <c r="CK14" s="6"/>
      <c r="CL14" s="6"/>
      <c r="CM14" s="6"/>
      <c r="CN14" s="6">
        <v>3</v>
      </c>
      <c r="CO14" s="6">
        <v>18</v>
      </c>
      <c r="CP14" s="6">
        <v>1</v>
      </c>
      <c r="CQ14" s="6">
        <v>11</v>
      </c>
      <c r="CR14" s="6">
        <v>4</v>
      </c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>
        <v>8</v>
      </c>
      <c r="DI14" s="6">
        <v>48</v>
      </c>
      <c r="DJ14" s="6">
        <v>2</v>
      </c>
      <c r="DK14" s="6">
        <v>34</v>
      </c>
      <c r="DL14" s="6">
        <v>2</v>
      </c>
    </row>
    <row r="15" spans="1:131" x14ac:dyDescent="0.25">
      <c r="A15" t="s">
        <v>29</v>
      </c>
      <c r="B15" s="5">
        <f>CD47</f>
        <v>43</v>
      </c>
      <c r="C15" s="15">
        <f>CE47</f>
        <v>258</v>
      </c>
      <c r="D15" s="15">
        <f>CF47</f>
        <v>2</v>
      </c>
      <c r="E15" s="15">
        <f>CG47</f>
        <v>221</v>
      </c>
      <c r="F15" s="15">
        <f>CH47</f>
        <v>9</v>
      </c>
      <c r="G15" s="7">
        <f t="shared" ref="G15:G20" si="3">E15/F15</f>
        <v>24.555555555555557</v>
      </c>
      <c r="H15" s="6"/>
      <c r="I15" s="7">
        <f t="shared" ref="I15:I20" si="4">C15/F15</f>
        <v>28.666666666666668</v>
      </c>
      <c r="J15" s="7">
        <f t="shared" ref="J15:J20" si="5">6*E15/C15</f>
        <v>5.1395348837209305</v>
      </c>
      <c r="K15" s="7"/>
      <c r="Q15" s="6"/>
      <c r="R15" s="6"/>
      <c r="S15" s="6"/>
      <c r="T15" s="6"/>
      <c r="U15" s="6"/>
      <c r="V15" s="25">
        <v>4</v>
      </c>
      <c r="W15" s="12">
        <v>24</v>
      </c>
      <c r="X15" s="6">
        <v>0</v>
      </c>
      <c r="Y15" s="6">
        <v>19</v>
      </c>
      <c r="Z15" s="6">
        <v>1</v>
      </c>
      <c r="AA15" s="25">
        <v>4</v>
      </c>
      <c r="AB15" s="6">
        <v>24</v>
      </c>
      <c r="AC15" s="6">
        <v>0</v>
      </c>
      <c r="AD15" s="6">
        <v>27</v>
      </c>
      <c r="AE15" s="6">
        <v>1</v>
      </c>
      <c r="AF15" s="25">
        <v>3</v>
      </c>
      <c r="AG15" s="6">
        <v>18</v>
      </c>
      <c r="AH15" s="6">
        <v>0</v>
      </c>
      <c r="AI15" s="6">
        <v>21</v>
      </c>
      <c r="AJ15" s="6">
        <v>1</v>
      </c>
      <c r="AK15" s="25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25">
        <v>4</v>
      </c>
      <c r="BP15" s="12">
        <v>24</v>
      </c>
      <c r="BQ15" s="6">
        <v>0</v>
      </c>
      <c r="BR15" s="6">
        <v>14</v>
      </c>
      <c r="BS15" s="6">
        <v>3</v>
      </c>
      <c r="BT15" s="25"/>
      <c r="BU15" s="12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>
        <v>2</v>
      </c>
      <c r="CO15" s="6">
        <v>12</v>
      </c>
      <c r="CP15" s="6">
        <v>0</v>
      </c>
      <c r="CQ15" s="6">
        <v>9</v>
      </c>
      <c r="CR15" s="6">
        <v>0</v>
      </c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>
        <v>4</v>
      </c>
      <c r="DI15" s="6">
        <v>24</v>
      </c>
      <c r="DJ15" s="6">
        <v>1</v>
      </c>
      <c r="DK15" s="6">
        <v>7</v>
      </c>
      <c r="DL15" s="6">
        <v>2</v>
      </c>
    </row>
    <row r="16" spans="1:131" x14ac:dyDescent="0.25">
      <c r="A16" s="4" t="s">
        <v>13</v>
      </c>
      <c r="B16" s="5">
        <f>CI47</f>
        <v>25</v>
      </c>
      <c r="C16" s="15">
        <f>CJ47</f>
        <v>150</v>
      </c>
      <c r="D16" s="15">
        <f>CK47</f>
        <v>0</v>
      </c>
      <c r="E16" s="15">
        <f>CL47</f>
        <v>157</v>
      </c>
      <c r="F16" s="15">
        <f>CM47</f>
        <v>8</v>
      </c>
      <c r="G16" s="7">
        <f t="shared" si="3"/>
        <v>19.625</v>
      </c>
      <c r="H16" s="6"/>
      <c r="I16" s="7">
        <f t="shared" si="4"/>
        <v>18.75</v>
      </c>
      <c r="J16" s="7">
        <f t="shared" si="5"/>
        <v>6.28</v>
      </c>
      <c r="K16" s="7"/>
      <c r="Q16" s="6"/>
      <c r="R16" s="6"/>
      <c r="S16" s="6"/>
      <c r="T16" s="6"/>
      <c r="U16" s="6"/>
      <c r="V16" s="25">
        <v>3</v>
      </c>
      <c r="W16" s="12">
        <v>18</v>
      </c>
      <c r="X16" s="6">
        <v>0</v>
      </c>
      <c r="Y16" s="6">
        <v>8</v>
      </c>
      <c r="Z16" s="6">
        <v>1</v>
      </c>
      <c r="AA16" s="25">
        <v>3</v>
      </c>
      <c r="AB16" s="6">
        <v>18</v>
      </c>
      <c r="AC16" s="6">
        <v>0</v>
      </c>
      <c r="AD16" s="6">
        <v>22</v>
      </c>
      <c r="AE16" s="6">
        <v>1</v>
      </c>
      <c r="AF16" s="25">
        <v>4</v>
      </c>
      <c r="AG16" s="6">
        <v>24</v>
      </c>
      <c r="AH16" s="6">
        <v>0</v>
      </c>
      <c r="AI16" s="6">
        <v>25</v>
      </c>
      <c r="AJ16" s="6">
        <v>1</v>
      </c>
      <c r="AK16" s="25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25">
        <v>4</v>
      </c>
      <c r="BP16" s="12">
        <v>24</v>
      </c>
      <c r="BQ16" s="6">
        <v>0</v>
      </c>
      <c r="BR16" s="6">
        <v>28</v>
      </c>
      <c r="BS16" s="6">
        <v>0</v>
      </c>
      <c r="BT16" s="25"/>
      <c r="BU16" s="12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>
        <v>3.3</v>
      </c>
      <c r="CO16" s="6">
        <v>21</v>
      </c>
      <c r="CP16" s="6">
        <v>0</v>
      </c>
      <c r="CQ16" s="6">
        <v>23</v>
      </c>
      <c r="CR16" s="6">
        <v>0</v>
      </c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>
        <v>5</v>
      </c>
      <c r="DI16" s="6">
        <v>30</v>
      </c>
      <c r="DJ16" s="6">
        <v>0</v>
      </c>
      <c r="DK16" s="6">
        <v>17</v>
      </c>
      <c r="DL16" s="6">
        <v>0</v>
      </c>
    </row>
    <row r="17" spans="1:116" x14ac:dyDescent="0.25">
      <c r="A17" s="4" t="s">
        <v>14</v>
      </c>
      <c r="B17" s="5">
        <f>CN47</f>
        <v>109.3</v>
      </c>
      <c r="C17" s="15">
        <f>CO47</f>
        <v>657</v>
      </c>
      <c r="D17" s="15">
        <f>CP47</f>
        <v>19</v>
      </c>
      <c r="E17" s="15">
        <f>CQ47</f>
        <v>387</v>
      </c>
      <c r="F17" s="15">
        <f>CR47</f>
        <v>31</v>
      </c>
      <c r="G17" s="7">
        <f t="shared" si="3"/>
        <v>12.483870967741936</v>
      </c>
      <c r="H17" s="6">
        <v>2</v>
      </c>
      <c r="I17" s="7">
        <f t="shared" si="4"/>
        <v>21.193548387096776</v>
      </c>
      <c r="J17" s="7">
        <f t="shared" si="5"/>
        <v>3.5342465753424657</v>
      </c>
      <c r="K17" s="7"/>
      <c r="Q17" s="6"/>
      <c r="R17" s="6"/>
      <c r="S17" s="6"/>
      <c r="T17" s="6"/>
      <c r="U17" s="6"/>
      <c r="V17" s="25">
        <v>3</v>
      </c>
      <c r="W17" s="12">
        <v>18</v>
      </c>
      <c r="X17" s="6">
        <v>0</v>
      </c>
      <c r="Y17" s="6">
        <v>8</v>
      </c>
      <c r="Z17" s="6">
        <v>3</v>
      </c>
      <c r="AA17" s="25">
        <v>3</v>
      </c>
      <c r="AB17" s="6">
        <v>18</v>
      </c>
      <c r="AC17" s="6">
        <v>0</v>
      </c>
      <c r="AD17" s="6">
        <v>27</v>
      </c>
      <c r="AE17" s="6">
        <v>0</v>
      </c>
      <c r="AF17" s="25">
        <v>4</v>
      </c>
      <c r="AG17" s="6">
        <v>24</v>
      </c>
      <c r="AH17" s="6">
        <v>0</v>
      </c>
      <c r="AI17" s="6">
        <v>20</v>
      </c>
      <c r="AJ17" s="6">
        <v>0</v>
      </c>
      <c r="AK17" s="25"/>
      <c r="AL17" s="6"/>
      <c r="AM17" s="6"/>
      <c r="AN17" s="6"/>
      <c r="AO17" s="6"/>
      <c r="AP17" s="6"/>
      <c r="AQ17" s="6"/>
      <c r="AR17" s="6"/>
      <c r="AS17" s="6"/>
      <c r="AT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25">
        <v>2</v>
      </c>
      <c r="BP17" s="12">
        <v>12</v>
      </c>
      <c r="BQ17" s="6">
        <v>1</v>
      </c>
      <c r="BR17" s="6">
        <v>6</v>
      </c>
      <c r="BS17" s="6">
        <v>2</v>
      </c>
      <c r="BT17" s="25"/>
      <c r="BU17" s="12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>
        <v>6</v>
      </c>
      <c r="CO17" s="6">
        <v>36</v>
      </c>
      <c r="CP17" s="6">
        <v>3</v>
      </c>
      <c r="CQ17" s="6">
        <v>27</v>
      </c>
      <c r="CR17" s="6">
        <v>1</v>
      </c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>
        <v>7</v>
      </c>
      <c r="DI17" s="6">
        <v>42</v>
      </c>
      <c r="DJ17" s="6">
        <v>0</v>
      </c>
      <c r="DK17" s="6">
        <v>24</v>
      </c>
      <c r="DL17" s="6">
        <v>1</v>
      </c>
    </row>
    <row r="18" spans="1:116" x14ac:dyDescent="0.25">
      <c r="A18" s="4" t="s">
        <v>200</v>
      </c>
      <c r="B18" s="5">
        <f>CS47</f>
        <v>14</v>
      </c>
      <c r="C18" s="15">
        <f>CT47</f>
        <v>84</v>
      </c>
      <c r="D18" s="15">
        <f>CU47</f>
        <v>0</v>
      </c>
      <c r="E18" s="15">
        <f>CV47</f>
        <v>92</v>
      </c>
      <c r="F18" s="15">
        <f>CW47</f>
        <v>3</v>
      </c>
      <c r="G18" s="7">
        <f t="shared" si="3"/>
        <v>30.666666666666668</v>
      </c>
      <c r="H18" s="6"/>
      <c r="I18" s="7">
        <f t="shared" si="4"/>
        <v>28</v>
      </c>
      <c r="J18" s="7">
        <f t="shared" si="5"/>
        <v>6.5714285714285712</v>
      </c>
      <c r="K18" s="7"/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v>5</v>
      </c>
      <c r="AB18" s="6">
        <v>30</v>
      </c>
      <c r="AC18" s="6">
        <v>0</v>
      </c>
      <c r="AD18" s="6">
        <v>20</v>
      </c>
      <c r="AE18" s="6">
        <v>3</v>
      </c>
      <c r="AF18" s="25">
        <v>1</v>
      </c>
      <c r="AG18" s="6">
        <v>6</v>
      </c>
      <c r="AH18" s="6">
        <v>0</v>
      </c>
      <c r="AI18" s="6">
        <v>5</v>
      </c>
      <c r="AJ18" s="6">
        <v>1</v>
      </c>
      <c r="AK18" s="25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25">
        <v>4</v>
      </c>
      <c r="BP18" s="12">
        <v>24</v>
      </c>
      <c r="BQ18" s="6">
        <v>0</v>
      </c>
      <c r="BR18" s="6">
        <v>18</v>
      </c>
      <c r="BS18" s="6">
        <v>1</v>
      </c>
      <c r="BT18" s="25"/>
      <c r="BU18" s="12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>
        <v>8</v>
      </c>
      <c r="CO18" s="6">
        <v>48</v>
      </c>
      <c r="CP18" s="6">
        <v>1</v>
      </c>
      <c r="CQ18" s="6">
        <v>35</v>
      </c>
      <c r="CR18" s="6">
        <v>2</v>
      </c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>
        <v>8</v>
      </c>
      <c r="DI18" s="6">
        <v>48</v>
      </c>
      <c r="DJ18" s="6">
        <v>2</v>
      </c>
      <c r="DK18" s="6">
        <v>31</v>
      </c>
      <c r="DL18" s="6">
        <v>3</v>
      </c>
    </row>
    <row r="19" spans="1:116" x14ac:dyDescent="0.25">
      <c r="A19" s="4" t="s">
        <v>466</v>
      </c>
      <c r="B19" s="5">
        <f>DH47</f>
        <v>93</v>
      </c>
      <c r="C19" s="15">
        <f>DI47</f>
        <v>558</v>
      </c>
      <c r="D19" s="15">
        <f>DJ47</f>
        <v>12</v>
      </c>
      <c r="E19" s="15">
        <f>DK47</f>
        <v>370</v>
      </c>
      <c r="F19" s="15">
        <f>DL47</f>
        <v>19</v>
      </c>
      <c r="G19" s="7">
        <f t="shared" si="3"/>
        <v>19.473684210526315</v>
      </c>
      <c r="H19" s="6">
        <v>2</v>
      </c>
      <c r="I19" s="7">
        <f t="shared" si="4"/>
        <v>29.368421052631579</v>
      </c>
      <c r="J19" s="7">
        <f t="shared" si="5"/>
        <v>3.978494623655914</v>
      </c>
      <c r="K19" s="7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25">
        <v>8</v>
      </c>
      <c r="AG19" s="6">
        <v>48</v>
      </c>
      <c r="AH19" s="6">
        <v>2</v>
      </c>
      <c r="AI19" s="6">
        <v>21</v>
      </c>
      <c r="AJ19" s="6">
        <v>1</v>
      </c>
      <c r="AK19" s="25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25">
        <v>4</v>
      </c>
      <c r="BP19" s="12">
        <v>24</v>
      </c>
      <c r="BQ19" s="6">
        <v>0</v>
      </c>
      <c r="BR19" s="6">
        <v>13</v>
      </c>
      <c r="BS19" s="6">
        <v>1</v>
      </c>
      <c r="BT19" s="25"/>
      <c r="BU19" s="12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>
        <v>8</v>
      </c>
      <c r="CO19" s="6">
        <v>48</v>
      </c>
      <c r="CP19" s="6">
        <v>2</v>
      </c>
      <c r="CQ19" s="6">
        <v>31</v>
      </c>
      <c r="CR19" s="6">
        <v>1</v>
      </c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>
        <v>3</v>
      </c>
      <c r="DI19" s="6">
        <v>18</v>
      </c>
      <c r="DJ19" s="6">
        <v>0</v>
      </c>
      <c r="DK19" s="6">
        <v>9</v>
      </c>
      <c r="DL19" s="6">
        <v>1</v>
      </c>
    </row>
    <row r="20" spans="1:116" x14ac:dyDescent="0.25">
      <c r="A20" s="4" t="s">
        <v>443</v>
      </c>
      <c r="B20" s="5">
        <f>CX47</f>
        <v>42.2</v>
      </c>
      <c r="C20" s="15">
        <f>CY47</f>
        <v>254</v>
      </c>
      <c r="D20" s="15">
        <f>CZ47</f>
        <v>2</v>
      </c>
      <c r="E20" s="15">
        <f>DA47</f>
        <v>187</v>
      </c>
      <c r="F20" s="15">
        <f>DB47</f>
        <v>9</v>
      </c>
      <c r="G20" s="7">
        <f t="shared" si="3"/>
        <v>20.777777777777779</v>
      </c>
      <c r="H20" s="6"/>
      <c r="I20" s="7">
        <f t="shared" si="4"/>
        <v>28.222222222222221</v>
      </c>
      <c r="J20" s="7">
        <f t="shared" si="5"/>
        <v>4.4173228346456694</v>
      </c>
      <c r="K20" s="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25">
        <v>8</v>
      </c>
      <c r="AG20" s="6">
        <v>48</v>
      </c>
      <c r="AH20" s="6">
        <v>0</v>
      </c>
      <c r="AI20" s="6">
        <v>13</v>
      </c>
      <c r="AJ20" s="6">
        <v>3</v>
      </c>
      <c r="AK20" s="25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25">
        <v>4</v>
      </c>
      <c r="BP20" s="12">
        <v>24</v>
      </c>
      <c r="BQ20" s="6">
        <v>1</v>
      </c>
      <c r="BR20" s="6">
        <v>20</v>
      </c>
      <c r="BS20" s="6">
        <v>0</v>
      </c>
      <c r="BT20" s="25"/>
      <c r="BU20" s="12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>
        <v>8</v>
      </c>
      <c r="CO20" s="6">
        <v>48</v>
      </c>
      <c r="CP20" s="6">
        <v>1</v>
      </c>
      <c r="CQ20" s="6">
        <v>37</v>
      </c>
      <c r="CR20" s="6">
        <v>1</v>
      </c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>
        <v>3</v>
      </c>
      <c r="DI20" s="6">
        <v>18</v>
      </c>
      <c r="DJ20" s="6">
        <v>0</v>
      </c>
      <c r="DK20" s="6">
        <v>19</v>
      </c>
      <c r="DL20" s="6">
        <v>2</v>
      </c>
    </row>
    <row r="21" spans="1:116" x14ac:dyDescent="0.25">
      <c r="A21" s="1" t="s">
        <v>2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25">
        <v>3</v>
      </c>
      <c r="AG21" s="6">
        <v>18</v>
      </c>
      <c r="AH21" s="6">
        <v>0</v>
      </c>
      <c r="AI21" s="6">
        <v>13</v>
      </c>
      <c r="AJ21" s="6">
        <v>0</v>
      </c>
      <c r="AK21" s="25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25">
        <v>3</v>
      </c>
      <c r="BP21" s="12">
        <v>18</v>
      </c>
      <c r="BQ21" s="6">
        <v>0</v>
      </c>
      <c r="BR21" s="6">
        <v>9</v>
      </c>
      <c r="BS21" s="6">
        <v>2</v>
      </c>
      <c r="BT21" s="25"/>
      <c r="BU21" s="12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>
        <v>3</v>
      </c>
      <c r="CO21" s="6">
        <v>18</v>
      </c>
      <c r="CP21" s="6">
        <v>1</v>
      </c>
      <c r="CQ21" s="6">
        <v>6</v>
      </c>
      <c r="CR21" s="6">
        <v>1</v>
      </c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>
        <v>5</v>
      </c>
      <c r="DI21" s="6">
        <v>30</v>
      </c>
      <c r="DJ21" s="6">
        <v>0</v>
      </c>
      <c r="DK21" s="6">
        <v>26</v>
      </c>
      <c r="DL21" s="6">
        <v>0</v>
      </c>
    </row>
    <row r="22" spans="1:116" x14ac:dyDescent="0.25">
      <c r="A22" s="2" t="s">
        <v>7</v>
      </c>
      <c r="B22" s="5">
        <f>DW47</f>
        <v>8</v>
      </c>
      <c r="C22" s="6">
        <f>DX47</f>
        <v>48</v>
      </c>
      <c r="D22" s="6">
        <f>DY47</f>
        <v>0</v>
      </c>
      <c r="E22" s="6">
        <f>DZ47</f>
        <v>44</v>
      </c>
      <c r="F22" s="6">
        <f>EA47</f>
        <v>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25">
        <v>6</v>
      </c>
      <c r="AG22" s="6">
        <v>36</v>
      </c>
      <c r="AH22" s="6">
        <v>1</v>
      </c>
      <c r="AI22" s="6">
        <v>27</v>
      </c>
      <c r="AJ22" s="6">
        <v>2</v>
      </c>
      <c r="AK22" s="25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25">
        <v>9</v>
      </c>
      <c r="BP22" s="12">
        <v>54</v>
      </c>
      <c r="BQ22" s="6">
        <v>0</v>
      </c>
      <c r="BR22" s="6">
        <v>36</v>
      </c>
      <c r="BS22" s="6">
        <v>0</v>
      </c>
      <c r="BT22" s="25"/>
      <c r="BU22" s="12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>
        <v>3</v>
      </c>
      <c r="CO22" s="6">
        <v>18</v>
      </c>
      <c r="CP22" s="6">
        <v>0</v>
      </c>
      <c r="CQ22" s="6">
        <v>15</v>
      </c>
      <c r="CR22" s="6">
        <v>2</v>
      </c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</row>
    <row r="23" spans="1:116" x14ac:dyDescent="0.25">
      <c r="A23" s="4" t="s">
        <v>195</v>
      </c>
      <c r="B23" s="5">
        <f>AP47</f>
        <v>6</v>
      </c>
      <c r="C23" s="15">
        <f>AQ47</f>
        <v>36</v>
      </c>
      <c r="D23" s="15">
        <f>AR47</f>
        <v>2</v>
      </c>
      <c r="E23" s="15">
        <f>AS47</f>
        <v>24</v>
      </c>
      <c r="F23" s="15">
        <f>AT47</f>
        <v>2</v>
      </c>
      <c r="G23" s="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25">
        <v>5</v>
      </c>
      <c r="AG23" s="6">
        <v>30</v>
      </c>
      <c r="AH23" s="6">
        <v>1</v>
      </c>
      <c r="AI23" s="6">
        <v>16</v>
      </c>
      <c r="AJ23" s="6">
        <v>1</v>
      </c>
      <c r="AK23" s="25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25">
        <v>6</v>
      </c>
      <c r="BP23" s="12">
        <v>36</v>
      </c>
      <c r="BQ23" s="6">
        <v>1</v>
      </c>
      <c r="BR23" s="6">
        <v>20</v>
      </c>
      <c r="BS23" s="6">
        <v>1</v>
      </c>
      <c r="BT23" s="25"/>
      <c r="BU23" s="12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>
        <v>5</v>
      </c>
      <c r="CO23" s="6">
        <v>30</v>
      </c>
      <c r="CP23" s="6">
        <v>2</v>
      </c>
      <c r="CQ23" s="6">
        <v>9</v>
      </c>
      <c r="CR23" s="6">
        <v>0</v>
      </c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</row>
    <row r="24" spans="1:116" x14ac:dyDescent="0.25">
      <c r="A24" s="4" t="s">
        <v>496</v>
      </c>
      <c r="B24" s="5">
        <f>DR47</f>
        <v>5</v>
      </c>
      <c r="C24" s="15">
        <f>DS47</f>
        <v>30</v>
      </c>
      <c r="D24" s="15">
        <f>DT47</f>
        <v>0</v>
      </c>
      <c r="E24" s="15">
        <f>DU47</f>
        <v>34</v>
      </c>
      <c r="F24" s="15">
        <f>DV47</f>
        <v>0</v>
      </c>
      <c r="G24" s="7"/>
      <c r="H24" s="6"/>
      <c r="I24" s="7"/>
      <c r="J24" s="7"/>
      <c r="K24" s="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25">
        <v>7</v>
      </c>
      <c r="AG24" s="6">
        <v>42</v>
      </c>
      <c r="AH24" s="6">
        <v>2</v>
      </c>
      <c r="AI24" s="6">
        <v>16</v>
      </c>
      <c r="AJ24" s="6">
        <v>3</v>
      </c>
      <c r="AK24" s="25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>
        <v>5</v>
      </c>
      <c r="CO24" s="6">
        <v>30</v>
      </c>
      <c r="CP24" s="6">
        <v>1</v>
      </c>
      <c r="CQ24" s="6">
        <v>14</v>
      </c>
      <c r="CR24" s="6">
        <v>2</v>
      </c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H24" s="6"/>
      <c r="DI24" s="6"/>
      <c r="DJ24" s="6"/>
      <c r="DK24" s="6"/>
      <c r="DL24" s="6"/>
    </row>
    <row r="25" spans="1:116" x14ac:dyDescent="0.25">
      <c r="A25" t="s">
        <v>478</v>
      </c>
      <c r="B25" s="5">
        <f>DM47</f>
        <v>1</v>
      </c>
      <c r="C25" s="15">
        <f>DN47</f>
        <v>6</v>
      </c>
      <c r="D25" s="15">
        <f>DO47</f>
        <v>0</v>
      </c>
      <c r="E25" s="15">
        <f>DP47</f>
        <v>5</v>
      </c>
      <c r="F25" s="15">
        <f>DQ47</f>
        <v>1</v>
      </c>
      <c r="G25" s="7"/>
      <c r="H25" s="6"/>
      <c r="I25" s="7"/>
      <c r="J25" s="7"/>
      <c r="K25" s="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25">
        <v>5</v>
      </c>
      <c r="AG25" s="6">
        <v>30</v>
      </c>
      <c r="AH25" s="6">
        <v>1</v>
      </c>
      <c r="AI25" s="6">
        <v>16</v>
      </c>
      <c r="AJ25" s="6">
        <v>1</v>
      </c>
      <c r="AK25" s="25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>
        <v>5</v>
      </c>
      <c r="CO25" s="6">
        <v>30</v>
      </c>
      <c r="CP25" s="6">
        <v>2</v>
      </c>
      <c r="CQ25" s="6">
        <v>4</v>
      </c>
      <c r="CR25" s="6">
        <v>1</v>
      </c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H25" s="6"/>
      <c r="DI25" s="6"/>
      <c r="DJ25" s="6"/>
      <c r="DK25" s="6"/>
      <c r="DL25" s="6"/>
    </row>
    <row r="26" spans="1:116" x14ac:dyDescent="0.25">
      <c r="A26" s="4" t="s">
        <v>3</v>
      </c>
      <c r="B26" s="5">
        <f>BY47</f>
        <v>9</v>
      </c>
      <c r="C26" s="15">
        <f>BZ47</f>
        <v>54</v>
      </c>
      <c r="D26" s="15">
        <f>CA47</f>
        <v>0</v>
      </c>
      <c r="E26" s="15">
        <f>CB47</f>
        <v>58</v>
      </c>
      <c r="F26" s="15">
        <f>CC47</f>
        <v>2</v>
      </c>
      <c r="G26" s="7"/>
      <c r="H26" s="6"/>
      <c r="I26" s="7"/>
      <c r="J26" s="7"/>
      <c r="K26" s="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H26" s="6"/>
      <c r="DI26" s="6"/>
      <c r="DJ26" s="6"/>
      <c r="DK26" s="6"/>
      <c r="DL26" s="6"/>
    </row>
    <row r="27" spans="1:116" x14ac:dyDescent="0.25">
      <c r="A27" s="4" t="s">
        <v>138</v>
      </c>
      <c r="B27" s="5">
        <f>DC47</f>
        <v>6</v>
      </c>
      <c r="C27" s="15">
        <f>DD47</f>
        <v>36</v>
      </c>
      <c r="D27" s="15">
        <f>DE47</f>
        <v>1</v>
      </c>
      <c r="E27" s="15">
        <f>DF47</f>
        <v>15</v>
      </c>
      <c r="F27" s="15">
        <f>DG47</f>
        <v>1</v>
      </c>
      <c r="G27" s="7"/>
      <c r="H27" s="6"/>
      <c r="I27" s="7"/>
      <c r="J27" s="7"/>
      <c r="K27" s="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</row>
    <row r="28" spans="1:116" x14ac:dyDescent="0.25">
      <c r="A28" t="s">
        <v>4</v>
      </c>
      <c r="B28" s="9">
        <f>TRUNC(C28/6)+0.1*(C28-6*TRUNC(C28/6))</f>
        <v>894.1</v>
      </c>
      <c r="C28" s="16">
        <f>SUM(C3:C27)</f>
        <v>5365</v>
      </c>
      <c r="D28" s="16">
        <f>SUM(D3:D27)</f>
        <v>98</v>
      </c>
      <c r="E28" s="16">
        <f>SUM(E3:E27)</f>
        <v>3770</v>
      </c>
      <c r="F28" s="16">
        <f>SUM(F3:F27)</f>
        <v>219</v>
      </c>
      <c r="G28" s="8">
        <f>E28/F28</f>
        <v>17.214611872146119</v>
      </c>
      <c r="H28" s="16">
        <f>SUM(H4:H27)</f>
        <v>21</v>
      </c>
      <c r="I28" s="8">
        <f>C28/F28</f>
        <v>24.49771689497717</v>
      </c>
      <c r="J28" s="8">
        <f>6*E28/C28</f>
        <v>4.2162162162162158</v>
      </c>
      <c r="K28" s="8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</row>
    <row r="29" spans="1:116" x14ac:dyDescent="0.25"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</row>
    <row r="30" spans="1:116" x14ac:dyDescent="0.25"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</row>
    <row r="31" spans="1:116" x14ac:dyDescent="0.25">
      <c r="A31" s="1" t="s">
        <v>19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</row>
    <row r="32" spans="1:116" x14ac:dyDescent="0.25">
      <c r="A32" s="1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</row>
    <row r="33" spans="1:131" x14ac:dyDescent="0.25">
      <c r="B33" s="6"/>
      <c r="C33" s="6"/>
      <c r="D33" s="6"/>
      <c r="E33" s="6"/>
      <c r="F33" s="6"/>
      <c r="G33" s="7"/>
      <c r="H33" s="7"/>
      <c r="I33" s="7"/>
      <c r="J33" s="7"/>
      <c r="K33" s="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</row>
    <row r="34" spans="1:131" x14ac:dyDescent="0.25">
      <c r="A34" s="1" t="s">
        <v>90</v>
      </c>
      <c r="B34" s="6"/>
      <c r="J34" s="6"/>
      <c r="K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</row>
    <row r="35" spans="1:131" x14ac:dyDescent="0.25">
      <c r="A35" s="1"/>
      <c r="B35" s="6" t="s">
        <v>256</v>
      </c>
      <c r="C35" s="6"/>
      <c r="D35" s="6" t="s">
        <v>488</v>
      </c>
      <c r="E35" s="6" t="s">
        <v>68</v>
      </c>
      <c r="F35" s="6"/>
      <c r="G35" s="6" t="s">
        <v>489</v>
      </c>
      <c r="J35" s="6"/>
      <c r="K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</row>
    <row r="36" spans="1:131" x14ac:dyDescent="0.25">
      <c r="A36" s="1"/>
      <c r="B36" s="6" t="s">
        <v>14</v>
      </c>
      <c r="D36" s="6" t="s">
        <v>485</v>
      </c>
      <c r="E36" s="6" t="s">
        <v>445</v>
      </c>
      <c r="F36" s="6"/>
      <c r="G36" s="6" t="s">
        <v>132</v>
      </c>
      <c r="J36" s="6"/>
      <c r="K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</row>
    <row r="37" spans="1:131" x14ac:dyDescent="0.25">
      <c r="A37" s="1"/>
      <c r="B37" s="6" t="s">
        <v>476</v>
      </c>
      <c r="D37" s="6" t="s">
        <v>43</v>
      </c>
      <c r="E37" s="6" t="s">
        <v>158</v>
      </c>
      <c r="F37" s="6"/>
      <c r="G37" s="6" t="s">
        <v>481</v>
      </c>
      <c r="J37" s="6"/>
      <c r="K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</row>
    <row r="38" spans="1:131" x14ac:dyDescent="0.25">
      <c r="A38" s="1"/>
      <c r="B38" s="6" t="s">
        <v>14</v>
      </c>
      <c r="D38" s="6" t="s">
        <v>367</v>
      </c>
      <c r="E38" s="6" t="s">
        <v>486</v>
      </c>
      <c r="F38" s="6"/>
      <c r="G38" s="6" t="s">
        <v>487</v>
      </c>
      <c r="J38" s="6"/>
      <c r="K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</row>
    <row r="39" spans="1:131" x14ac:dyDescent="0.25">
      <c r="A39" s="1"/>
      <c r="B39" s="6" t="s">
        <v>21</v>
      </c>
      <c r="D39" s="6" t="s">
        <v>147</v>
      </c>
      <c r="E39" s="6" t="s">
        <v>92</v>
      </c>
      <c r="F39" s="6"/>
      <c r="G39" s="6" t="s">
        <v>123</v>
      </c>
      <c r="J39" s="6"/>
      <c r="K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</row>
    <row r="40" spans="1:131" x14ac:dyDescent="0.25">
      <c r="A40" s="1"/>
      <c r="B40" s="6" t="s">
        <v>81</v>
      </c>
      <c r="D40" s="6" t="s">
        <v>147</v>
      </c>
      <c r="E40" s="6" t="s">
        <v>66</v>
      </c>
      <c r="F40" s="6"/>
      <c r="G40" s="6" t="s">
        <v>477</v>
      </c>
      <c r="J40" s="6"/>
      <c r="K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</row>
    <row r="41" spans="1:131" x14ac:dyDescent="0.25">
      <c r="A41" s="1"/>
      <c r="B41" s="6" t="s">
        <v>466</v>
      </c>
      <c r="D41" s="6" t="s">
        <v>151</v>
      </c>
      <c r="E41" s="6" t="s">
        <v>71</v>
      </c>
      <c r="F41" s="6"/>
      <c r="G41" s="6" t="s">
        <v>337</v>
      </c>
      <c r="J41" s="6"/>
      <c r="K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</row>
    <row r="42" spans="1:131" x14ac:dyDescent="0.25">
      <c r="A42" s="1"/>
      <c r="B42" s="6" t="s">
        <v>57</v>
      </c>
      <c r="D42" s="6" t="s">
        <v>58</v>
      </c>
      <c r="E42" s="6" t="s">
        <v>158</v>
      </c>
      <c r="F42" s="6"/>
      <c r="G42" s="6" t="s">
        <v>480</v>
      </c>
      <c r="J42" s="6"/>
      <c r="K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</row>
    <row r="43" spans="1:131" x14ac:dyDescent="0.25">
      <c r="A43" s="1"/>
      <c r="B43" s="6" t="s">
        <v>476</v>
      </c>
      <c r="D43" s="6" t="s">
        <v>87</v>
      </c>
      <c r="E43" s="6" t="s">
        <v>490</v>
      </c>
      <c r="F43" s="6"/>
      <c r="G43" s="6" t="s">
        <v>320</v>
      </c>
      <c r="J43" s="6"/>
      <c r="K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</row>
    <row r="44" spans="1:131" x14ac:dyDescent="0.25">
      <c r="A44" s="1"/>
      <c r="B44" s="6" t="s">
        <v>476</v>
      </c>
      <c r="D44" s="6" t="s">
        <v>155</v>
      </c>
      <c r="E44" s="6" t="s">
        <v>499</v>
      </c>
      <c r="F44" s="6"/>
      <c r="G44" s="6" t="s">
        <v>500</v>
      </c>
      <c r="J44" s="6"/>
      <c r="K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</row>
    <row r="45" spans="1:131" x14ac:dyDescent="0.25">
      <c r="A45" s="1"/>
      <c r="B45" s="6" t="s">
        <v>21</v>
      </c>
      <c r="D45" s="6" t="s">
        <v>164</v>
      </c>
      <c r="E45" s="6" t="s">
        <v>167</v>
      </c>
      <c r="F45" s="6"/>
      <c r="G45" s="6" t="s">
        <v>261</v>
      </c>
      <c r="J45" s="6"/>
      <c r="K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</row>
    <row r="46" spans="1:131" x14ac:dyDescent="0.25">
      <c r="A46" s="1"/>
      <c r="B46" s="6" t="s">
        <v>57</v>
      </c>
      <c r="D46" s="6" t="s">
        <v>98</v>
      </c>
      <c r="E46" s="6" t="s">
        <v>486</v>
      </c>
      <c r="F46" s="6"/>
      <c r="G46" s="6" t="s">
        <v>487</v>
      </c>
      <c r="J46" s="6"/>
      <c r="K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</row>
    <row r="47" spans="1:131" x14ac:dyDescent="0.25">
      <c r="A47" s="1"/>
      <c r="B47" s="6" t="s">
        <v>476</v>
      </c>
      <c r="C47" s="6"/>
      <c r="D47" s="6" t="s">
        <v>99</v>
      </c>
      <c r="E47" s="6" t="s">
        <v>66</v>
      </c>
      <c r="F47" s="6"/>
      <c r="G47" s="6" t="s">
        <v>477</v>
      </c>
      <c r="J47" s="6"/>
      <c r="K47" s="6"/>
      <c r="L47" s="21">
        <f>TRUNC(M47/6)+0.1*(M47-6*TRUNC(M47/6))</f>
        <v>11</v>
      </c>
      <c r="M47" s="21">
        <f>SUM(M3:M46)</f>
        <v>66</v>
      </c>
      <c r="N47" s="21">
        <f>SUM(N3:N46)</f>
        <v>1</v>
      </c>
      <c r="O47" s="21">
        <f>SUM(O3:O46)</f>
        <v>39</v>
      </c>
      <c r="P47" s="21">
        <f>SUM(P3:P46)</f>
        <v>3</v>
      </c>
      <c r="Q47" s="21">
        <f>TRUNC(R47/6)+0.1*(R47-6*TRUNC(R47/6))</f>
        <v>31</v>
      </c>
      <c r="R47" s="21">
        <f>SUM(R3:R46)</f>
        <v>186</v>
      </c>
      <c r="S47" s="21">
        <f>SUM(S3:S46)</f>
        <v>2</v>
      </c>
      <c r="T47" s="21">
        <f>SUM(T3:T46)</f>
        <v>121</v>
      </c>
      <c r="U47" s="21">
        <f>SUM(U3:U46)</f>
        <v>6</v>
      </c>
      <c r="V47" s="21">
        <f>TRUNC(W47/6)+0.1*(W47-6*TRUNC(W47/6))</f>
        <v>62.1</v>
      </c>
      <c r="W47" s="21">
        <f>SUM(W3:W46)</f>
        <v>373</v>
      </c>
      <c r="X47" s="21">
        <f>SUM(X3:X46)</f>
        <v>6</v>
      </c>
      <c r="Y47" s="21">
        <f>SUM(Y3:Y46)</f>
        <v>237</v>
      </c>
      <c r="Z47" s="21">
        <f>SUM(Z3:Z46)</f>
        <v>20</v>
      </c>
      <c r="AA47" s="21">
        <f>TRUNC(AB47/6)+0.1*(AB47-6*TRUNC(AB47/6))</f>
        <v>61.4</v>
      </c>
      <c r="AB47" s="21">
        <f>SUM(AB3:AB46)</f>
        <v>370</v>
      </c>
      <c r="AC47" s="21">
        <f>SUM(AC3:AC46)</f>
        <v>1</v>
      </c>
      <c r="AD47" s="21">
        <f>SUM(AD3:AD46)</f>
        <v>386</v>
      </c>
      <c r="AE47" s="21">
        <f>SUM(AE3:AE46)</f>
        <v>15</v>
      </c>
      <c r="AF47" s="21">
        <f>TRUNC(AG47/6)+0.1*(AG47-6*TRUNC(AG47/6))</f>
        <v>108.4</v>
      </c>
      <c r="AG47" s="21">
        <f>SUM(AG3:AG46)</f>
        <v>652</v>
      </c>
      <c r="AH47" s="21">
        <f>SUM(AH3:AH46)</f>
        <v>12</v>
      </c>
      <c r="AI47" s="21">
        <f>SUM(AI3:AI46)</f>
        <v>437</v>
      </c>
      <c r="AJ47" s="21">
        <f>SUM(AJ3:AJ46)</f>
        <v>29</v>
      </c>
      <c r="AK47" s="21">
        <f>TRUNC(AL47/6)+0.1*(AL47-6*TRUNC(AL47/6))</f>
        <v>12</v>
      </c>
      <c r="AL47" s="21">
        <f>SUM(AL3:AL46)</f>
        <v>72</v>
      </c>
      <c r="AM47" s="21">
        <f>SUM(AM3:AM46)</f>
        <v>1</v>
      </c>
      <c r="AN47" s="21">
        <f>SUM(AN3:AN46)</f>
        <v>47</v>
      </c>
      <c r="AO47" s="21">
        <f>SUM(AO3:AO46)</f>
        <v>2</v>
      </c>
      <c r="AP47" s="21">
        <f>TRUNC(AQ47/6)+0.1*(AQ47-6*TRUNC(AQ47/6))</f>
        <v>6</v>
      </c>
      <c r="AQ47" s="21">
        <f>SUM(AQ3:AQ46)</f>
        <v>36</v>
      </c>
      <c r="AR47" s="21">
        <f>SUM(AR3:AR46)</f>
        <v>2</v>
      </c>
      <c r="AS47" s="21">
        <f>SUM(AS3:AS46)</f>
        <v>24</v>
      </c>
      <c r="AT47" s="21">
        <f>SUM(AT3:AT46)</f>
        <v>2</v>
      </c>
      <c r="AU47" s="21">
        <f>TRUNC(AV47/6)+0.1*(AV47-6*TRUNC(AV47/6))</f>
        <v>24</v>
      </c>
      <c r="AV47" s="21">
        <f>SUM(AV3:AV46)</f>
        <v>144</v>
      </c>
      <c r="AW47" s="21">
        <f>SUM(AW3:AW46)</f>
        <v>8</v>
      </c>
      <c r="AX47" s="21">
        <f>SUM(AX3:AX46)</f>
        <v>57</v>
      </c>
      <c r="AY47" s="21">
        <f>SUM(AY3:AY46)</f>
        <v>4</v>
      </c>
      <c r="AZ47" s="21">
        <f>TRUNC(BA47/6)+0.1*(BA47-6*TRUNC(BA47/6))</f>
        <v>10</v>
      </c>
      <c r="BA47" s="21">
        <f>SUM(BA3:BA46)</f>
        <v>60</v>
      </c>
      <c r="BB47" s="21">
        <f>SUM(BB3:BB46)</f>
        <v>2</v>
      </c>
      <c r="BC47" s="21">
        <f>SUM(BC3:BC46)</f>
        <v>56</v>
      </c>
      <c r="BD47" s="21">
        <f>SUM(BD3:BD46)</f>
        <v>9</v>
      </c>
      <c r="BE47" s="21">
        <f>TRUNC(BF47/6)+0.1*(BF47-6*TRUNC(BF47/6))</f>
        <v>33.5</v>
      </c>
      <c r="BF47" s="21">
        <f>SUM(BF3:BF46)</f>
        <v>203</v>
      </c>
      <c r="BG47" s="21">
        <f>SUM(BG3:BG46)</f>
        <v>5</v>
      </c>
      <c r="BH47" s="21">
        <f>SUM(BH3:BH46)</f>
        <v>95</v>
      </c>
      <c r="BI47" s="21">
        <f>SUM(BI3:BI46)</f>
        <v>10</v>
      </c>
      <c r="BJ47" s="21">
        <f>TRUNC(BK47/6)+0.1*(BK47-6*TRUNC(BK47/6))</f>
        <v>18</v>
      </c>
      <c r="BK47" s="21">
        <f>SUM(BK3:BK46)</f>
        <v>108</v>
      </c>
      <c r="BL47" s="21">
        <f>SUM(BL3:BL46)</f>
        <v>3</v>
      </c>
      <c r="BM47" s="21">
        <f>SUM(BM3:BM46)</f>
        <v>80</v>
      </c>
      <c r="BN47" s="21">
        <f>SUM(BN3:BN46)</f>
        <v>6</v>
      </c>
      <c r="BO47" s="21">
        <f>TRUNC(BP47/6)+0.1*(BP47-6*TRUNC(BP47/6))</f>
        <v>105</v>
      </c>
      <c r="BP47" s="21">
        <f>SUM(BP3:BP46)</f>
        <v>630</v>
      </c>
      <c r="BQ47" s="21">
        <f>SUM(BQ3:BQ46)</f>
        <v>13</v>
      </c>
      <c r="BR47" s="21">
        <f>SUM(BR3:BR46)</f>
        <v>377</v>
      </c>
      <c r="BS47" s="21">
        <f>SUM(BS3:BS46)</f>
        <v>22</v>
      </c>
      <c r="BT47" s="21">
        <f>TRUNC(BU47/6)+0.1*(BU47-6*TRUNC(BU47/6))</f>
        <v>55</v>
      </c>
      <c r="BU47" s="21">
        <f>SUM(BU3:BU46)</f>
        <v>330</v>
      </c>
      <c r="BV47" s="21">
        <f>SUM(BV3:BV46)</f>
        <v>6</v>
      </c>
      <c r="BW47" s="21">
        <f>SUM(BW3:BW46)</f>
        <v>244</v>
      </c>
      <c r="BX47" s="21">
        <f>SUM(BX3:BX46)</f>
        <v>8</v>
      </c>
      <c r="BY47" s="21">
        <f>TRUNC(BZ47/6)+0.1*(BZ47-6*TRUNC(BZ47/6))</f>
        <v>9</v>
      </c>
      <c r="BZ47" s="21">
        <f>SUM(BZ3:BZ46)</f>
        <v>54</v>
      </c>
      <c r="CA47" s="21">
        <f>SUM(CA3:CA46)</f>
        <v>0</v>
      </c>
      <c r="CB47" s="21">
        <f>SUM(CB3:CB46)</f>
        <v>58</v>
      </c>
      <c r="CC47" s="21">
        <f>SUM(CC3:CC46)</f>
        <v>2</v>
      </c>
      <c r="CD47" s="21">
        <f>TRUNC(CE47/6)+0.1*(CE47-6*TRUNC(CE47/6))</f>
        <v>43</v>
      </c>
      <c r="CE47" s="21">
        <f>SUM(CE3:CE46)</f>
        <v>258</v>
      </c>
      <c r="CF47" s="21">
        <f>SUM(CF3:CF46)</f>
        <v>2</v>
      </c>
      <c r="CG47" s="21">
        <f>SUM(CG3:CG46)</f>
        <v>221</v>
      </c>
      <c r="CH47" s="21">
        <f>SUM(CH3:CH46)</f>
        <v>9</v>
      </c>
      <c r="CI47" s="21">
        <f>TRUNC(CJ47/6)+0.1*(CJ47-6*TRUNC(CJ47/6))</f>
        <v>25</v>
      </c>
      <c r="CJ47" s="21">
        <f>SUM(CJ3:CJ46)</f>
        <v>150</v>
      </c>
      <c r="CK47" s="21">
        <f>SUM(CK3:CK46)</f>
        <v>0</v>
      </c>
      <c r="CL47" s="21">
        <f>SUM(CL3:CL46)</f>
        <v>157</v>
      </c>
      <c r="CM47" s="21">
        <f>SUM(CM3:CM46)</f>
        <v>8</v>
      </c>
      <c r="CN47" s="21">
        <f>TRUNC(CO47/6)+0.1*(CO47-6*TRUNC(CO47/6))</f>
        <v>109.3</v>
      </c>
      <c r="CO47" s="21">
        <f>SUM(CO3:CO46)</f>
        <v>657</v>
      </c>
      <c r="CP47" s="21">
        <f>SUM(CP3:CP46)</f>
        <v>19</v>
      </c>
      <c r="CQ47" s="21">
        <f>SUM(CQ3:CQ46)</f>
        <v>387</v>
      </c>
      <c r="CR47" s="21">
        <f>SUM(CR3:CR46)</f>
        <v>31</v>
      </c>
      <c r="CS47" s="21">
        <f>TRUNC(CT47/6)+0.1*(CT47-6*TRUNC(CT47/6))</f>
        <v>14</v>
      </c>
      <c r="CT47" s="21">
        <f>SUM(CT3:CT46)</f>
        <v>84</v>
      </c>
      <c r="CU47" s="21">
        <f>SUM(CU3:CU46)</f>
        <v>0</v>
      </c>
      <c r="CV47" s="21">
        <f>SUM(CV3:CV46)</f>
        <v>92</v>
      </c>
      <c r="CW47" s="21">
        <f>SUM(CW3:CW46)</f>
        <v>3</v>
      </c>
      <c r="CX47" s="21">
        <f>TRUNC(CY47/6)+0.1*(CY47-6*TRUNC(CY47/6))</f>
        <v>42.2</v>
      </c>
      <c r="CY47" s="21">
        <f>SUM(CY3:CY46)</f>
        <v>254</v>
      </c>
      <c r="CZ47" s="21">
        <f>SUM(CZ3:CZ46)</f>
        <v>2</v>
      </c>
      <c r="DA47" s="21">
        <f>SUM(DA3:DA46)</f>
        <v>187</v>
      </c>
      <c r="DB47" s="21">
        <f>SUM(DB3:DB46)</f>
        <v>9</v>
      </c>
      <c r="DC47" s="21">
        <f>TRUNC(DD47/6)+0.1*(DD47-6*TRUNC(DD47/6))</f>
        <v>6</v>
      </c>
      <c r="DD47" s="21">
        <f>SUM(DD3:DD46)</f>
        <v>36</v>
      </c>
      <c r="DE47" s="21">
        <f>SUM(DE3:DE46)</f>
        <v>1</v>
      </c>
      <c r="DF47" s="21">
        <f>SUM(DF3:DF46)</f>
        <v>15</v>
      </c>
      <c r="DG47" s="21">
        <f>SUM(DG3:DG46)</f>
        <v>1</v>
      </c>
      <c r="DH47" s="21">
        <f>TRUNC(DI47/6)+0.1*(DI47-6*TRUNC(DI47/6))</f>
        <v>93</v>
      </c>
      <c r="DI47" s="21">
        <f>SUM(DI3:DI46)</f>
        <v>558</v>
      </c>
      <c r="DJ47" s="21">
        <f>SUM(DJ3:DJ46)</f>
        <v>12</v>
      </c>
      <c r="DK47" s="21">
        <f>SUM(DK3:DK46)</f>
        <v>370</v>
      </c>
      <c r="DL47" s="21">
        <f>SUM(DL3:DL46)</f>
        <v>19</v>
      </c>
      <c r="DM47" s="21">
        <f>TRUNC(DN47/6)+0.1*(DN47-6*TRUNC(DN47/6))</f>
        <v>1</v>
      </c>
      <c r="DN47" s="21">
        <f>SUM(DN3:DN46)</f>
        <v>6</v>
      </c>
      <c r="DO47" s="21">
        <f>SUM(DO3:DO46)</f>
        <v>0</v>
      </c>
      <c r="DP47" s="21">
        <f>SUM(DP3:DP46)</f>
        <v>5</v>
      </c>
      <c r="DQ47" s="21">
        <f>SUM(DQ3:DQ46)</f>
        <v>1</v>
      </c>
      <c r="DR47" s="21">
        <f>TRUNC(DS47/6)+0.1*(DS47-6*TRUNC(DS47/6))</f>
        <v>5</v>
      </c>
      <c r="DS47" s="21">
        <f>SUM(DS3:DS46)</f>
        <v>30</v>
      </c>
      <c r="DT47" s="21">
        <f>SUM(DT3:DT46)</f>
        <v>0</v>
      </c>
      <c r="DU47" s="21">
        <f>SUM(DU3:DU46)</f>
        <v>34</v>
      </c>
      <c r="DV47" s="21">
        <f>SUM(DV3:DV46)</f>
        <v>0</v>
      </c>
      <c r="DW47" s="21">
        <f>TRUNC(DX47/6)+0.1*(DX47-6*TRUNC(DX47/6))</f>
        <v>8</v>
      </c>
      <c r="DX47" s="21">
        <f>SUM(DX3:DX46)</f>
        <v>48</v>
      </c>
      <c r="DY47" s="21">
        <f>SUM(DY3:DY46)</f>
        <v>0</v>
      </c>
      <c r="DZ47" s="21">
        <f>SUM(DZ3:DZ46)</f>
        <v>44</v>
      </c>
      <c r="EA47" s="21">
        <f>SUM(EA3:EA46)</f>
        <v>0</v>
      </c>
    </row>
    <row r="48" spans="1:131" x14ac:dyDescent="0.25">
      <c r="A48" s="1"/>
      <c r="B48" s="6" t="s">
        <v>21</v>
      </c>
      <c r="C48" s="6"/>
      <c r="D48" s="6" t="s">
        <v>235</v>
      </c>
      <c r="E48" s="6" t="s">
        <v>498</v>
      </c>
      <c r="F48" s="6"/>
      <c r="G48" s="6" t="s">
        <v>380</v>
      </c>
      <c r="J48" s="6"/>
      <c r="K48" s="6"/>
      <c r="L48" t="s">
        <v>483</v>
      </c>
      <c r="Q48" s="21" t="s">
        <v>8</v>
      </c>
      <c r="R48" s="21"/>
      <c r="S48" s="21"/>
      <c r="T48" s="21"/>
      <c r="U48" s="21"/>
      <c r="V48" s="21" t="s">
        <v>438</v>
      </c>
      <c r="W48" s="21"/>
      <c r="X48" s="21"/>
      <c r="Y48" s="21"/>
      <c r="Z48" s="21"/>
      <c r="AA48" s="21" t="s">
        <v>452</v>
      </c>
      <c r="AB48" s="21"/>
      <c r="AC48" s="21"/>
      <c r="AD48" s="21"/>
      <c r="AE48" s="21"/>
      <c r="AF48" s="21" t="s">
        <v>21</v>
      </c>
      <c r="AG48" s="21"/>
      <c r="AH48" s="21"/>
      <c r="AI48" s="21"/>
      <c r="AJ48" s="21"/>
      <c r="AK48" s="21" t="s">
        <v>9</v>
      </c>
      <c r="AL48" s="21"/>
      <c r="AM48" s="21"/>
      <c r="AN48" s="21"/>
      <c r="AO48" s="21"/>
      <c r="AP48" s="21" t="s">
        <v>195</v>
      </c>
      <c r="AQ48" s="21"/>
      <c r="AR48" s="21"/>
      <c r="AS48" s="21"/>
      <c r="AT48" s="21"/>
      <c r="AU48" s="21" t="s">
        <v>196</v>
      </c>
      <c r="AV48" s="21"/>
      <c r="AW48" s="21"/>
      <c r="AX48" s="21"/>
      <c r="AY48" s="21"/>
      <c r="AZ48" s="21" t="s">
        <v>22</v>
      </c>
      <c r="BA48" s="21"/>
      <c r="BB48" s="21"/>
      <c r="BC48" s="21"/>
      <c r="BD48" s="21"/>
      <c r="BE48" s="21" t="s">
        <v>10</v>
      </c>
      <c r="BF48" s="21"/>
      <c r="BG48" s="21"/>
      <c r="BH48" s="21"/>
      <c r="BI48" s="21"/>
      <c r="BJ48" s="21" t="s">
        <v>11</v>
      </c>
      <c r="BK48" s="21"/>
      <c r="BL48" s="21"/>
      <c r="BM48" s="21"/>
      <c r="BN48" s="21"/>
      <c r="BO48" s="21" t="s">
        <v>12</v>
      </c>
      <c r="BP48" s="21"/>
      <c r="BQ48" s="21"/>
      <c r="BR48" s="21"/>
      <c r="BS48" s="21"/>
      <c r="BT48" s="21" t="s">
        <v>474</v>
      </c>
      <c r="BU48" s="21"/>
      <c r="BV48" s="21"/>
      <c r="BW48" s="21"/>
      <c r="BX48" s="21"/>
      <c r="BY48" s="21" t="s">
        <v>3</v>
      </c>
      <c r="BZ48" s="21"/>
      <c r="CA48" s="21"/>
      <c r="CB48" s="21"/>
      <c r="CC48" s="21"/>
      <c r="CD48" s="21" t="s">
        <v>29</v>
      </c>
      <c r="CE48" s="21"/>
      <c r="CF48" s="21"/>
      <c r="CG48" s="21"/>
      <c r="CH48" s="21"/>
      <c r="CI48" s="21" t="s">
        <v>13</v>
      </c>
      <c r="CJ48" s="21"/>
      <c r="CK48" s="21"/>
      <c r="CL48" s="21"/>
      <c r="CM48" s="21"/>
      <c r="CN48" s="21" t="s">
        <v>14</v>
      </c>
      <c r="CO48" s="21"/>
      <c r="CP48" s="21"/>
      <c r="CQ48" s="21"/>
      <c r="CR48" s="21"/>
      <c r="CS48" s="21" t="s">
        <v>200</v>
      </c>
      <c r="CT48" s="21"/>
      <c r="CU48" s="21"/>
      <c r="CV48" s="21"/>
      <c r="CW48" s="21"/>
      <c r="CX48" s="21" t="s">
        <v>444</v>
      </c>
      <c r="CY48" s="21"/>
      <c r="CZ48" s="21"/>
      <c r="DA48" s="21"/>
      <c r="DB48" s="21"/>
      <c r="DC48" s="6" t="s">
        <v>138</v>
      </c>
      <c r="DD48" s="21"/>
      <c r="DE48" s="21"/>
      <c r="DF48" s="21"/>
      <c r="DG48" s="21"/>
      <c r="DH48" s="6" t="s">
        <v>466</v>
      </c>
      <c r="DI48" s="21"/>
      <c r="DJ48" s="21"/>
      <c r="DK48" s="21"/>
      <c r="DL48" s="21"/>
      <c r="DM48" s="6" t="s">
        <v>478</v>
      </c>
      <c r="DN48" s="21"/>
      <c r="DO48" s="21"/>
      <c r="DP48" s="21"/>
      <c r="DQ48" s="21"/>
      <c r="DR48" s="6" t="s">
        <v>496</v>
      </c>
      <c r="DS48" s="21"/>
      <c r="DT48" s="21"/>
      <c r="DU48" s="21"/>
      <c r="DV48" s="21"/>
      <c r="DW48" t="s">
        <v>7</v>
      </c>
    </row>
    <row r="49" spans="1:116" x14ac:dyDescent="0.25">
      <c r="A49" s="1"/>
      <c r="B49" s="6" t="s">
        <v>57</v>
      </c>
      <c r="D49" s="6" t="s">
        <v>211</v>
      </c>
      <c r="E49" s="6" t="s">
        <v>167</v>
      </c>
      <c r="F49" s="6"/>
      <c r="G49" s="6" t="s">
        <v>133</v>
      </c>
      <c r="J49" s="6"/>
      <c r="K49" s="6"/>
    </row>
    <row r="50" spans="1:116" x14ac:dyDescent="0.25">
      <c r="A50" s="1"/>
      <c r="B50" s="6" t="s">
        <v>81</v>
      </c>
      <c r="D50" s="6" t="s">
        <v>211</v>
      </c>
      <c r="E50" s="6" t="s">
        <v>80</v>
      </c>
      <c r="F50" s="6"/>
      <c r="G50" s="6" t="s">
        <v>243</v>
      </c>
      <c r="J50" s="6"/>
      <c r="K50" s="6"/>
    </row>
    <row r="51" spans="1:116" x14ac:dyDescent="0.25">
      <c r="A51" s="1"/>
      <c r="B51" s="6" t="s">
        <v>476</v>
      </c>
      <c r="D51" s="6" t="s">
        <v>74</v>
      </c>
      <c r="E51" s="6" t="s">
        <v>482</v>
      </c>
      <c r="F51" s="6"/>
      <c r="G51" s="6" t="s">
        <v>242</v>
      </c>
      <c r="J51" s="6"/>
      <c r="K51" s="6"/>
    </row>
    <row r="52" spans="1:116" x14ac:dyDescent="0.25">
      <c r="A52" s="1"/>
      <c r="B52" s="6" t="s">
        <v>470</v>
      </c>
      <c r="D52" s="6" t="s">
        <v>501</v>
      </c>
      <c r="E52" s="6" t="s">
        <v>499</v>
      </c>
      <c r="F52" s="6"/>
      <c r="G52" s="6" t="s">
        <v>500</v>
      </c>
      <c r="J52" s="6"/>
      <c r="K52" s="6"/>
    </row>
    <row r="53" spans="1:116" x14ac:dyDescent="0.25">
      <c r="A53" s="1"/>
      <c r="B53" s="6" t="s">
        <v>21</v>
      </c>
      <c r="C53" s="6"/>
      <c r="D53" s="6" t="s">
        <v>479</v>
      </c>
      <c r="E53" s="6" t="s">
        <v>482</v>
      </c>
      <c r="F53" s="6"/>
      <c r="G53" s="6" t="s">
        <v>242</v>
      </c>
      <c r="J53" s="6"/>
      <c r="K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</row>
    <row r="54" spans="1:116" x14ac:dyDescent="0.25">
      <c r="A54" s="1"/>
      <c r="B54" s="6" t="s">
        <v>470</v>
      </c>
      <c r="D54" s="6" t="s">
        <v>479</v>
      </c>
      <c r="E54" s="6" t="s">
        <v>445</v>
      </c>
      <c r="F54" s="6"/>
      <c r="G54" s="6" t="s">
        <v>238</v>
      </c>
      <c r="J54" s="6"/>
      <c r="K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</row>
    <row r="55" spans="1:116" x14ac:dyDescent="0.25">
      <c r="A55" s="1"/>
      <c r="B55" s="6" t="s">
        <v>466</v>
      </c>
      <c r="C55" s="6"/>
      <c r="D55" s="6" t="s">
        <v>497</v>
      </c>
      <c r="E55" s="6" t="s">
        <v>167</v>
      </c>
      <c r="F55" s="6"/>
      <c r="G55" s="6" t="s">
        <v>261</v>
      </c>
      <c r="J55" s="6"/>
      <c r="K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</row>
    <row r="56" spans="1:116" x14ac:dyDescent="0.25"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</row>
    <row r="57" spans="1:116" x14ac:dyDescent="0.25">
      <c r="A57" s="1"/>
      <c r="B57" s="6"/>
      <c r="D57" s="6"/>
      <c r="E57" s="6"/>
      <c r="F57" s="6"/>
      <c r="G57" s="6"/>
      <c r="J57" s="6"/>
      <c r="K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</row>
    <row r="58" spans="1:116" x14ac:dyDescent="0.25">
      <c r="A58" s="1"/>
      <c r="B58" s="6"/>
      <c r="D58" s="6"/>
      <c r="E58" s="6"/>
      <c r="F58" s="6"/>
      <c r="G58" s="6"/>
      <c r="J58" s="6"/>
      <c r="K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</row>
    <row r="59" spans="1:116" x14ac:dyDescent="0.25">
      <c r="A59" s="1"/>
      <c r="B59" s="6"/>
      <c r="D59" s="6"/>
      <c r="E59" s="6"/>
      <c r="F59" s="6"/>
      <c r="G59" s="6"/>
      <c r="J59" s="6"/>
      <c r="K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</row>
    <row r="60" spans="1:116" x14ac:dyDescent="0.25">
      <c r="A60" s="1"/>
      <c r="B60" s="6"/>
      <c r="C60" s="6"/>
      <c r="D60" s="17"/>
      <c r="E60" s="6"/>
      <c r="F60" s="6"/>
      <c r="G60" s="6"/>
      <c r="J60" s="6"/>
      <c r="K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</row>
    <row r="61" spans="1:116" x14ac:dyDescent="0.25">
      <c r="A61" s="1"/>
      <c r="B61" s="6"/>
      <c r="C61" s="6"/>
      <c r="D61" s="17"/>
      <c r="E61" s="6"/>
      <c r="F61" s="6"/>
      <c r="G61" s="6"/>
      <c r="J61" s="6"/>
      <c r="K61" s="6"/>
    </row>
    <row r="62" spans="1:116" x14ac:dyDescent="0.25">
      <c r="A62" s="1"/>
      <c r="B62" s="6"/>
      <c r="C62" s="6"/>
      <c r="D62" s="17"/>
      <c r="E62" s="6"/>
      <c r="F62" s="6"/>
      <c r="G62" s="6"/>
      <c r="J62" s="6"/>
      <c r="K62" s="6"/>
    </row>
    <row r="63" spans="1:116" x14ac:dyDescent="0.25">
      <c r="A63" s="1"/>
      <c r="B63" s="6"/>
      <c r="C63" s="6"/>
      <c r="D63" s="17"/>
      <c r="E63" s="6"/>
      <c r="F63" s="6"/>
      <c r="G63" s="6"/>
      <c r="J63" s="6"/>
      <c r="K63" s="6"/>
    </row>
    <row r="64" spans="1:116" x14ac:dyDescent="0.25">
      <c r="A64" s="1"/>
      <c r="B64" s="6"/>
      <c r="C64" s="6"/>
      <c r="D64" s="17"/>
      <c r="E64" s="6"/>
      <c r="F64" s="6"/>
      <c r="G64" s="6"/>
      <c r="J64" s="6"/>
      <c r="K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21"/>
    </row>
    <row r="65" spans="1:111" x14ac:dyDescent="0.25">
      <c r="A65" s="1"/>
      <c r="B65" s="6"/>
      <c r="D65" s="6"/>
      <c r="E65" s="6"/>
      <c r="F65" s="6"/>
      <c r="G65" s="6"/>
      <c r="J65" s="6"/>
      <c r="K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21"/>
    </row>
    <row r="66" spans="1:111" x14ac:dyDescent="0.25">
      <c r="A66" s="1"/>
      <c r="B66" s="6"/>
      <c r="D66" s="6"/>
      <c r="E66" s="6"/>
      <c r="F66" s="6"/>
      <c r="G66" s="6"/>
      <c r="J66" s="6"/>
      <c r="K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21"/>
    </row>
    <row r="67" spans="1:111" x14ac:dyDescent="0.25">
      <c r="A67" s="1"/>
      <c r="B67" s="6"/>
      <c r="D67" s="6"/>
      <c r="E67" s="6"/>
      <c r="F67" s="6"/>
      <c r="G67" s="6"/>
      <c r="J67" s="6"/>
      <c r="K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21"/>
    </row>
    <row r="68" spans="1:111" x14ac:dyDescent="0.25"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21"/>
    </row>
    <row r="69" spans="1:111" x14ac:dyDescent="0.25">
      <c r="A69" s="1"/>
      <c r="B69" s="6"/>
      <c r="C69" s="6"/>
      <c r="D69" s="17"/>
      <c r="E69" s="6"/>
      <c r="F69" s="6"/>
      <c r="G69" s="6"/>
      <c r="H69" s="6"/>
      <c r="J69" s="6"/>
      <c r="K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21"/>
    </row>
    <row r="70" spans="1:111" x14ac:dyDescent="0.25">
      <c r="A70" s="1"/>
      <c r="B70" s="6"/>
      <c r="C70" s="6"/>
      <c r="D70" s="17"/>
      <c r="E70" s="6"/>
      <c r="F70" s="6"/>
      <c r="G70" s="6"/>
      <c r="H70" s="6"/>
      <c r="J70" s="6"/>
      <c r="K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21"/>
    </row>
    <row r="71" spans="1:111" x14ac:dyDescent="0.25">
      <c r="A71" s="1"/>
      <c r="B71" s="6"/>
      <c r="C71" s="6"/>
      <c r="D71" s="17"/>
      <c r="E71" s="6"/>
      <c r="F71" s="6"/>
      <c r="G71" s="6"/>
      <c r="H71" s="6"/>
      <c r="J71" s="6"/>
      <c r="K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21"/>
    </row>
    <row r="72" spans="1:111" x14ac:dyDescent="0.25">
      <c r="A72" s="1"/>
      <c r="B72" s="6"/>
      <c r="C72" s="6"/>
      <c r="D72" s="17"/>
      <c r="E72" s="6"/>
      <c r="F72" s="6"/>
      <c r="G72" s="6"/>
      <c r="H72" s="6"/>
      <c r="J72" s="6"/>
      <c r="K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</row>
    <row r="73" spans="1:111" x14ac:dyDescent="0.25"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</row>
    <row r="74" spans="1:111" x14ac:dyDescent="0.25"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CS74" s="6"/>
      <c r="CT74" s="6"/>
      <c r="CU74" s="6"/>
      <c r="CV74" s="6"/>
      <c r="CW74" s="6"/>
      <c r="CX74" s="6"/>
      <c r="CY74" s="6"/>
      <c r="DC74" s="6"/>
      <c r="DD74" s="6"/>
      <c r="DE74" s="6"/>
      <c r="DF74" s="6"/>
      <c r="DG74" s="6"/>
    </row>
    <row r="75" spans="1:111" x14ac:dyDescent="0.25"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DC75" s="6"/>
      <c r="DD75" s="6"/>
      <c r="DE75" s="6"/>
      <c r="DF75" s="6"/>
      <c r="DG75" s="6"/>
    </row>
    <row r="77" spans="1:111" x14ac:dyDescent="0.25">
      <c r="A77" s="1"/>
      <c r="H77" s="6"/>
      <c r="J77" s="6"/>
      <c r="K77" s="6"/>
    </row>
    <row r="79" spans="1:111" x14ac:dyDescent="0.25">
      <c r="A79" s="1"/>
      <c r="B79" s="6"/>
      <c r="C79" s="6"/>
      <c r="D79" s="17"/>
      <c r="E79" s="6"/>
      <c r="F79" s="6"/>
      <c r="G79" s="6"/>
      <c r="H79" s="6"/>
      <c r="J79" s="6"/>
      <c r="K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DC79" s="6"/>
      <c r="DD79" s="6"/>
      <c r="DE79" s="6"/>
      <c r="DF79" s="6"/>
      <c r="DG79" s="6"/>
    </row>
  </sheetData>
  <phoneticPr fontId="8" type="noConversion"/>
  <pageMargins left="0.94488188976377963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L74"/>
  <sheetViews>
    <sheetView zoomScale="90" workbookViewId="0">
      <selection activeCell="J29" sqref="J29"/>
    </sheetView>
  </sheetViews>
  <sheetFormatPr defaultRowHeight="13.2" x14ac:dyDescent="0.25"/>
  <cols>
    <col min="1" max="1" width="11.44140625" customWidth="1"/>
    <col min="2" max="2" width="6.6640625" customWidth="1"/>
    <col min="3" max="4" width="5.6640625" customWidth="1"/>
    <col min="5" max="5" width="6.33203125" customWidth="1"/>
    <col min="6" max="7" width="5.6640625" customWidth="1"/>
    <col min="8" max="8" width="4.6640625" customWidth="1"/>
    <col min="9" max="10" width="5.6640625" customWidth="1"/>
    <col min="11" max="11" width="5.109375" customWidth="1"/>
    <col min="12" max="111" width="3.33203125" customWidth="1"/>
    <col min="112" max="116" width="3.6640625" customWidth="1"/>
  </cols>
  <sheetData>
    <row r="1" spans="1:116" x14ac:dyDescent="0.25">
      <c r="A1" s="1" t="s">
        <v>502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16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2" t="s">
        <v>8</v>
      </c>
      <c r="M2" s="22"/>
      <c r="N2" s="22"/>
      <c r="O2" s="22"/>
      <c r="P2" s="22"/>
      <c r="Q2" s="22" t="s">
        <v>438</v>
      </c>
      <c r="R2" s="22"/>
      <c r="S2" s="22"/>
      <c r="T2" s="22"/>
      <c r="U2" s="22"/>
      <c r="V2" s="22" t="s">
        <v>452</v>
      </c>
      <c r="W2" s="22"/>
      <c r="X2" s="22"/>
      <c r="Y2" s="22"/>
      <c r="Z2" s="22"/>
      <c r="AA2" s="22" t="s">
        <v>257</v>
      </c>
      <c r="AB2" s="22"/>
      <c r="AC2" s="22"/>
      <c r="AD2" s="22"/>
      <c r="AE2" s="22"/>
      <c r="AF2" s="22" t="s">
        <v>21</v>
      </c>
      <c r="AG2" s="22"/>
      <c r="AH2" s="22"/>
      <c r="AI2" s="22"/>
      <c r="AJ2" s="22"/>
      <c r="AK2" s="22" t="s">
        <v>9</v>
      </c>
      <c r="AL2" s="22"/>
      <c r="AM2" s="22"/>
      <c r="AN2" s="22"/>
      <c r="AO2" s="22"/>
      <c r="AP2" s="22" t="s">
        <v>195</v>
      </c>
      <c r="AQ2" s="22"/>
      <c r="AR2" s="22"/>
      <c r="AS2" s="22"/>
      <c r="AT2" s="22"/>
      <c r="AU2" s="22" t="s">
        <v>196</v>
      </c>
      <c r="AV2" s="22"/>
      <c r="AW2" s="22"/>
      <c r="AX2" s="22"/>
      <c r="AY2" s="22"/>
      <c r="AZ2" s="22" t="s">
        <v>22</v>
      </c>
      <c r="BA2" s="22"/>
      <c r="BB2" s="22"/>
      <c r="BC2" s="22"/>
      <c r="BD2" s="22"/>
      <c r="BE2" s="22" t="s">
        <v>10</v>
      </c>
      <c r="BF2" s="22"/>
      <c r="BG2" s="22"/>
      <c r="BH2" s="22"/>
      <c r="BI2" s="22"/>
      <c r="BJ2" s="22" t="s">
        <v>11</v>
      </c>
      <c r="BK2" s="22"/>
      <c r="BL2" s="22"/>
      <c r="BM2" s="22"/>
      <c r="BN2" s="22"/>
      <c r="BO2" s="22" t="s">
        <v>12</v>
      </c>
      <c r="BP2" s="22"/>
      <c r="BQ2" s="22"/>
      <c r="BR2" s="22"/>
      <c r="BS2" s="22"/>
      <c r="BT2" s="22" t="s">
        <v>474</v>
      </c>
      <c r="BU2" s="22"/>
      <c r="BV2" s="22"/>
      <c r="BW2" s="22"/>
      <c r="BX2" s="22"/>
      <c r="BY2" s="22" t="s">
        <v>3</v>
      </c>
      <c r="BZ2" s="22"/>
      <c r="CA2" s="22"/>
      <c r="CB2" s="22"/>
      <c r="CC2" s="22"/>
      <c r="CD2" s="22" t="s">
        <v>29</v>
      </c>
      <c r="CE2" s="22"/>
      <c r="CF2" s="22"/>
      <c r="CG2" s="22"/>
      <c r="CH2" s="22"/>
      <c r="CI2" s="22" t="s">
        <v>13</v>
      </c>
      <c r="CJ2" s="22"/>
      <c r="CK2" s="22"/>
      <c r="CL2" s="22"/>
      <c r="CM2" s="22"/>
      <c r="CN2" s="22" t="s">
        <v>14</v>
      </c>
      <c r="CO2" s="22"/>
      <c r="CP2" s="22"/>
      <c r="CQ2" s="22"/>
      <c r="CR2" s="22"/>
      <c r="CS2" s="22" t="s">
        <v>200</v>
      </c>
      <c r="CT2" s="22"/>
      <c r="CU2" s="22"/>
      <c r="CV2" s="22"/>
      <c r="CW2" s="22"/>
      <c r="CX2" s="6" t="s">
        <v>466</v>
      </c>
      <c r="CY2" s="6"/>
      <c r="CZ2" s="6"/>
      <c r="DA2" s="6"/>
      <c r="DB2" s="6"/>
      <c r="DC2" t="s">
        <v>510</v>
      </c>
      <c r="DH2" t="s">
        <v>496</v>
      </c>
    </row>
    <row r="3" spans="1:116" x14ac:dyDescent="0.25">
      <c r="A3" s="4" t="s">
        <v>8</v>
      </c>
      <c r="B3" s="5">
        <f>L42</f>
        <v>20.399999999999999</v>
      </c>
      <c r="C3" s="15">
        <f>M42</f>
        <v>124</v>
      </c>
      <c r="D3" s="15">
        <f>N42</f>
        <v>1</v>
      </c>
      <c r="E3" s="15">
        <f>O42</f>
        <v>101</v>
      </c>
      <c r="F3" s="15">
        <f>P42</f>
        <v>4</v>
      </c>
      <c r="G3" s="7">
        <f t="shared" ref="G3:G17" si="0">E3/F3</f>
        <v>25.25</v>
      </c>
      <c r="H3" s="6"/>
      <c r="I3" s="7">
        <f t="shared" ref="I3:I17" si="1">C3/F3</f>
        <v>31</v>
      </c>
      <c r="J3" s="7">
        <f t="shared" ref="J3:J18" si="2">6*E3/C3</f>
        <v>4.887096774193548</v>
      </c>
      <c r="K3" s="7"/>
      <c r="L3" s="25">
        <v>8</v>
      </c>
      <c r="M3" s="6">
        <v>48</v>
      </c>
      <c r="N3" s="6">
        <v>0</v>
      </c>
      <c r="O3" s="6">
        <v>54</v>
      </c>
      <c r="P3" s="6">
        <v>2</v>
      </c>
      <c r="Q3" s="25">
        <v>1</v>
      </c>
      <c r="R3" s="6">
        <v>6</v>
      </c>
      <c r="S3" s="6">
        <v>0</v>
      </c>
      <c r="T3" s="6">
        <v>8</v>
      </c>
      <c r="U3" s="6">
        <v>0</v>
      </c>
      <c r="V3" s="25">
        <v>3</v>
      </c>
      <c r="W3" s="6">
        <v>18</v>
      </c>
      <c r="X3" s="6">
        <v>0</v>
      </c>
      <c r="Y3" s="6">
        <v>14</v>
      </c>
      <c r="Z3" s="6">
        <v>0</v>
      </c>
      <c r="AA3" s="25">
        <v>8</v>
      </c>
      <c r="AB3" s="6">
        <v>48</v>
      </c>
      <c r="AC3" s="6">
        <v>1</v>
      </c>
      <c r="AD3" s="6">
        <v>23</v>
      </c>
      <c r="AE3" s="6">
        <v>0</v>
      </c>
      <c r="AF3" s="25">
        <v>5</v>
      </c>
      <c r="AG3" s="6">
        <v>30</v>
      </c>
      <c r="AH3" s="6">
        <v>2</v>
      </c>
      <c r="AI3" s="6">
        <v>28</v>
      </c>
      <c r="AJ3" s="6">
        <v>1</v>
      </c>
      <c r="AK3" s="25">
        <v>4</v>
      </c>
      <c r="AL3" s="6">
        <v>24</v>
      </c>
      <c r="AM3" s="6">
        <v>0</v>
      </c>
      <c r="AN3" s="6">
        <v>35</v>
      </c>
      <c r="AO3" s="6">
        <v>0</v>
      </c>
      <c r="AP3" s="25">
        <v>3</v>
      </c>
      <c r="AQ3" s="6">
        <v>18</v>
      </c>
      <c r="AR3" s="6">
        <v>0</v>
      </c>
      <c r="AS3" s="6">
        <v>23</v>
      </c>
      <c r="AT3" s="6">
        <v>1</v>
      </c>
      <c r="AU3" s="25">
        <v>3</v>
      </c>
      <c r="AV3" s="6">
        <v>18</v>
      </c>
      <c r="AW3" s="6">
        <v>0</v>
      </c>
      <c r="AX3" s="6">
        <v>18</v>
      </c>
      <c r="AY3" s="6">
        <v>0</v>
      </c>
      <c r="AZ3" s="25">
        <v>1.1000000000000001</v>
      </c>
      <c r="BA3" s="6">
        <v>7</v>
      </c>
      <c r="BB3" s="6">
        <v>0</v>
      </c>
      <c r="BC3" s="6">
        <v>6</v>
      </c>
      <c r="BD3" s="6">
        <v>1</v>
      </c>
      <c r="BE3" s="25">
        <v>4</v>
      </c>
      <c r="BF3" s="6">
        <v>24</v>
      </c>
      <c r="BG3" s="6">
        <v>0</v>
      </c>
      <c r="BH3" s="6">
        <v>11</v>
      </c>
      <c r="BI3" s="6">
        <v>0</v>
      </c>
      <c r="BJ3" s="29">
        <v>3</v>
      </c>
      <c r="BK3" s="28">
        <v>18</v>
      </c>
      <c r="BL3" s="28">
        <v>1</v>
      </c>
      <c r="BM3" s="28">
        <v>4</v>
      </c>
      <c r="BN3" s="28">
        <v>0</v>
      </c>
      <c r="BO3" s="25">
        <v>6</v>
      </c>
      <c r="BP3" s="6">
        <v>36</v>
      </c>
      <c r="BQ3" s="6">
        <v>1</v>
      </c>
      <c r="BR3" s="6">
        <v>19</v>
      </c>
      <c r="BS3" s="6">
        <v>1</v>
      </c>
      <c r="BT3" s="25">
        <v>4</v>
      </c>
      <c r="BU3" s="6">
        <v>24</v>
      </c>
      <c r="BV3" s="6">
        <v>0</v>
      </c>
      <c r="BW3" s="6">
        <v>34</v>
      </c>
      <c r="BX3" s="6">
        <v>0</v>
      </c>
      <c r="BY3" s="25">
        <v>2</v>
      </c>
      <c r="BZ3" s="6">
        <v>12</v>
      </c>
      <c r="CA3" s="6">
        <v>0</v>
      </c>
      <c r="CB3" s="6">
        <v>10</v>
      </c>
      <c r="CC3" s="6">
        <v>0</v>
      </c>
      <c r="CD3" s="25">
        <v>7.5</v>
      </c>
      <c r="CE3" s="6">
        <v>47</v>
      </c>
      <c r="CF3" s="6">
        <v>0</v>
      </c>
      <c r="CG3" s="6">
        <v>34</v>
      </c>
      <c r="CH3" s="6">
        <v>1</v>
      </c>
      <c r="CI3" s="25">
        <v>6</v>
      </c>
      <c r="CJ3" s="6">
        <v>36</v>
      </c>
      <c r="CK3" s="6">
        <v>0</v>
      </c>
      <c r="CL3" s="6">
        <v>11</v>
      </c>
      <c r="CM3" s="6">
        <v>2</v>
      </c>
      <c r="CN3" s="25">
        <v>8</v>
      </c>
      <c r="CO3" s="6">
        <v>48</v>
      </c>
      <c r="CP3" s="6">
        <v>3</v>
      </c>
      <c r="CQ3" s="6">
        <v>23</v>
      </c>
      <c r="CR3" s="6">
        <v>3</v>
      </c>
      <c r="CS3" s="25">
        <v>6</v>
      </c>
      <c r="CT3" s="6">
        <v>36</v>
      </c>
      <c r="CU3" s="6">
        <v>0</v>
      </c>
      <c r="CV3" s="6">
        <v>23</v>
      </c>
      <c r="CW3" s="6">
        <v>1</v>
      </c>
      <c r="CX3" s="25">
        <v>8</v>
      </c>
      <c r="CY3" s="6">
        <v>48</v>
      </c>
      <c r="CZ3" s="6">
        <v>0</v>
      </c>
      <c r="DA3" s="6">
        <v>60</v>
      </c>
      <c r="DB3" s="6">
        <v>0</v>
      </c>
      <c r="DC3" s="29">
        <v>3</v>
      </c>
      <c r="DD3" s="28">
        <v>18</v>
      </c>
      <c r="DE3" s="28">
        <v>0</v>
      </c>
      <c r="DF3" s="28">
        <v>21</v>
      </c>
      <c r="DG3" s="28">
        <v>1</v>
      </c>
      <c r="DH3" s="29">
        <v>7</v>
      </c>
      <c r="DI3" s="28">
        <v>42</v>
      </c>
      <c r="DJ3" s="28">
        <v>0</v>
      </c>
      <c r="DK3" s="28">
        <v>50</v>
      </c>
      <c r="DL3" s="28">
        <v>3</v>
      </c>
    </row>
    <row r="4" spans="1:116" x14ac:dyDescent="0.25">
      <c r="A4" s="4" t="s">
        <v>438</v>
      </c>
      <c r="B4" s="5">
        <f>Q42</f>
        <v>48.3</v>
      </c>
      <c r="C4" s="15">
        <f>R42</f>
        <v>291</v>
      </c>
      <c r="D4" s="15">
        <f>S42</f>
        <v>2</v>
      </c>
      <c r="E4" s="15">
        <f>T42</f>
        <v>204</v>
      </c>
      <c r="F4" s="15">
        <f>U42</f>
        <v>15</v>
      </c>
      <c r="G4" s="7">
        <f t="shared" si="0"/>
        <v>13.6</v>
      </c>
      <c r="H4" s="6"/>
      <c r="I4" s="7">
        <f t="shared" si="1"/>
        <v>19.399999999999999</v>
      </c>
      <c r="J4" s="7">
        <f t="shared" si="2"/>
        <v>4.2061855670103094</v>
      </c>
      <c r="K4" s="7"/>
      <c r="L4" s="25">
        <v>7</v>
      </c>
      <c r="M4" s="6">
        <v>40</v>
      </c>
      <c r="N4" s="6">
        <v>1</v>
      </c>
      <c r="O4" s="6">
        <v>22</v>
      </c>
      <c r="P4" s="6">
        <v>1</v>
      </c>
      <c r="Q4" s="25">
        <v>1.2</v>
      </c>
      <c r="R4" s="6">
        <v>8</v>
      </c>
      <c r="S4" s="6">
        <v>0</v>
      </c>
      <c r="T4" s="6">
        <v>19</v>
      </c>
      <c r="U4" s="6">
        <v>0</v>
      </c>
      <c r="V4" s="25">
        <v>2</v>
      </c>
      <c r="W4" s="6">
        <v>12</v>
      </c>
      <c r="X4" s="6">
        <v>0</v>
      </c>
      <c r="Y4" s="6">
        <v>6</v>
      </c>
      <c r="Z4" s="6">
        <v>0</v>
      </c>
      <c r="AA4" s="25">
        <v>2</v>
      </c>
      <c r="AB4" s="6">
        <v>12</v>
      </c>
      <c r="AC4" s="6">
        <v>0</v>
      </c>
      <c r="AD4" s="6">
        <v>11</v>
      </c>
      <c r="AE4" s="6">
        <v>0</v>
      </c>
      <c r="AF4" s="25">
        <v>4</v>
      </c>
      <c r="AG4" s="6">
        <v>24</v>
      </c>
      <c r="AH4" s="6">
        <v>0</v>
      </c>
      <c r="AI4" s="6">
        <v>16</v>
      </c>
      <c r="AJ4" s="6">
        <v>1</v>
      </c>
      <c r="AK4" s="25">
        <v>1</v>
      </c>
      <c r="AL4" s="6">
        <v>6</v>
      </c>
      <c r="AM4" s="6">
        <v>0</v>
      </c>
      <c r="AN4" s="6">
        <v>9</v>
      </c>
      <c r="AO4" s="6">
        <v>0</v>
      </c>
      <c r="AP4" s="25">
        <v>3</v>
      </c>
      <c r="AQ4" s="6">
        <v>18</v>
      </c>
      <c r="AR4" s="6">
        <v>0</v>
      </c>
      <c r="AS4" s="6">
        <v>11</v>
      </c>
      <c r="AT4" s="6">
        <v>0</v>
      </c>
      <c r="AU4" s="25">
        <v>2</v>
      </c>
      <c r="AV4" s="6">
        <v>12</v>
      </c>
      <c r="AW4" s="6">
        <v>0</v>
      </c>
      <c r="AX4" s="6">
        <v>25</v>
      </c>
      <c r="AY4" s="6">
        <v>0</v>
      </c>
      <c r="AZ4" s="25">
        <v>2</v>
      </c>
      <c r="BA4" s="6">
        <v>12</v>
      </c>
      <c r="BB4" s="6">
        <v>0</v>
      </c>
      <c r="BC4" s="6">
        <v>22</v>
      </c>
      <c r="BD4" s="6">
        <v>0</v>
      </c>
      <c r="BE4" s="25">
        <v>8</v>
      </c>
      <c r="BF4" s="6">
        <v>48</v>
      </c>
      <c r="BG4" s="6">
        <v>1</v>
      </c>
      <c r="BH4" s="6">
        <v>41</v>
      </c>
      <c r="BI4" s="6">
        <v>1</v>
      </c>
      <c r="BJ4" s="25"/>
      <c r="BK4" s="6"/>
      <c r="BL4" s="6"/>
      <c r="BM4" s="6"/>
      <c r="BN4" s="6"/>
      <c r="BO4" s="25">
        <v>5</v>
      </c>
      <c r="BP4" s="6">
        <v>30</v>
      </c>
      <c r="BQ4" s="6">
        <v>3</v>
      </c>
      <c r="BR4" s="6">
        <v>7</v>
      </c>
      <c r="BS4" s="6">
        <v>0</v>
      </c>
      <c r="BT4" s="25">
        <v>4</v>
      </c>
      <c r="BU4" s="6">
        <v>24</v>
      </c>
      <c r="BV4" s="6">
        <v>0</v>
      </c>
      <c r="BW4" s="6">
        <v>21</v>
      </c>
      <c r="BX4" s="6">
        <v>1</v>
      </c>
      <c r="BY4" s="25">
        <v>4</v>
      </c>
      <c r="BZ4" s="6">
        <v>24</v>
      </c>
      <c r="CA4" s="6">
        <v>1</v>
      </c>
      <c r="CB4" s="6">
        <v>16</v>
      </c>
      <c r="CC4" s="6">
        <v>0</v>
      </c>
      <c r="CD4" s="25">
        <v>4</v>
      </c>
      <c r="CE4" s="6">
        <v>24</v>
      </c>
      <c r="CF4" s="6">
        <v>0</v>
      </c>
      <c r="CG4" s="6">
        <v>45</v>
      </c>
      <c r="CH4" s="6">
        <v>0</v>
      </c>
      <c r="CI4" s="25">
        <v>4</v>
      </c>
      <c r="CJ4" s="6">
        <v>24</v>
      </c>
      <c r="CK4" s="6">
        <v>0</v>
      </c>
      <c r="CL4" s="6">
        <v>11</v>
      </c>
      <c r="CM4" s="6">
        <v>0</v>
      </c>
      <c r="CN4" s="25">
        <v>8</v>
      </c>
      <c r="CO4" s="6">
        <v>48</v>
      </c>
      <c r="CP4" s="6">
        <v>2</v>
      </c>
      <c r="CQ4" s="6">
        <v>22</v>
      </c>
      <c r="CR4" s="6">
        <v>0</v>
      </c>
      <c r="CS4" s="25">
        <v>6</v>
      </c>
      <c r="CT4" s="6">
        <v>36</v>
      </c>
      <c r="CU4" s="6">
        <v>0</v>
      </c>
      <c r="CV4" s="6">
        <v>20</v>
      </c>
      <c r="CW4" s="6">
        <v>1</v>
      </c>
      <c r="CX4" s="25">
        <v>4</v>
      </c>
      <c r="CY4" s="6">
        <v>24</v>
      </c>
      <c r="CZ4" s="6">
        <v>0</v>
      </c>
      <c r="DA4" s="6">
        <v>22</v>
      </c>
      <c r="DB4" s="6">
        <v>0</v>
      </c>
      <c r="DC4" s="30"/>
      <c r="DH4" s="31">
        <v>3</v>
      </c>
      <c r="DI4" s="27">
        <v>18</v>
      </c>
      <c r="DJ4" s="27">
        <v>0</v>
      </c>
      <c r="DK4" s="27">
        <v>19</v>
      </c>
      <c r="DL4" s="27">
        <v>2</v>
      </c>
    </row>
    <row r="5" spans="1:116" x14ac:dyDescent="0.25">
      <c r="A5" s="4" t="s">
        <v>452</v>
      </c>
      <c r="B5" s="5">
        <f>V42</f>
        <v>21.2</v>
      </c>
      <c r="C5" s="15">
        <f>W42</f>
        <v>128</v>
      </c>
      <c r="D5" s="15">
        <f>X42</f>
        <v>0</v>
      </c>
      <c r="E5" s="15">
        <f>Y42</f>
        <v>115</v>
      </c>
      <c r="F5" s="15">
        <f>Z42</f>
        <v>3</v>
      </c>
      <c r="G5" s="7">
        <f t="shared" si="0"/>
        <v>38.333333333333336</v>
      </c>
      <c r="H5" s="6">
        <v>1</v>
      </c>
      <c r="I5" s="7">
        <f t="shared" si="1"/>
        <v>42.666666666666664</v>
      </c>
      <c r="J5" s="7">
        <f t="shared" si="2"/>
        <v>5.390625</v>
      </c>
      <c r="K5" s="7"/>
      <c r="L5" s="25">
        <v>6</v>
      </c>
      <c r="M5" s="6">
        <v>36</v>
      </c>
      <c r="N5" s="6">
        <v>0</v>
      </c>
      <c r="O5" s="6">
        <v>25</v>
      </c>
      <c r="P5" s="6">
        <v>1</v>
      </c>
      <c r="Q5" s="25">
        <v>2</v>
      </c>
      <c r="R5" s="6">
        <v>12</v>
      </c>
      <c r="S5" s="6">
        <v>0</v>
      </c>
      <c r="T5" s="6">
        <v>14</v>
      </c>
      <c r="U5" s="6">
        <v>1</v>
      </c>
      <c r="V5" s="25">
        <v>4.4000000000000004</v>
      </c>
      <c r="W5" s="6">
        <v>28</v>
      </c>
      <c r="X5" s="6">
        <v>0</v>
      </c>
      <c r="Y5" s="6">
        <v>22</v>
      </c>
      <c r="Z5" s="6">
        <v>3</v>
      </c>
      <c r="AA5" s="25">
        <v>3</v>
      </c>
      <c r="AB5" s="6">
        <v>18</v>
      </c>
      <c r="AC5" s="6">
        <v>0</v>
      </c>
      <c r="AD5" s="6">
        <v>15</v>
      </c>
      <c r="AE5" s="6">
        <v>0</v>
      </c>
      <c r="AF5" s="25">
        <v>6</v>
      </c>
      <c r="AG5" s="6">
        <v>36</v>
      </c>
      <c r="AH5" s="6">
        <v>2</v>
      </c>
      <c r="AI5" s="6">
        <v>14</v>
      </c>
      <c r="AJ5" s="6">
        <v>4</v>
      </c>
      <c r="AK5" s="25"/>
      <c r="AL5" s="6"/>
      <c r="AM5" s="6"/>
      <c r="AN5" s="6"/>
      <c r="AO5" s="6"/>
      <c r="AP5" s="6"/>
      <c r="AQ5" s="6"/>
      <c r="AR5" s="6"/>
      <c r="AS5" s="6"/>
      <c r="AT5" s="6"/>
      <c r="AU5" s="25">
        <v>5</v>
      </c>
      <c r="AV5" s="6">
        <v>30</v>
      </c>
      <c r="AW5" s="6">
        <v>0</v>
      </c>
      <c r="AX5" s="6">
        <v>30</v>
      </c>
      <c r="AY5" s="6">
        <v>0</v>
      </c>
      <c r="AZ5" s="25">
        <v>2</v>
      </c>
      <c r="BA5" s="6">
        <v>12</v>
      </c>
      <c r="BB5" s="6">
        <v>0</v>
      </c>
      <c r="BC5" s="6">
        <v>14</v>
      </c>
      <c r="BD5" s="6">
        <v>0</v>
      </c>
      <c r="BE5" s="25">
        <v>4</v>
      </c>
      <c r="BF5" s="6">
        <v>24</v>
      </c>
      <c r="BG5" s="6">
        <v>0</v>
      </c>
      <c r="BH5" s="6">
        <v>25</v>
      </c>
      <c r="BI5" s="6">
        <v>0</v>
      </c>
      <c r="BJ5" s="25"/>
      <c r="BK5" s="6"/>
      <c r="BL5" s="6"/>
      <c r="BM5" s="6"/>
      <c r="BN5" s="6"/>
      <c r="BO5" s="25">
        <v>4</v>
      </c>
      <c r="BP5" s="6">
        <v>24</v>
      </c>
      <c r="BQ5" s="6">
        <v>0</v>
      </c>
      <c r="BR5" s="6">
        <v>11</v>
      </c>
      <c r="BS5" s="6">
        <v>1</v>
      </c>
      <c r="BT5" s="25">
        <v>3</v>
      </c>
      <c r="BU5" s="6">
        <v>18</v>
      </c>
      <c r="BV5" s="6">
        <v>0</v>
      </c>
      <c r="BW5" s="6">
        <v>21</v>
      </c>
      <c r="BX5" s="6">
        <v>0</v>
      </c>
      <c r="BY5" s="25">
        <v>4</v>
      </c>
      <c r="BZ5" s="6">
        <v>24</v>
      </c>
      <c r="CA5" s="6">
        <v>0</v>
      </c>
      <c r="CB5" s="6">
        <v>16</v>
      </c>
      <c r="CC5" s="6">
        <v>2</v>
      </c>
      <c r="CD5" s="25">
        <v>3</v>
      </c>
      <c r="CE5" s="6">
        <v>18</v>
      </c>
      <c r="CF5" s="6">
        <v>0</v>
      </c>
      <c r="CG5" s="6">
        <v>12</v>
      </c>
      <c r="CH5" s="6">
        <v>0</v>
      </c>
      <c r="CI5" s="25">
        <v>1</v>
      </c>
      <c r="CJ5" s="6">
        <v>6</v>
      </c>
      <c r="CK5" s="6">
        <v>0</v>
      </c>
      <c r="CL5" s="6">
        <v>8</v>
      </c>
      <c r="CM5" s="6">
        <v>1</v>
      </c>
      <c r="CN5" s="25">
        <v>4</v>
      </c>
      <c r="CO5" s="6">
        <v>24</v>
      </c>
      <c r="CP5" s="6">
        <v>0</v>
      </c>
      <c r="CQ5" s="6">
        <v>14</v>
      </c>
      <c r="CR5" s="6">
        <v>2</v>
      </c>
      <c r="CS5" s="25">
        <v>4</v>
      </c>
      <c r="CT5" s="6">
        <v>24</v>
      </c>
      <c r="CU5" s="6">
        <v>0</v>
      </c>
      <c r="CV5" s="6">
        <v>15</v>
      </c>
      <c r="CW5" s="6">
        <v>1</v>
      </c>
      <c r="CX5" s="25">
        <v>4</v>
      </c>
      <c r="CY5" s="6">
        <v>24</v>
      </c>
      <c r="CZ5" s="6">
        <v>1</v>
      </c>
      <c r="DA5" s="6">
        <v>15</v>
      </c>
      <c r="DB5" s="6">
        <v>0</v>
      </c>
      <c r="DC5" s="30"/>
      <c r="DH5" s="31">
        <v>3</v>
      </c>
      <c r="DI5" s="27">
        <v>18</v>
      </c>
      <c r="DJ5" s="27">
        <v>0</v>
      </c>
      <c r="DK5" s="27">
        <v>18</v>
      </c>
      <c r="DL5" s="27">
        <v>1</v>
      </c>
    </row>
    <row r="6" spans="1:116" x14ac:dyDescent="0.25">
      <c r="A6" s="26" t="s">
        <v>257</v>
      </c>
      <c r="B6" s="5">
        <f>AA42</f>
        <v>73.2</v>
      </c>
      <c r="C6" s="15">
        <f>AB42</f>
        <v>440</v>
      </c>
      <c r="D6" s="15">
        <f>AC42</f>
        <v>7</v>
      </c>
      <c r="E6" s="15">
        <f>AD42</f>
        <v>360</v>
      </c>
      <c r="F6" s="15">
        <f>AE42</f>
        <v>27</v>
      </c>
      <c r="G6" s="7">
        <f t="shared" si="0"/>
        <v>13.333333333333334</v>
      </c>
      <c r="H6" s="6">
        <v>4</v>
      </c>
      <c r="I6" s="7">
        <f>C6/F6</f>
        <v>16.296296296296298</v>
      </c>
      <c r="J6" s="7">
        <f>6*E6/C6</f>
        <v>4.9090909090909092</v>
      </c>
      <c r="K6" s="7"/>
      <c r="L6" s="12"/>
      <c r="M6" s="6"/>
      <c r="N6" s="6"/>
      <c r="O6" s="6"/>
      <c r="P6" s="6"/>
      <c r="Q6" s="25">
        <v>1.1000000000000001</v>
      </c>
      <c r="R6" s="6">
        <v>7</v>
      </c>
      <c r="S6" s="6">
        <v>0</v>
      </c>
      <c r="T6" s="6">
        <v>3</v>
      </c>
      <c r="U6" s="6">
        <v>1</v>
      </c>
      <c r="V6" s="25">
        <v>2</v>
      </c>
      <c r="W6" s="6">
        <v>12</v>
      </c>
      <c r="X6" s="6">
        <v>0</v>
      </c>
      <c r="Y6" s="6">
        <v>17</v>
      </c>
      <c r="Z6" s="6">
        <v>0</v>
      </c>
      <c r="AA6" s="25">
        <v>5</v>
      </c>
      <c r="AB6" s="6">
        <v>30</v>
      </c>
      <c r="AC6" s="6">
        <v>1</v>
      </c>
      <c r="AD6" s="6">
        <v>15</v>
      </c>
      <c r="AE6" s="6">
        <v>4</v>
      </c>
      <c r="AF6" s="25">
        <v>4</v>
      </c>
      <c r="AG6" s="6">
        <v>24</v>
      </c>
      <c r="AH6" s="6">
        <v>0</v>
      </c>
      <c r="AI6" s="6">
        <v>37</v>
      </c>
      <c r="AJ6" s="6">
        <v>0</v>
      </c>
      <c r="AK6" s="25"/>
      <c r="AL6" s="6"/>
      <c r="AM6" s="6"/>
      <c r="AN6" s="6"/>
      <c r="AO6" s="6"/>
      <c r="AP6" s="6"/>
      <c r="AQ6" s="6"/>
      <c r="AR6" s="6"/>
      <c r="AS6" s="6"/>
      <c r="AT6" s="6"/>
      <c r="AU6" s="25">
        <v>8</v>
      </c>
      <c r="AV6" s="6">
        <v>48</v>
      </c>
      <c r="AW6" s="6">
        <v>1</v>
      </c>
      <c r="AX6" s="6">
        <v>37</v>
      </c>
      <c r="AY6" s="6">
        <v>2</v>
      </c>
      <c r="AZ6" s="25">
        <v>1</v>
      </c>
      <c r="BA6" s="6">
        <v>6</v>
      </c>
      <c r="BB6" s="6">
        <v>0</v>
      </c>
      <c r="BC6" s="6">
        <v>24</v>
      </c>
      <c r="BD6" s="6">
        <v>0</v>
      </c>
      <c r="BE6" s="25">
        <v>4</v>
      </c>
      <c r="BF6" s="6">
        <v>24</v>
      </c>
      <c r="BG6" s="6">
        <v>2</v>
      </c>
      <c r="BH6" s="6">
        <v>2</v>
      </c>
      <c r="BI6" s="6">
        <v>0</v>
      </c>
      <c r="BJ6" s="25"/>
      <c r="BK6" s="6"/>
      <c r="BL6" s="6"/>
      <c r="BM6" s="6"/>
      <c r="BN6" s="6"/>
      <c r="BO6" s="25">
        <v>8</v>
      </c>
      <c r="BP6" s="6">
        <v>48</v>
      </c>
      <c r="BQ6" s="6">
        <v>3</v>
      </c>
      <c r="BR6" s="6">
        <v>12</v>
      </c>
      <c r="BS6" s="6">
        <v>1</v>
      </c>
      <c r="BT6" s="25">
        <v>3</v>
      </c>
      <c r="BU6" s="6">
        <v>18</v>
      </c>
      <c r="BV6" s="6">
        <v>0</v>
      </c>
      <c r="BW6" s="6">
        <v>11</v>
      </c>
      <c r="BX6" s="6">
        <v>1</v>
      </c>
      <c r="BY6" s="25">
        <v>3</v>
      </c>
      <c r="BZ6" s="6">
        <v>18</v>
      </c>
      <c r="CA6" s="6">
        <v>0</v>
      </c>
      <c r="CB6" s="6">
        <v>15</v>
      </c>
      <c r="CC6" s="6">
        <v>0</v>
      </c>
      <c r="CD6" s="25">
        <v>4</v>
      </c>
      <c r="CE6" s="6">
        <v>24</v>
      </c>
      <c r="CF6" s="6">
        <v>0</v>
      </c>
      <c r="CG6" s="6">
        <v>23</v>
      </c>
      <c r="CH6" s="6">
        <v>0</v>
      </c>
      <c r="CI6" s="25">
        <v>8</v>
      </c>
      <c r="CJ6" s="6">
        <v>48</v>
      </c>
      <c r="CK6" s="6">
        <v>0</v>
      </c>
      <c r="CL6" s="6">
        <v>40</v>
      </c>
      <c r="CM6" s="6">
        <v>0</v>
      </c>
      <c r="CN6" s="25">
        <v>8</v>
      </c>
      <c r="CO6" s="6">
        <v>48</v>
      </c>
      <c r="CP6" s="6">
        <v>2</v>
      </c>
      <c r="CQ6" s="6">
        <v>53</v>
      </c>
      <c r="CR6" s="6">
        <v>2</v>
      </c>
      <c r="CS6" s="25">
        <v>3</v>
      </c>
      <c r="CT6" s="12">
        <v>18</v>
      </c>
      <c r="CU6" s="6">
        <v>0</v>
      </c>
      <c r="CV6" s="6">
        <v>26</v>
      </c>
      <c r="CW6" s="6">
        <v>1</v>
      </c>
      <c r="CX6" s="25">
        <v>2</v>
      </c>
      <c r="CY6" s="6">
        <v>12</v>
      </c>
      <c r="CZ6" s="6">
        <v>0</v>
      </c>
      <c r="DA6" s="6">
        <v>7</v>
      </c>
      <c r="DB6" s="6">
        <v>0</v>
      </c>
      <c r="DC6" s="30"/>
      <c r="DH6" s="27"/>
      <c r="DI6" s="27"/>
      <c r="DJ6" s="27"/>
      <c r="DK6" s="27"/>
      <c r="DL6" s="27"/>
    </row>
    <row r="7" spans="1:116" x14ac:dyDescent="0.25">
      <c r="A7" s="4" t="s">
        <v>21</v>
      </c>
      <c r="B7" s="5">
        <f>AF42</f>
        <v>102</v>
      </c>
      <c r="C7" s="15">
        <f>AG42</f>
        <v>612</v>
      </c>
      <c r="D7" s="15">
        <f>AH42</f>
        <v>11</v>
      </c>
      <c r="E7" s="15">
        <f>AI42</f>
        <v>478</v>
      </c>
      <c r="F7" s="15">
        <f>AJ42</f>
        <v>17</v>
      </c>
      <c r="G7" s="7">
        <f t="shared" si="0"/>
        <v>28.117647058823529</v>
      </c>
      <c r="H7" s="6">
        <v>1</v>
      </c>
      <c r="I7" s="7">
        <f t="shared" si="1"/>
        <v>36</v>
      </c>
      <c r="J7" s="7">
        <f t="shared" si="2"/>
        <v>4.6862745098039218</v>
      </c>
      <c r="K7" s="7"/>
      <c r="L7" s="6"/>
      <c r="M7" s="6"/>
      <c r="N7" s="6"/>
      <c r="O7" s="6"/>
      <c r="P7" s="6"/>
      <c r="Q7" s="25">
        <v>4</v>
      </c>
      <c r="R7" s="6">
        <v>24</v>
      </c>
      <c r="S7" s="6">
        <v>1</v>
      </c>
      <c r="T7" s="6">
        <v>5</v>
      </c>
      <c r="U7" s="6">
        <v>0</v>
      </c>
      <c r="V7" s="25">
        <v>4</v>
      </c>
      <c r="W7" s="6">
        <v>24</v>
      </c>
      <c r="X7" s="6">
        <v>0</v>
      </c>
      <c r="Y7" s="6">
        <v>31</v>
      </c>
      <c r="Z7" s="6">
        <v>0</v>
      </c>
      <c r="AA7" s="25">
        <v>2</v>
      </c>
      <c r="AB7" s="6">
        <v>12</v>
      </c>
      <c r="AC7" s="6">
        <v>0</v>
      </c>
      <c r="AD7" s="6">
        <v>12</v>
      </c>
      <c r="AE7" s="6">
        <v>1</v>
      </c>
      <c r="AF7" s="25">
        <v>6</v>
      </c>
      <c r="AG7" s="6">
        <v>36</v>
      </c>
      <c r="AH7" s="6">
        <v>2</v>
      </c>
      <c r="AI7" s="6">
        <v>11</v>
      </c>
      <c r="AJ7" s="6">
        <v>0</v>
      </c>
      <c r="AK7" s="25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25">
        <v>2</v>
      </c>
      <c r="BF7" s="6">
        <v>12</v>
      </c>
      <c r="BG7" s="6">
        <v>0</v>
      </c>
      <c r="BH7" s="6">
        <v>18</v>
      </c>
      <c r="BI7" s="6">
        <v>0</v>
      </c>
      <c r="BJ7" s="25"/>
      <c r="BK7" s="6"/>
      <c r="BL7" s="6"/>
      <c r="BM7" s="6"/>
      <c r="BN7" s="6"/>
      <c r="BO7" s="25">
        <v>4</v>
      </c>
      <c r="BP7" s="6">
        <v>24</v>
      </c>
      <c r="BQ7" s="6">
        <v>0</v>
      </c>
      <c r="BR7" s="6">
        <v>24</v>
      </c>
      <c r="BS7" s="6">
        <v>1</v>
      </c>
      <c r="BT7" s="25">
        <v>3</v>
      </c>
      <c r="BU7" s="6">
        <v>18</v>
      </c>
      <c r="BV7" s="6">
        <v>0</v>
      </c>
      <c r="BW7" s="6">
        <v>18</v>
      </c>
      <c r="BX7" s="6">
        <v>1</v>
      </c>
      <c r="BY7" s="25">
        <v>3</v>
      </c>
      <c r="BZ7" s="6">
        <v>18</v>
      </c>
      <c r="CA7" s="6">
        <v>0</v>
      </c>
      <c r="CB7" s="6">
        <v>10</v>
      </c>
      <c r="CC7" s="6">
        <v>1</v>
      </c>
      <c r="CD7" s="25">
        <v>7</v>
      </c>
      <c r="CE7" s="6">
        <v>42</v>
      </c>
      <c r="CF7" s="6">
        <v>0</v>
      </c>
      <c r="CG7" s="6">
        <v>54</v>
      </c>
      <c r="CH7" s="6">
        <v>1</v>
      </c>
      <c r="CI7" s="25">
        <v>3</v>
      </c>
      <c r="CJ7" s="6">
        <v>18</v>
      </c>
      <c r="CK7" s="6">
        <v>0</v>
      </c>
      <c r="CL7" s="6">
        <v>18</v>
      </c>
      <c r="CM7" s="6">
        <v>0</v>
      </c>
      <c r="CN7" s="25">
        <v>4</v>
      </c>
      <c r="CO7" s="6">
        <v>24</v>
      </c>
      <c r="CP7" s="6">
        <v>2</v>
      </c>
      <c r="CQ7" s="6">
        <v>5</v>
      </c>
      <c r="CR7" s="6">
        <v>0</v>
      </c>
      <c r="CS7" s="25">
        <v>3</v>
      </c>
      <c r="CT7" s="12">
        <v>18</v>
      </c>
      <c r="CU7" s="6">
        <v>0</v>
      </c>
      <c r="CV7" s="6">
        <v>7</v>
      </c>
      <c r="CW7" s="6">
        <v>3</v>
      </c>
      <c r="CX7" s="25"/>
      <c r="CY7" s="6"/>
      <c r="CZ7" s="6"/>
      <c r="DA7" s="6"/>
      <c r="DB7" s="6"/>
    </row>
    <row r="8" spans="1:116" x14ac:dyDescent="0.25">
      <c r="A8" s="4" t="s">
        <v>196</v>
      </c>
      <c r="B8" s="5">
        <f>AU42</f>
        <v>18</v>
      </c>
      <c r="C8" s="15">
        <f>AV42</f>
        <v>108</v>
      </c>
      <c r="D8" s="15">
        <f>AW42</f>
        <v>1</v>
      </c>
      <c r="E8" s="15">
        <f>AX42</f>
        <v>110</v>
      </c>
      <c r="F8" s="15">
        <f>AY42</f>
        <v>2</v>
      </c>
      <c r="G8" s="7">
        <f t="shared" ref="G8:G13" si="3">E8/F8</f>
        <v>55</v>
      </c>
      <c r="H8" s="6"/>
      <c r="I8" s="7">
        <f t="shared" ref="I8:I13" si="4">C8/F8</f>
        <v>54</v>
      </c>
      <c r="J8" s="7">
        <f t="shared" ref="J8:J13" si="5">6*E8/C8</f>
        <v>6.1111111111111107</v>
      </c>
      <c r="K8" s="7"/>
      <c r="L8" s="6"/>
      <c r="M8" s="6"/>
      <c r="N8" s="6"/>
      <c r="O8" s="6"/>
      <c r="P8" s="6"/>
      <c r="Q8" s="25">
        <v>3</v>
      </c>
      <c r="R8" s="6">
        <v>18</v>
      </c>
      <c r="S8" s="6">
        <v>0</v>
      </c>
      <c r="T8" s="6">
        <v>18</v>
      </c>
      <c r="U8" s="6">
        <v>1</v>
      </c>
      <c r="V8" s="25">
        <v>2.4</v>
      </c>
      <c r="W8" s="6">
        <v>16</v>
      </c>
      <c r="X8" s="6">
        <v>0</v>
      </c>
      <c r="Y8" s="6">
        <v>14</v>
      </c>
      <c r="Z8" s="6">
        <v>0</v>
      </c>
      <c r="AA8" s="25">
        <v>8</v>
      </c>
      <c r="AB8" s="6">
        <v>48</v>
      </c>
      <c r="AC8" s="6">
        <v>1</v>
      </c>
      <c r="AD8" s="6">
        <v>42</v>
      </c>
      <c r="AE8" s="6">
        <v>0</v>
      </c>
      <c r="AF8" s="25">
        <v>2</v>
      </c>
      <c r="AG8" s="6">
        <v>12</v>
      </c>
      <c r="AH8" s="6">
        <v>0</v>
      </c>
      <c r="AI8" s="6">
        <v>30</v>
      </c>
      <c r="AJ8" s="6">
        <v>0</v>
      </c>
      <c r="AK8" s="25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25">
        <v>4</v>
      </c>
      <c r="BF8" s="6">
        <v>24</v>
      </c>
      <c r="BG8" s="6">
        <v>0</v>
      </c>
      <c r="BH8" s="6">
        <v>14</v>
      </c>
      <c r="BI8" s="6">
        <v>1</v>
      </c>
      <c r="BJ8" s="25"/>
      <c r="BK8" s="6"/>
      <c r="BL8" s="6"/>
      <c r="BM8" s="6"/>
      <c r="BN8" s="6"/>
      <c r="BO8" s="25">
        <v>4</v>
      </c>
      <c r="BP8" s="12">
        <v>24</v>
      </c>
      <c r="BQ8" s="6">
        <v>0</v>
      </c>
      <c r="BR8" s="6">
        <v>18</v>
      </c>
      <c r="BS8" s="6">
        <v>0</v>
      </c>
      <c r="BT8" s="25"/>
      <c r="BU8" s="6"/>
      <c r="BV8" s="6"/>
      <c r="BW8" s="6"/>
      <c r="BX8" s="6"/>
      <c r="BY8" s="6"/>
      <c r="BZ8" s="6"/>
      <c r="CA8" s="6"/>
      <c r="CB8" s="6"/>
      <c r="CC8" s="6"/>
      <c r="CD8" s="25">
        <v>3</v>
      </c>
      <c r="CE8" s="6">
        <v>18</v>
      </c>
      <c r="CF8" s="6">
        <v>0</v>
      </c>
      <c r="CG8" s="6">
        <v>19</v>
      </c>
      <c r="CH8" s="6">
        <v>2</v>
      </c>
      <c r="CI8" s="25">
        <v>4</v>
      </c>
      <c r="CJ8" s="6">
        <v>24</v>
      </c>
      <c r="CK8" s="6">
        <v>1</v>
      </c>
      <c r="CL8" s="6">
        <v>18</v>
      </c>
      <c r="CM8" s="6">
        <v>0</v>
      </c>
      <c r="CN8" s="25">
        <v>2</v>
      </c>
      <c r="CO8" s="6">
        <v>12</v>
      </c>
      <c r="CP8" s="6">
        <v>0</v>
      </c>
      <c r="CQ8" s="6">
        <v>29</v>
      </c>
      <c r="CR8" s="6">
        <v>0</v>
      </c>
      <c r="CS8" s="25">
        <v>3</v>
      </c>
      <c r="CT8" s="12">
        <v>18</v>
      </c>
      <c r="CU8" s="6">
        <v>0</v>
      </c>
      <c r="CV8" s="6">
        <v>7</v>
      </c>
      <c r="CW8" s="6">
        <v>0</v>
      </c>
      <c r="CX8" s="25"/>
      <c r="CY8" s="6"/>
      <c r="CZ8" s="6"/>
      <c r="DA8" s="6"/>
      <c r="DB8" s="6"/>
    </row>
    <row r="9" spans="1:116" x14ac:dyDescent="0.25">
      <c r="A9" s="26" t="s">
        <v>496</v>
      </c>
      <c r="B9" s="5">
        <f>DH42</f>
        <v>13</v>
      </c>
      <c r="C9" s="15">
        <f>DI42</f>
        <v>78</v>
      </c>
      <c r="D9" s="15">
        <f>DJ42</f>
        <v>0</v>
      </c>
      <c r="E9" s="15">
        <f>DK42</f>
        <v>87</v>
      </c>
      <c r="F9" s="15">
        <f>DL42</f>
        <v>6</v>
      </c>
      <c r="G9" s="7">
        <f t="shared" si="3"/>
        <v>14.5</v>
      </c>
      <c r="H9" s="6">
        <v>1</v>
      </c>
      <c r="I9" s="7">
        <f t="shared" si="4"/>
        <v>13</v>
      </c>
      <c r="J9" s="7">
        <f t="shared" si="5"/>
        <v>6.6923076923076925</v>
      </c>
      <c r="K9" s="7"/>
      <c r="L9" s="6"/>
      <c r="M9" s="6"/>
      <c r="N9" s="6"/>
      <c r="O9" s="6"/>
      <c r="P9" s="6"/>
      <c r="Q9" s="25">
        <v>7</v>
      </c>
      <c r="R9" s="6">
        <v>42</v>
      </c>
      <c r="S9" s="6">
        <v>0</v>
      </c>
      <c r="T9" s="6">
        <v>27</v>
      </c>
      <c r="U9" s="6">
        <v>2</v>
      </c>
      <c r="V9" s="25">
        <v>3</v>
      </c>
      <c r="W9" s="6">
        <v>18</v>
      </c>
      <c r="X9" s="6">
        <v>0</v>
      </c>
      <c r="Y9" s="6">
        <v>11</v>
      </c>
      <c r="Z9" s="6">
        <v>0</v>
      </c>
      <c r="AA9" s="25">
        <v>2</v>
      </c>
      <c r="AB9" s="6">
        <v>12</v>
      </c>
      <c r="AC9" s="6">
        <v>0</v>
      </c>
      <c r="AD9" s="6">
        <v>18</v>
      </c>
      <c r="AE9" s="6">
        <v>1</v>
      </c>
      <c r="AF9" s="25">
        <v>8</v>
      </c>
      <c r="AG9" s="6">
        <v>48</v>
      </c>
      <c r="AH9" s="6">
        <v>1</v>
      </c>
      <c r="AI9" s="6">
        <v>24</v>
      </c>
      <c r="AJ9" s="6">
        <v>1</v>
      </c>
      <c r="AK9" s="25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25">
        <v>4</v>
      </c>
      <c r="BF9" s="6">
        <v>24</v>
      </c>
      <c r="BG9" s="6">
        <v>1</v>
      </c>
      <c r="BH9" s="6">
        <v>13</v>
      </c>
      <c r="BI9" s="6">
        <v>1</v>
      </c>
      <c r="BJ9" s="25"/>
      <c r="BK9" s="6"/>
      <c r="BL9" s="6"/>
      <c r="BM9" s="6"/>
      <c r="BN9" s="6"/>
      <c r="BO9" s="25">
        <v>8</v>
      </c>
      <c r="BP9" s="12">
        <v>48</v>
      </c>
      <c r="BQ9" s="6">
        <v>2</v>
      </c>
      <c r="BR9" s="6">
        <v>37</v>
      </c>
      <c r="BS9" s="6">
        <v>0</v>
      </c>
      <c r="BT9" s="25"/>
      <c r="BU9" s="6"/>
      <c r="BV9" s="6"/>
      <c r="BW9" s="6"/>
      <c r="BX9" s="6"/>
      <c r="BY9" s="6"/>
      <c r="BZ9" s="6"/>
      <c r="CA9" s="6"/>
      <c r="CB9" s="6"/>
      <c r="CC9" s="6"/>
      <c r="CD9" s="25">
        <v>3</v>
      </c>
      <c r="CE9" s="6">
        <v>18</v>
      </c>
      <c r="CF9" s="6">
        <v>0</v>
      </c>
      <c r="CG9" s="6">
        <v>30</v>
      </c>
      <c r="CH9" s="6">
        <v>0</v>
      </c>
      <c r="CI9" s="25">
        <v>2</v>
      </c>
      <c r="CJ9" s="6">
        <v>12</v>
      </c>
      <c r="CK9" s="6">
        <v>0</v>
      </c>
      <c r="CL9" s="6">
        <v>19</v>
      </c>
      <c r="CM9" s="6">
        <v>1</v>
      </c>
      <c r="CN9" s="25">
        <v>4</v>
      </c>
      <c r="CO9" s="6">
        <v>24</v>
      </c>
      <c r="CP9" s="6">
        <v>0</v>
      </c>
      <c r="CQ9" s="6">
        <v>27</v>
      </c>
      <c r="CR9" s="6">
        <v>0</v>
      </c>
      <c r="CS9" s="25">
        <v>8</v>
      </c>
      <c r="CT9" s="12">
        <v>48</v>
      </c>
      <c r="CU9" s="6">
        <v>0</v>
      </c>
      <c r="CV9" s="6">
        <v>39</v>
      </c>
      <c r="CW9" s="6">
        <v>1</v>
      </c>
      <c r="CX9" s="25"/>
      <c r="CY9" s="6"/>
      <c r="CZ9" s="6"/>
      <c r="DA9" s="6"/>
      <c r="DB9" s="6"/>
    </row>
    <row r="10" spans="1:116" x14ac:dyDescent="0.25">
      <c r="A10" s="4" t="s">
        <v>10</v>
      </c>
      <c r="B10" s="5">
        <f>BE42</f>
        <v>44</v>
      </c>
      <c r="C10" s="15">
        <f>BF42</f>
        <v>264</v>
      </c>
      <c r="D10" s="15">
        <f>BG42</f>
        <v>4</v>
      </c>
      <c r="E10" s="15">
        <f>BH42</f>
        <v>185</v>
      </c>
      <c r="F10" s="15">
        <f>BI42</f>
        <v>5</v>
      </c>
      <c r="G10" s="7">
        <f t="shared" si="3"/>
        <v>37</v>
      </c>
      <c r="H10" s="6"/>
      <c r="I10" s="7">
        <f t="shared" si="4"/>
        <v>52.8</v>
      </c>
      <c r="J10" s="7">
        <f t="shared" si="5"/>
        <v>4.2045454545454541</v>
      </c>
      <c r="K10" s="7"/>
      <c r="L10" s="6"/>
      <c r="M10" s="6"/>
      <c r="N10" s="6"/>
      <c r="O10" s="6"/>
      <c r="P10" s="6"/>
      <c r="Q10" s="25">
        <v>4</v>
      </c>
      <c r="R10" s="6">
        <v>24</v>
      </c>
      <c r="S10" s="6">
        <v>0</v>
      </c>
      <c r="T10" s="6">
        <v>9</v>
      </c>
      <c r="U10" s="6">
        <v>1</v>
      </c>
      <c r="V10" s="25"/>
      <c r="W10" s="6"/>
      <c r="X10" s="6"/>
      <c r="Y10" s="6"/>
      <c r="Z10" s="6"/>
      <c r="AA10" s="25">
        <v>4</v>
      </c>
      <c r="AB10" s="6">
        <v>24</v>
      </c>
      <c r="AC10" s="6">
        <v>1</v>
      </c>
      <c r="AD10" s="6">
        <v>6</v>
      </c>
      <c r="AE10" s="6">
        <v>1</v>
      </c>
      <c r="AF10" s="25">
        <v>1</v>
      </c>
      <c r="AG10" s="6">
        <v>6</v>
      </c>
      <c r="AH10" s="6">
        <v>0</v>
      </c>
      <c r="AI10" s="6">
        <v>1</v>
      </c>
      <c r="AJ10" s="6">
        <v>0</v>
      </c>
      <c r="AK10" s="25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E10" s="25">
        <v>8</v>
      </c>
      <c r="BF10" s="6">
        <v>48</v>
      </c>
      <c r="BG10" s="6">
        <v>0</v>
      </c>
      <c r="BH10" s="6">
        <v>44</v>
      </c>
      <c r="BI10" s="6">
        <v>0</v>
      </c>
      <c r="BJ10" s="30"/>
      <c r="BO10" s="25">
        <v>4</v>
      </c>
      <c r="BP10" s="12">
        <v>24</v>
      </c>
      <c r="BQ10" s="6">
        <v>2</v>
      </c>
      <c r="BR10" s="6">
        <v>3</v>
      </c>
      <c r="BS10" s="6">
        <v>3</v>
      </c>
      <c r="BT10" s="30"/>
      <c r="CD10" s="25">
        <v>3</v>
      </c>
      <c r="CE10" s="6">
        <v>18</v>
      </c>
      <c r="CF10" s="6">
        <v>0</v>
      </c>
      <c r="CG10" s="6">
        <v>21</v>
      </c>
      <c r="CH10" s="6">
        <v>0</v>
      </c>
      <c r="CI10" s="25">
        <v>8</v>
      </c>
      <c r="CJ10" s="6">
        <v>48</v>
      </c>
      <c r="CK10" s="6">
        <v>1</v>
      </c>
      <c r="CL10" s="6">
        <v>43</v>
      </c>
      <c r="CM10" s="6">
        <v>1</v>
      </c>
      <c r="CN10" s="25">
        <v>6</v>
      </c>
      <c r="CO10" s="12">
        <v>36</v>
      </c>
      <c r="CP10" s="6">
        <v>0</v>
      </c>
      <c r="CQ10" s="6">
        <v>59</v>
      </c>
      <c r="CR10" s="6">
        <v>1</v>
      </c>
      <c r="CS10" s="25">
        <v>3</v>
      </c>
      <c r="CT10" s="12">
        <v>18</v>
      </c>
      <c r="CU10" s="6">
        <v>0</v>
      </c>
      <c r="CV10" s="6">
        <v>22</v>
      </c>
      <c r="CW10" s="6">
        <v>0</v>
      </c>
      <c r="CX10" s="25"/>
      <c r="CY10" s="6"/>
      <c r="CZ10" s="6"/>
      <c r="DA10" s="6"/>
      <c r="DB10" s="6"/>
    </row>
    <row r="11" spans="1:116" x14ac:dyDescent="0.25">
      <c r="A11" s="4" t="s">
        <v>12</v>
      </c>
      <c r="B11" s="5">
        <f>BO42</f>
        <v>105.2</v>
      </c>
      <c r="C11" s="15">
        <f>BP42</f>
        <v>632</v>
      </c>
      <c r="D11" s="15">
        <f>BQ42</f>
        <v>16</v>
      </c>
      <c r="E11" s="15">
        <f>BR42</f>
        <v>374</v>
      </c>
      <c r="F11" s="15">
        <f>BS42</f>
        <v>19</v>
      </c>
      <c r="G11" s="7">
        <f t="shared" si="3"/>
        <v>19.684210526315791</v>
      </c>
      <c r="H11" s="6">
        <v>3</v>
      </c>
      <c r="I11" s="7">
        <f t="shared" si="4"/>
        <v>33.263157894736842</v>
      </c>
      <c r="J11" s="7">
        <f t="shared" si="5"/>
        <v>3.5506329113924049</v>
      </c>
      <c r="K11" s="7"/>
      <c r="L11" s="6"/>
      <c r="M11" s="6"/>
      <c r="N11" s="6"/>
      <c r="O11" s="6"/>
      <c r="P11" s="6"/>
      <c r="Q11" s="25">
        <v>6</v>
      </c>
      <c r="R11" s="6">
        <v>36</v>
      </c>
      <c r="S11" s="6">
        <v>0</v>
      </c>
      <c r="T11" s="6">
        <v>18</v>
      </c>
      <c r="U11" s="6">
        <v>1</v>
      </c>
      <c r="V11" s="25"/>
      <c r="W11" s="6"/>
      <c r="X11" s="6"/>
      <c r="Y11" s="6"/>
      <c r="Z11" s="6"/>
      <c r="AA11" s="25">
        <v>8</v>
      </c>
      <c r="AB11" s="6">
        <v>48</v>
      </c>
      <c r="AC11" s="6">
        <v>1</v>
      </c>
      <c r="AD11" s="6">
        <v>41</v>
      </c>
      <c r="AE11" s="6">
        <v>5</v>
      </c>
      <c r="AF11" s="25">
        <v>8</v>
      </c>
      <c r="AG11" s="6">
        <v>48</v>
      </c>
      <c r="AH11" s="6">
        <v>1</v>
      </c>
      <c r="AI11" s="6">
        <v>32</v>
      </c>
      <c r="AJ11" s="6">
        <v>2</v>
      </c>
      <c r="AK11" s="25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25">
        <v>6</v>
      </c>
      <c r="BF11" s="6">
        <v>36</v>
      </c>
      <c r="BG11" s="6">
        <v>0</v>
      </c>
      <c r="BH11" s="6">
        <v>17</v>
      </c>
      <c r="BI11" s="6">
        <v>2</v>
      </c>
      <c r="BJ11" s="25"/>
      <c r="BK11" s="6"/>
      <c r="BL11" s="6"/>
      <c r="BM11" s="6"/>
      <c r="BN11" s="6"/>
      <c r="BO11" s="25">
        <v>3</v>
      </c>
      <c r="BP11" s="12">
        <v>18</v>
      </c>
      <c r="BQ11" s="6">
        <v>0</v>
      </c>
      <c r="BR11" s="6">
        <v>20</v>
      </c>
      <c r="BS11" s="6">
        <v>0</v>
      </c>
      <c r="BT11" s="25"/>
      <c r="BU11" s="6"/>
      <c r="BV11" s="6"/>
      <c r="BW11" s="6"/>
      <c r="BX11" s="6"/>
      <c r="BY11" s="6"/>
      <c r="BZ11" s="6"/>
      <c r="CA11" s="6"/>
      <c r="CB11" s="6"/>
      <c r="CC11" s="6"/>
      <c r="CD11" s="25">
        <v>4</v>
      </c>
      <c r="CE11" s="6">
        <v>24</v>
      </c>
      <c r="CF11" s="6">
        <v>0</v>
      </c>
      <c r="CG11" s="6">
        <v>20</v>
      </c>
      <c r="CH11" s="6">
        <v>0</v>
      </c>
      <c r="CI11" s="25">
        <v>3</v>
      </c>
      <c r="CJ11" s="6">
        <v>18</v>
      </c>
      <c r="CK11" s="6">
        <v>0</v>
      </c>
      <c r="CL11" s="6">
        <v>24</v>
      </c>
      <c r="CM11" s="6">
        <v>2</v>
      </c>
      <c r="CN11" s="25">
        <v>4</v>
      </c>
      <c r="CO11" s="12">
        <v>24</v>
      </c>
      <c r="CP11" s="6">
        <v>0</v>
      </c>
      <c r="CQ11" s="6">
        <v>30</v>
      </c>
      <c r="CR11" s="6">
        <v>0</v>
      </c>
      <c r="CS11" s="30"/>
      <c r="CX11" s="6"/>
      <c r="CY11" s="6"/>
      <c r="CZ11" s="6"/>
      <c r="DA11" s="6"/>
      <c r="DB11" s="6"/>
    </row>
    <row r="12" spans="1:116" x14ac:dyDescent="0.25">
      <c r="A12" s="4" t="s">
        <v>474</v>
      </c>
      <c r="B12" s="5">
        <f>BT42</f>
        <v>17</v>
      </c>
      <c r="C12" s="15">
        <f>BU42</f>
        <v>102</v>
      </c>
      <c r="D12" s="15">
        <f>BV42</f>
        <v>0</v>
      </c>
      <c r="E12" s="15">
        <f>BW42</f>
        <v>105</v>
      </c>
      <c r="F12" s="15">
        <f>BX42</f>
        <v>3</v>
      </c>
      <c r="G12" s="7">
        <f t="shared" si="3"/>
        <v>35</v>
      </c>
      <c r="H12" s="6"/>
      <c r="I12" s="7">
        <f t="shared" si="4"/>
        <v>34</v>
      </c>
      <c r="J12" s="7">
        <f t="shared" si="5"/>
        <v>6.1764705882352944</v>
      </c>
      <c r="K12" s="7"/>
      <c r="L12" s="6"/>
      <c r="M12" s="6"/>
      <c r="N12" s="6"/>
      <c r="O12" s="6"/>
      <c r="P12" s="6"/>
      <c r="Q12" s="25">
        <v>1</v>
      </c>
      <c r="R12" s="6">
        <v>6</v>
      </c>
      <c r="S12" s="6">
        <v>0</v>
      </c>
      <c r="T12" s="6">
        <v>9</v>
      </c>
      <c r="U12" s="6">
        <v>1</v>
      </c>
      <c r="V12" s="25"/>
      <c r="W12" s="6"/>
      <c r="X12" s="6"/>
      <c r="Y12" s="6"/>
      <c r="Z12" s="6"/>
      <c r="AA12" s="25">
        <v>2</v>
      </c>
      <c r="AB12" s="6">
        <v>12</v>
      </c>
      <c r="AC12" s="6">
        <v>0</v>
      </c>
      <c r="AD12" s="6">
        <v>20</v>
      </c>
      <c r="AE12" s="6">
        <v>0</v>
      </c>
      <c r="AF12" s="25">
        <v>8</v>
      </c>
      <c r="AG12" s="6">
        <v>48</v>
      </c>
      <c r="AH12" s="6">
        <v>0</v>
      </c>
      <c r="AI12" s="6">
        <v>42</v>
      </c>
      <c r="AJ12" s="6">
        <v>2</v>
      </c>
      <c r="AK12" s="25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I12" s="4"/>
      <c r="BJ12" s="12"/>
      <c r="BK12" s="6"/>
      <c r="BL12" s="6"/>
      <c r="BM12" s="6"/>
      <c r="BN12" s="6"/>
      <c r="BO12" s="25">
        <v>5.2</v>
      </c>
      <c r="BP12" s="12">
        <v>32</v>
      </c>
      <c r="BQ12" s="6">
        <v>0</v>
      </c>
      <c r="BR12" s="6">
        <v>22</v>
      </c>
      <c r="BS12" s="6">
        <v>1</v>
      </c>
      <c r="BT12" s="25"/>
      <c r="BU12" s="6"/>
      <c r="BV12" s="6"/>
      <c r="BW12" s="6"/>
      <c r="BX12" s="6"/>
      <c r="BY12" s="6"/>
      <c r="BZ12" s="6"/>
      <c r="CA12" s="6"/>
      <c r="CB12" s="6"/>
      <c r="CC12" s="6"/>
      <c r="CI12" s="6"/>
      <c r="CJ12" s="6"/>
      <c r="CK12" s="6"/>
      <c r="CL12" s="6"/>
      <c r="CM12" s="6"/>
      <c r="CN12" s="25">
        <v>4</v>
      </c>
      <c r="CO12" s="12">
        <v>24</v>
      </c>
      <c r="CP12" s="6">
        <v>0</v>
      </c>
      <c r="CQ12" s="6">
        <v>22</v>
      </c>
      <c r="CR12" s="6">
        <v>1</v>
      </c>
      <c r="CS12" s="25"/>
      <c r="CT12" s="12"/>
      <c r="CU12" s="6"/>
      <c r="CV12" s="6"/>
      <c r="CW12" s="6"/>
      <c r="CX12" s="6"/>
      <c r="CY12" s="6"/>
      <c r="CZ12" s="6"/>
      <c r="DA12" s="6"/>
      <c r="DB12" s="6"/>
    </row>
    <row r="13" spans="1:116" x14ac:dyDescent="0.25">
      <c r="A13" s="4" t="s">
        <v>3</v>
      </c>
      <c r="B13" s="5">
        <f>BY42</f>
        <v>16</v>
      </c>
      <c r="C13" s="15">
        <f>BZ42</f>
        <v>96</v>
      </c>
      <c r="D13" s="15">
        <f>CA42</f>
        <v>1</v>
      </c>
      <c r="E13" s="15">
        <f>CB42</f>
        <v>67</v>
      </c>
      <c r="F13" s="15">
        <f>CC42</f>
        <v>3</v>
      </c>
      <c r="G13" s="7">
        <f t="shared" si="3"/>
        <v>22.333333333333332</v>
      </c>
      <c r="H13" s="6"/>
      <c r="I13" s="7">
        <f t="shared" si="4"/>
        <v>32</v>
      </c>
      <c r="J13" s="7">
        <f t="shared" si="5"/>
        <v>4.1875</v>
      </c>
      <c r="K13" s="7"/>
      <c r="L13" s="6"/>
      <c r="M13" s="6"/>
      <c r="N13" s="6"/>
      <c r="O13" s="6"/>
      <c r="P13" s="6"/>
      <c r="Q13" s="25">
        <v>3</v>
      </c>
      <c r="R13" s="6">
        <v>18</v>
      </c>
      <c r="S13" s="6">
        <v>0</v>
      </c>
      <c r="T13" s="6">
        <v>13</v>
      </c>
      <c r="U13" s="6">
        <v>1</v>
      </c>
      <c r="V13" s="30"/>
      <c r="AA13" s="25">
        <v>4</v>
      </c>
      <c r="AB13" s="6">
        <v>24</v>
      </c>
      <c r="AC13" s="6">
        <v>0</v>
      </c>
      <c r="AD13" s="6">
        <v>23</v>
      </c>
      <c r="AE13" s="6">
        <v>1</v>
      </c>
      <c r="AF13" s="25">
        <v>4</v>
      </c>
      <c r="AG13" s="6">
        <v>24</v>
      </c>
      <c r="AH13" s="6">
        <v>0</v>
      </c>
      <c r="AI13" s="6">
        <v>31</v>
      </c>
      <c r="AJ13" s="6">
        <v>0</v>
      </c>
      <c r="AK13" s="30"/>
      <c r="AL13" s="4"/>
      <c r="BB13" s="6"/>
      <c r="BC13" s="6"/>
      <c r="BD13" s="6"/>
      <c r="BI13" s="4"/>
      <c r="BJ13" s="12"/>
      <c r="BK13" s="6"/>
      <c r="BL13" s="6"/>
      <c r="BM13" s="6"/>
      <c r="BN13" s="6"/>
      <c r="BO13" s="25">
        <v>8</v>
      </c>
      <c r="BP13" s="12">
        <v>48</v>
      </c>
      <c r="BQ13" s="6">
        <v>1</v>
      </c>
      <c r="BR13" s="6">
        <v>23</v>
      </c>
      <c r="BS13" s="6">
        <v>1</v>
      </c>
      <c r="BT13" s="25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25">
        <v>6</v>
      </c>
      <c r="CO13" s="12">
        <v>24</v>
      </c>
      <c r="CP13" s="6">
        <v>0</v>
      </c>
      <c r="CQ13" s="6">
        <v>17</v>
      </c>
      <c r="CR13" s="6">
        <v>0</v>
      </c>
      <c r="CS13" s="25"/>
      <c r="CT13" s="12"/>
      <c r="CU13" s="6"/>
      <c r="CV13" s="6"/>
      <c r="CW13" s="6"/>
      <c r="CX13" s="6"/>
      <c r="CY13" s="6"/>
      <c r="CZ13" s="6"/>
      <c r="DA13" s="6"/>
      <c r="DB13" s="6"/>
    </row>
    <row r="14" spans="1:116" x14ac:dyDescent="0.25">
      <c r="A14" t="s">
        <v>29</v>
      </c>
      <c r="B14" s="5">
        <f>CD42</f>
        <v>38.5</v>
      </c>
      <c r="C14" s="15">
        <f>CE42</f>
        <v>233</v>
      </c>
      <c r="D14" s="15">
        <f>CF42</f>
        <v>0</v>
      </c>
      <c r="E14" s="15">
        <f>CG42</f>
        <v>258</v>
      </c>
      <c r="F14" s="15">
        <f>CH42</f>
        <v>4</v>
      </c>
      <c r="G14" s="7">
        <f t="shared" si="0"/>
        <v>64.5</v>
      </c>
      <c r="H14" s="6"/>
      <c r="I14" s="7">
        <f t="shared" si="1"/>
        <v>58.25</v>
      </c>
      <c r="J14" s="7">
        <f t="shared" si="2"/>
        <v>6.6437768240343349</v>
      </c>
      <c r="K14" s="7"/>
      <c r="L14" s="6"/>
      <c r="M14" s="6"/>
      <c r="N14" s="6"/>
      <c r="O14" s="6"/>
      <c r="P14" s="6"/>
      <c r="Q14" s="25">
        <v>3</v>
      </c>
      <c r="R14" s="6">
        <v>18</v>
      </c>
      <c r="S14" s="6">
        <v>1</v>
      </c>
      <c r="T14" s="6">
        <v>13</v>
      </c>
      <c r="U14" s="6">
        <v>2</v>
      </c>
      <c r="V14" s="30"/>
      <c r="AA14" s="25">
        <v>1.2</v>
      </c>
      <c r="AB14" s="6">
        <v>8</v>
      </c>
      <c r="AC14" s="6">
        <v>1</v>
      </c>
      <c r="AD14" s="6">
        <v>0</v>
      </c>
      <c r="AE14" s="6">
        <v>1</v>
      </c>
      <c r="AF14" s="25">
        <v>8</v>
      </c>
      <c r="AG14" s="6">
        <v>48</v>
      </c>
      <c r="AH14" s="6">
        <v>2</v>
      </c>
      <c r="AI14" s="6">
        <v>18</v>
      </c>
      <c r="AJ14" s="6">
        <v>2</v>
      </c>
      <c r="AK14" s="25"/>
      <c r="AL14" s="12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25">
        <v>4</v>
      </c>
      <c r="BP14" s="12">
        <v>24</v>
      </c>
      <c r="BQ14" s="6">
        <v>1</v>
      </c>
      <c r="BR14" s="6">
        <v>22</v>
      </c>
      <c r="BS14" s="6">
        <v>0</v>
      </c>
      <c r="BT14" s="30"/>
      <c r="CN14" s="25">
        <v>1</v>
      </c>
      <c r="CO14" s="12">
        <v>6</v>
      </c>
      <c r="CP14" s="6">
        <v>0</v>
      </c>
      <c r="CQ14" s="6">
        <v>3</v>
      </c>
      <c r="CR14" s="6">
        <v>0</v>
      </c>
      <c r="CS14" s="25"/>
      <c r="CT14" s="12"/>
      <c r="CU14" s="6"/>
      <c r="CV14" s="6"/>
      <c r="CW14" s="6"/>
      <c r="CX14" s="6"/>
      <c r="CY14" s="6"/>
      <c r="CZ14" s="6"/>
      <c r="DA14" s="6"/>
      <c r="DB14" s="6"/>
    </row>
    <row r="15" spans="1:116" x14ac:dyDescent="0.25">
      <c r="A15" s="4" t="s">
        <v>13</v>
      </c>
      <c r="B15" s="5">
        <f>CI42</f>
        <v>39</v>
      </c>
      <c r="C15" s="15">
        <f>CJ42</f>
        <v>234</v>
      </c>
      <c r="D15" s="15">
        <f>CK42</f>
        <v>2</v>
      </c>
      <c r="E15" s="15">
        <f>CL42</f>
        <v>192</v>
      </c>
      <c r="F15" s="15">
        <f>CM42</f>
        <v>7</v>
      </c>
      <c r="G15" s="7">
        <f t="shared" si="0"/>
        <v>27.428571428571427</v>
      </c>
      <c r="H15" s="6"/>
      <c r="I15" s="7">
        <f t="shared" si="1"/>
        <v>33.428571428571431</v>
      </c>
      <c r="J15" s="7">
        <f t="shared" si="2"/>
        <v>4.9230769230769234</v>
      </c>
      <c r="K15" s="7"/>
      <c r="L15" s="6"/>
      <c r="M15" s="6"/>
      <c r="N15" s="6"/>
      <c r="O15" s="6"/>
      <c r="P15" s="6"/>
      <c r="Q15" s="25">
        <v>2</v>
      </c>
      <c r="R15" s="6">
        <v>12</v>
      </c>
      <c r="S15" s="6">
        <v>0</v>
      </c>
      <c r="T15" s="6">
        <v>9</v>
      </c>
      <c r="U15" s="6">
        <v>0</v>
      </c>
      <c r="V15" s="25"/>
      <c r="W15" s="6"/>
      <c r="X15" s="6"/>
      <c r="Y15" s="6"/>
      <c r="Z15" s="6"/>
      <c r="AA15" s="25">
        <v>3</v>
      </c>
      <c r="AB15" s="6">
        <v>18</v>
      </c>
      <c r="AC15" s="6">
        <v>0</v>
      </c>
      <c r="AD15" s="6">
        <v>27</v>
      </c>
      <c r="AE15" s="6">
        <v>1</v>
      </c>
      <c r="AF15" s="25">
        <v>4</v>
      </c>
      <c r="AG15" s="6">
        <v>24</v>
      </c>
      <c r="AH15" s="6">
        <v>0</v>
      </c>
      <c r="AI15" s="6">
        <v>23</v>
      </c>
      <c r="AJ15" s="6">
        <v>1</v>
      </c>
      <c r="AK15" s="25"/>
      <c r="AL15" s="12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25">
        <v>4</v>
      </c>
      <c r="BP15" s="12">
        <v>24</v>
      </c>
      <c r="BQ15" s="6">
        <v>0</v>
      </c>
      <c r="BR15" s="6">
        <v>16</v>
      </c>
      <c r="BS15" s="6">
        <v>1</v>
      </c>
      <c r="BT15" s="25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25">
        <v>4</v>
      </c>
      <c r="CO15" s="12">
        <v>24</v>
      </c>
      <c r="CP15" s="6">
        <v>0</v>
      </c>
      <c r="CQ15" s="6">
        <v>21</v>
      </c>
      <c r="CR15" s="6">
        <v>2</v>
      </c>
      <c r="CS15" s="25"/>
      <c r="CT15" s="12"/>
      <c r="CU15" s="6"/>
      <c r="CV15" s="6"/>
      <c r="CW15" s="6"/>
      <c r="CX15" s="6"/>
      <c r="CY15" s="6"/>
      <c r="CZ15" s="6"/>
      <c r="DA15" s="6"/>
      <c r="DB15" s="6"/>
    </row>
    <row r="16" spans="1:116" x14ac:dyDescent="0.25">
      <c r="A16" s="4" t="s">
        <v>14</v>
      </c>
      <c r="B16" s="5">
        <f>CN42</f>
        <v>95.3</v>
      </c>
      <c r="C16" s="15">
        <f>CO42</f>
        <v>573</v>
      </c>
      <c r="D16" s="15">
        <f>CP42</f>
        <v>11</v>
      </c>
      <c r="E16" s="15">
        <f>CQ42</f>
        <v>511</v>
      </c>
      <c r="F16" s="15">
        <f>CR42</f>
        <v>21</v>
      </c>
      <c r="G16" s="7">
        <f t="shared" si="0"/>
        <v>24.333333333333332</v>
      </c>
      <c r="H16" s="6">
        <v>2</v>
      </c>
      <c r="I16" s="7">
        <f t="shared" si="1"/>
        <v>27.285714285714285</v>
      </c>
      <c r="J16" s="7">
        <f t="shared" si="2"/>
        <v>5.3507853403141361</v>
      </c>
      <c r="K16" s="7"/>
      <c r="L16" s="6"/>
      <c r="M16" s="6"/>
      <c r="N16" s="6"/>
      <c r="O16" s="6"/>
      <c r="P16" s="6"/>
      <c r="Q16" s="25">
        <v>2</v>
      </c>
      <c r="R16" s="6">
        <v>12</v>
      </c>
      <c r="S16" s="6">
        <v>0</v>
      </c>
      <c r="T16" s="6">
        <v>9</v>
      </c>
      <c r="U16" s="6">
        <v>2</v>
      </c>
      <c r="V16" s="25"/>
      <c r="W16" s="6"/>
      <c r="X16" s="6"/>
      <c r="Y16" s="6"/>
      <c r="Z16" s="6"/>
      <c r="AA16" s="25">
        <v>3</v>
      </c>
      <c r="AB16" s="6">
        <v>18</v>
      </c>
      <c r="AC16" s="6">
        <v>0</v>
      </c>
      <c r="AD16" s="6">
        <v>13</v>
      </c>
      <c r="AE16" s="6">
        <v>2</v>
      </c>
      <c r="AF16" s="25">
        <v>4</v>
      </c>
      <c r="AG16" s="6">
        <v>24</v>
      </c>
      <c r="AH16" s="6">
        <v>0</v>
      </c>
      <c r="AI16" s="6">
        <v>27</v>
      </c>
      <c r="AJ16" s="6">
        <v>1</v>
      </c>
      <c r="AK16" s="25"/>
      <c r="AL16" s="12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25">
        <v>6</v>
      </c>
      <c r="BP16" s="12">
        <v>36</v>
      </c>
      <c r="BQ16" s="6">
        <v>0</v>
      </c>
      <c r="BR16" s="6">
        <v>21</v>
      </c>
      <c r="BS16" s="6">
        <v>0</v>
      </c>
      <c r="BT16" s="25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25">
        <v>6</v>
      </c>
      <c r="CO16" s="12">
        <v>24</v>
      </c>
      <c r="CP16" s="6">
        <v>1</v>
      </c>
      <c r="CQ16" s="6">
        <v>29</v>
      </c>
      <c r="CR16" s="6">
        <v>3</v>
      </c>
      <c r="CS16" s="25"/>
      <c r="CT16" s="12"/>
      <c r="CU16" s="6"/>
      <c r="CV16" s="6"/>
      <c r="CW16" s="6"/>
      <c r="CX16" s="6"/>
      <c r="CY16" s="6"/>
      <c r="CZ16" s="6"/>
      <c r="DA16" s="6"/>
      <c r="DB16" s="6"/>
    </row>
    <row r="17" spans="1:106" x14ac:dyDescent="0.25">
      <c r="A17" s="4" t="s">
        <v>200</v>
      </c>
      <c r="B17" s="5">
        <f>CS42</f>
        <v>36</v>
      </c>
      <c r="C17" s="15">
        <f>CT42</f>
        <v>216</v>
      </c>
      <c r="D17" s="15">
        <f>CU42</f>
        <v>0</v>
      </c>
      <c r="E17" s="15">
        <f>CV42</f>
        <v>159</v>
      </c>
      <c r="F17" s="15">
        <f>CW42</f>
        <v>8</v>
      </c>
      <c r="G17" s="7">
        <f t="shared" si="0"/>
        <v>19.875</v>
      </c>
      <c r="H17" s="6">
        <v>1</v>
      </c>
      <c r="I17" s="7">
        <f t="shared" si="1"/>
        <v>27</v>
      </c>
      <c r="J17" s="7">
        <f t="shared" si="2"/>
        <v>4.416666666666667</v>
      </c>
      <c r="K17" s="7"/>
      <c r="L17" s="6"/>
      <c r="M17" s="6"/>
      <c r="N17" s="6"/>
      <c r="O17" s="6"/>
      <c r="P17" s="6"/>
      <c r="Q17" s="25">
        <v>8</v>
      </c>
      <c r="R17" s="6">
        <v>48</v>
      </c>
      <c r="S17" s="6">
        <v>0</v>
      </c>
      <c r="T17" s="6">
        <v>30</v>
      </c>
      <c r="U17" s="6">
        <v>2</v>
      </c>
      <c r="V17" s="25"/>
      <c r="W17" s="6"/>
      <c r="X17" s="6"/>
      <c r="Y17" s="6"/>
      <c r="Z17" s="6"/>
      <c r="AA17" s="25">
        <v>3</v>
      </c>
      <c r="AB17" s="6">
        <v>18</v>
      </c>
      <c r="AC17" s="6">
        <v>0</v>
      </c>
      <c r="AD17" s="6">
        <v>14</v>
      </c>
      <c r="AE17" s="6">
        <v>5</v>
      </c>
      <c r="AF17" s="25">
        <v>6</v>
      </c>
      <c r="AG17" s="6">
        <v>36</v>
      </c>
      <c r="AH17" s="6">
        <v>0</v>
      </c>
      <c r="AI17" s="6">
        <v>25</v>
      </c>
      <c r="AJ17" s="6">
        <v>0</v>
      </c>
      <c r="AK17" s="25"/>
      <c r="AL17" s="12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25">
        <v>2</v>
      </c>
      <c r="BP17" s="12">
        <v>12</v>
      </c>
      <c r="BQ17" s="6">
        <v>1</v>
      </c>
      <c r="BR17" s="6">
        <v>5</v>
      </c>
      <c r="BS17" s="6">
        <v>3</v>
      </c>
      <c r="BT17" s="25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25">
        <v>3</v>
      </c>
      <c r="CO17" s="12">
        <v>18</v>
      </c>
      <c r="CP17" s="6">
        <v>0</v>
      </c>
      <c r="CQ17" s="6">
        <v>12</v>
      </c>
      <c r="CR17" s="6">
        <v>1</v>
      </c>
      <c r="CS17" s="25"/>
      <c r="CT17" s="12"/>
      <c r="CU17" s="6"/>
      <c r="CV17" s="6"/>
      <c r="CW17" s="6"/>
      <c r="CX17" s="6"/>
      <c r="CY17" s="6"/>
      <c r="CZ17" s="6"/>
      <c r="DA17" s="6"/>
      <c r="DB17" s="6"/>
    </row>
    <row r="18" spans="1:106" x14ac:dyDescent="0.25">
      <c r="A18" s="4" t="s">
        <v>466</v>
      </c>
      <c r="B18" s="5">
        <f>CX42</f>
        <v>18</v>
      </c>
      <c r="C18" s="15">
        <f>CY42</f>
        <v>108</v>
      </c>
      <c r="D18" s="15">
        <f>CZ42</f>
        <v>1</v>
      </c>
      <c r="E18" s="15">
        <f>DA42</f>
        <v>104</v>
      </c>
      <c r="F18" s="15">
        <f>DB42</f>
        <v>0</v>
      </c>
      <c r="G18" s="7"/>
      <c r="H18" s="6"/>
      <c r="I18" s="7"/>
      <c r="J18" s="7">
        <f t="shared" si="2"/>
        <v>5.7777777777777777</v>
      </c>
      <c r="K18" s="7"/>
      <c r="L18" s="6"/>
      <c r="M18" s="6"/>
      <c r="N18" s="6"/>
      <c r="O18" s="6"/>
      <c r="P18" s="6"/>
      <c r="V18" s="25"/>
      <c r="W18" s="6"/>
      <c r="X18" s="6"/>
      <c r="Y18" s="6"/>
      <c r="Z18" s="6"/>
      <c r="AA18" s="25">
        <v>8</v>
      </c>
      <c r="AB18" s="6">
        <v>48</v>
      </c>
      <c r="AC18" s="6">
        <v>1</v>
      </c>
      <c r="AD18" s="6">
        <v>51</v>
      </c>
      <c r="AE18" s="6">
        <v>3</v>
      </c>
      <c r="AF18" s="25">
        <v>3</v>
      </c>
      <c r="AG18" s="6">
        <v>18</v>
      </c>
      <c r="AH18" s="6">
        <v>0</v>
      </c>
      <c r="AI18" s="6">
        <v>16</v>
      </c>
      <c r="AJ18" s="6">
        <v>0</v>
      </c>
      <c r="AK18" s="25"/>
      <c r="AL18" s="12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25">
        <v>3</v>
      </c>
      <c r="BP18" s="12">
        <v>18</v>
      </c>
      <c r="BQ18" s="6">
        <v>0</v>
      </c>
      <c r="BR18" s="6">
        <v>8</v>
      </c>
      <c r="BS18" s="6">
        <v>0</v>
      </c>
      <c r="BT18" s="25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25">
        <v>3</v>
      </c>
      <c r="CO18" s="6">
        <v>18</v>
      </c>
      <c r="CP18" s="6">
        <v>0</v>
      </c>
      <c r="CQ18" s="6">
        <v>12</v>
      </c>
      <c r="CR18" s="6">
        <v>2</v>
      </c>
      <c r="CS18" s="25"/>
      <c r="CT18" s="12"/>
      <c r="CU18" s="6"/>
      <c r="CV18" s="6"/>
      <c r="CW18" s="6"/>
      <c r="CX18" s="6"/>
      <c r="CY18" s="6"/>
      <c r="CZ18" s="6"/>
      <c r="DA18" s="6"/>
      <c r="DB18" s="6"/>
    </row>
    <row r="19" spans="1:106" x14ac:dyDescent="0.25">
      <c r="A19" s="1" t="s">
        <v>2</v>
      </c>
      <c r="L19" s="6"/>
      <c r="M19" s="6"/>
      <c r="N19" s="6"/>
      <c r="O19" s="6"/>
      <c r="P19" s="6"/>
      <c r="V19" s="25"/>
      <c r="W19" s="6"/>
      <c r="X19" s="6"/>
      <c r="Y19" s="6"/>
      <c r="Z19" s="6"/>
      <c r="AA19" s="25">
        <v>5</v>
      </c>
      <c r="AB19" s="6">
        <v>30</v>
      </c>
      <c r="AC19" s="6">
        <v>0</v>
      </c>
      <c r="AD19" s="6">
        <v>17</v>
      </c>
      <c r="AE19" s="6">
        <v>0</v>
      </c>
      <c r="AF19" s="25">
        <v>3</v>
      </c>
      <c r="AG19" s="6">
        <v>18</v>
      </c>
      <c r="AH19" s="6">
        <v>0</v>
      </c>
      <c r="AI19" s="6">
        <v>13</v>
      </c>
      <c r="AJ19" s="6">
        <v>0</v>
      </c>
      <c r="AK19" s="25"/>
      <c r="AL19" s="12"/>
      <c r="AM19" s="6"/>
      <c r="AN19" s="6"/>
      <c r="AO19" s="6"/>
      <c r="AP19" s="6"/>
      <c r="AQ19" s="6"/>
      <c r="AR19" s="6"/>
      <c r="AS19" s="6"/>
      <c r="AT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25">
        <v>7</v>
      </c>
      <c r="BP19" s="12">
        <v>42</v>
      </c>
      <c r="BQ19" s="6">
        <v>0</v>
      </c>
      <c r="BR19" s="6">
        <v>41</v>
      </c>
      <c r="BS19" s="6">
        <v>3</v>
      </c>
      <c r="BT19" s="25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25">
        <v>2.2999999999999998</v>
      </c>
      <c r="CO19" s="6">
        <v>15</v>
      </c>
      <c r="CP19" s="6">
        <v>0</v>
      </c>
      <c r="CQ19" s="6">
        <v>11</v>
      </c>
      <c r="CR19" s="6">
        <v>2</v>
      </c>
      <c r="CS19" s="25"/>
      <c r="CT19" s="12"/>
      <c r="CU19" s="6"/>
      <c r="CV19" s="6"/>
      <c r="CW19" s="6"/>
      <c r="CX19" s="6"/>
      <c r="CY19" s="6"/>
      <c r="CZ19" s="6"/>
      <c r="DA19" s="6"/>
      <c r="DB19" s="6"/>
    </row>
    <row r="20" spans="1:106" x14ac:dyDescent="0.25">
      <c r="A20" s="4" t="s">
        <v>9</v>
      </c>
      <c r="B20" s="5">
        <f>AK42</f>
        <v>5</v>
      </c>
      <c r="C20" s="15">
        <f>AL42</f>
        <v>30</v>
      </c>
      <c r="D20" s="15">
        <f>AM42</f>
        <v>0</v>
      </c>
      <c r="E20" s="15">
        <f>AN42</f>
        <v>44</v>
      </c>
      <c r="F20" s="15">
        <f>AO42</f>
        <v>0</v>
      </c>
      <c r="G20" s="7"/>
      <c r="H20" s="6"/>
      <c r="I20" s="7"/>
      <c r="J20" s="7"/>
      <c r="L20" s="6"/>
      <c r="M20" s="6"/>
      <c r="N20" s="6"/>
      <c r="O20" s="6"/>
      <c r="P20" s="6"/>
      <c r="V20" s="25"/>
      <c r="W20" s="6"/>
      <c r="X20" s="6"/>
      <c r="Y20" s="6"/>
      <c r="Z20" s="6"/>
      <c r="AA20" s="25">
        <v>2</v>
      </c>
      <c r="AB20" s="6">
        <v>12</v>
      </c>
      <c r="AC20" s="6">
        <v>0</v>
      </c>
      <c r="AD20" s="6">
        <v>12</v>
      </c>
      <c r="AE20" s="6">
        <v>2</v>
      </c>
      <c r="AF20" s="25">
        <v>6</v>
      </c>
      <c r="AG20" s="6">
        <v>36</v>
      </c>
      <c r="AH20" s="6">
        <v>0</v>
      </c>
      <c r="AI20" s="6">
        <v>28</v>
      </c>
      <c r="AJ20" s="6">
        <v>0</v>
      </c>
      <c r="AK20" s="25"/>
      <c r="AL20" s="12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25">
        <v>8</v>
      </c>
      <c r="BP20" s="12">
        <v>48</v>
      </c>
      <c r="BQ20" s="6">
        <v>1</v>
      </c>
      <c r="BR20" s="6">
        <v>23</v>
      </c>
      <c r="BS20" s="6">
        <v>1</v>
      </c>
      <c r="BT20" s="25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25">
        <v>8</v>
      </c>
      <c r="CO20" s="6">
        <v>48</v>
      </c>
      <c r="CP20" s="6">
        <v>1</v>
      </c>
      <c r="CQ20" s="6">
        <v>60</v>
      </c>
      <c r="CR20" s="6">
        <v>1</v>
      </c>
      <c r="CS20" s="25"/>
      <c r="CT20" s="12"/>
      <c r="CU20" s="6"/>
      <c r="CV20" s="6"/>
      <c r="CW20" s="6"/>
      <c r="CX20" s="6"/>
      <c r="CY20" s="6"/>
      <c r="CZ20" s="6"/>
      <c r="DA20" s="6"/>
      <c r="DB20" s="6"/>
    </row>
    <row r="21" spans="1:106" x14ac:dyDescent="0.25">
      <c r="A21" s="4" t="s">
        <v>195</v>
      </c>
      <c r="B21" s="5">
        <f>AP42</f>
        <v>6</v>
      </c>
      <c r="C21" s="15">
        <f>AQ42</f>
        <v>36</v>
      </c>
      <c r="D21" s="15">
        <f>AR42</f>
        <v>0</v>
      </c>
      <c r="E21" s="15">
        <f>AS42</f>
        <v>34</v>
      </c>
      <c r="F21" s="15">
        <f>AT42</f>
        <v>1</v>
      </c>
      <c r="G21" s="7"/>
      <c r="H21" s="6"/>
      <c r="I21" s="7"/>
      <c r="J21" s="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25">
        <v>5</v>
      </c>
      <c r="AG21" s="6">
        <v>30</v>
      </c>
      <c r="AH21" s="6">
        <v>0</v>
      </c>
      <c r="AI21" s="6">
        <v>14</v>
      </c>
      <c r="AJ21" s="6">
        <v>0</v>
      </c>
      <c r="AK21" s="25"/>
      <c r="AL21" s="12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25">
        <v>3</v>
      </c>
      <c r="BP21" s="6">
        <v>18</v>
      </c>
      <c r="BQ21" s="6">
        <v>1</v>
      </c>
      <c r="BR21" s="6">
        <v>6</v>
      </c>
      <c r="BS21" s="6">
        <v>2</v>
      </c>
      <c r="BT21" s="25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25">
        <v>7</v>
      </c>
      <c r="CO21" s="6">
        <v>42</v>
      </c>
      <c r="CP21" s="6">
        <v>0</v>
      </c>
      <c r="CQ21" s="6">
        <v>29</v>
      </c>
      <c r="CR21" s="6">
        <v>0</v>
      </c>
      <c r="CS21" s="25"/>
      <c r="CT21" s="12"/>
      <c r="CU21" s="6"/>
      <c r="CV21" s="6"/>
      <c r="CW21" s="6"/>
      <c r="CX21" s="6"/>
      <c r="CY21" s="6"/>
      <c r="CZ21" s="6"/>
      <c r="DA21" s="6"/>
      <c r="DB21" s="6"/>
    </row>
    <row r="22" spans="1:106" x14ac:dyDescent="0.25">
      <c r="A22" t="s">
        <v>22</v>
      </c>
      <c r="B22" s="5">
        <f>AZ42</f>
        <v>6.1</v>
      </c>
      <c r="C22" s="15">
        <f>BA42</f>
        <v>37</v>
      </c>
      <c r="D22" s="15">
        <f>BB42</f>
        <v>0</v>
      </c>
      <c r="E22" s="15">
        <f>BC42</f>
        <v>66</v>
      </c>
      <c r="F22" s="15">
        <f>BD42</f>
        <v>1</v>
      </c>
      <c r="G22" s="7"/>
      <c r="H22" s="6"/>
      <c r="I22" s="7"/>
      <c r="J22" s="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F22" s="25">
        <v>3</v>
      </c>
      <c r="AG22" s="6">
        <v>18</v>
      </c>
      <c r="AH22" s="6">
        <v>1</v>
      </c>
      <c r="AI22" s="6">
        <v>22</v>
      </c>
      <c r="AJ22" s="6">
        <v>2</v>
      </c>
      <c r="AK22" s="25"/>
      <c r="AL22" s="12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25">
        <v>2</v>
      </c>
      <c r="BP22" s="6">
        <v>12</v>
      </c>
      <c r="BQ22" s="6">
        <v>0</v>
      </c>
      <c r="BR22" s="6">
        <v>2</v>
      </c>
      <c r="BS22" s="6">
        <v>0</v>
      </c>
      <c r="BT22" s="25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25">
        <v>1</v>
      </c>
      <c r="CO22" s="6">
        <v>6</v>
      </c>
      <c r="CP22" s="6">
        <v>0</v>
      </c>
      <c r="CQ22" s="6">
        <v>10</v>
      </c>
      <c r="CR22" s="6">
        <v>0</v>
      </c>
      <c r="CS22" s="25"/>
      <c r="CT22" s="6"/>
      <c r="CU22" s="6"/>
      <c r="CV22" s="6"/>
      <c r="CW22" s="6"/>
      <c r="CX22" s="6"/>
      <c r="CY22" s="6"/>
      <c r="CZ22" s="6"/>
      <c r="DA22" s="6"/>
      <c r="DB22" s="6"/>
    </row>
    <row r="23" spans="1:106" x14ac:dyDescent="0.25">
      <c r="A23" s="4" t="s">
        <v>11</v>
      </c>
      <c r="B23" s="5">
        <f>BJ42</f>
        <v>3</v>
      </c>
      <c r="C23" s="15">
        <f>BK42</f>
        <v>18</v>
      </c>
      <c r="D23" s="15">
        <f>BL42</f>
        <v>1</v>
      </c>
      <c r="E23" s="15">
        <f>BM42</f>
        <v>4</v>
      </c>
      <c r="F23" s="15">
        <f>BN42</f>
        <v>0</v>
      </c>
      <c r="G23" s="7"/>
      <c r="H23" s="6"/>
      <c r="I23" s="7"/>
      <c r="J23" s="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F23" s="25">
        <v>4</v>
      </c>
      <c r="AG23" s="6">
        <v>24</v>
      </c>
      <c r="AH23" s="6">
        <v>0</v>
      </c>
      <c r="AI23" s="6">
        <v>26</v>
      </c>
      <c r="AJ23" s="6">
        <v>0</v>
      </c>
      <c r="AK23" s="25"/>
      <c r="AL23" s="12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25">
        <v>7</v>
      </c>
      <c r="BP23" s="6">
        <v>42</v>
      </c>
      <c r="BQ23" s="6">
        <v>0</v>
      </c>
      <c r="BR23" s="6">
        <v>34</v>
      </c>
      <c r="BS23" s="6">
        <v>0</v>
      </c>
      <c r="BT23" s="25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25">
        <v>6</v>
      </c>
      <c r="CO23" s="6">
        <v>36</v>
      </c>
      <c r="CP23" s="6">
        <v>0</v>
      </c>
      <c r="CQ23" s="6">
        <v>23</v>
      </c>
      <c r="CR23" s="6">
        <v>1</v>
      </c>
      <c r="CS23" s="25"/>
      <c r="CT23" s="6"/>
      <c r="CU23" s="6"/>
      <c r="CV23" s="6"/>
      <c r="CW23" s="6"/>
      <c r="CX23" s="6"/>
      <c r="CY23" s="6"/>
      <c r="CZ23" s="6"/>
      <c r="DA23" s="6"/>
      <c r="DB23" s="6"/>
    </row>
    <row r="24" spans="1:106" x14ac:dyDescent="0.25">
      <c r="A24" s="26" t="s">
        <v>510</v>
      </c>
      <c r="B24" s="5">
        <f>DC42</f>
        <v>3</v>
      </c>
      <c r="C24" s="15">
        <f>DD42</f>
        <v>18</v>
      </c>
      <c r="D24" s="15">
        <f>DE42</f>
        <v>0</v>
      </c>
      <c r="E24" s="15">
        <f>DF42</f>
        <v>21</v>
      </c>
      <c r="F24" s="15">
        <f>DG42</f>
        <v>1</v>
      </c>
      <c r="G24" s="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E24" s="4"/>
      <c r="AF24" s="12"/>
      <c r="AG24" s="12"/>
      <c r="AH24" s="12"/>
      <c r="AI24" s="12"/>
      <c r="AJ24" s="12"/>
      <c r="AK24" s="12"/>
      <c r="AL24" s="12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R24" s="4"/>
      <c r="CS24" s="12"/>
      <c r="CT24" s="6"/>
      <c r="CU24" s="6"/>
      <c r="CV24" s="6"/>
      <c r="CW24" s="6"/>
      <c r="CX24" s="6"/>
      <c r="CY24" s="6"/>
      <c r="CZ24" s="6"/>
      <c r="DA24" s="6"/>
      <c r="DB24" s="6"/>
    </row>
    <row r="25" spans="1:106" x14ac:dyDescent="0.25">
      <c r="A25" t="s">
        <v>4</v>
      </c>
      <c r="B25" s="9">
        <f>TRUNC(C25/6)+0.1*(C25-6*TRUNC(C25/6))</f>
        <v>729.4</v>
      </c>
      <c r="C25" s="16">
        <f>SUM(C3:C24)</f>
        <v>4378</v>
      </c>
      <c r="D25" s="16">
        <f>SUM(D3:D24)</f>
        <v>58</v>
      </c>
      <c r="E25" s="16">
        <f>SUM(E3:E24)</f>
        <v>3579</v>
      </c>
      <c r="F25" s="16">
        <f>SUM(F3:F24)</f>
        <v>147</v>
      </c>
      <c r="G25" s="8">
        <f>E25/F25</f>
        <v>24.346938775510203</v>
      </c>
      <c r="H25" s="16">
        <f>SUM(H3:H24)</f>
        <v>13</v>
      </c>
      <c r="I25" s="8">
        <f>C25/F25</f>
        <v>29.782312925170068</v>
      </c>
      <c r="J25" s="8">
        <f>6*E25/C25</f>
        <v>4.9049794426678845</v>
      </c>
      <c r="K25" s="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E25" s="4"/>
      <c r="AF25" s="12"/>
      <c r="AG25" s="12"/>
      <c r="AH25" s="12"/>
      <c r="AI25" s="12"/>
      <c r="AJ25" s="12"/>
      <c r="AK25" s="12"/>
      <c r="AL25" s="12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12"/>
      <c r="CS25" s="12"/>
      <c r="CT25" s="6"/>
      <c r="CU25" s="6"/>
      <c r="CV25" s="6"/>
      <c r="CW25" s="6"/>
      <c r="CX25" s="6"/>
      <c r="CY25" s="6"/>
      <c r="CZ25" s="6"/>
      <c r="DA25" s="6"/>
      <c r="DB25" s="6"/>
    </row>
    <row r="26" spans="1:106" x14ac:dyDescent="0.25"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12"/>
      <c r="AF26" s="4"/>
      <c r="AG26" s="4"/>
      <c r="AH26" s="4"/>
      <c r="AI26" s="4"/>
      <c r="AJ26" s="4"/>
      <c r="AK26" s="12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CR26" s="4"/>
      <c r="CS26" s="12"/>
      <c r="CT26" s="6"/>
      <c r="CU26" s="6"/>
      <c r="CV26" s="6"/>
      <c r="CW26" s="6"/>
      <c r="CX26" s="6"/>
      <c r="CY26" s="6"/>
      <c r="CZ26" s="6"/>
      <c r="DA26" s="6"/>
      <c r="DB26" s="6"/>
    </row>
    <row r="27" spans="1:106" x14ac:dyDescent="0.25">
      <c r="A27" s="1" t="s">
        <v>19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CS27" s="6"/>
      <c r="CT27" s="6"/>
      <c r="CU27" s="6"/>
      <c r="CV27" s="6"/>
      <c r="CW27" s="6"/>
      <c r="CX27" s="6"/>
      <c r="CY27" s="6"/>
      <c r="CZ27" s="6"/>
      <c r="DA27" s="6"/>
      <c r="DB27" s="6"/>
    </row>
    <row r="28" spans="1:106" x14ac:dyDescent="0.25">
      <c r="B28" s="6"/>
      <c r="C28" s="6"/>
      <c r="D28" s="6"/>
      <c r="E28" s="6"/>
      <c r="F28" s="6"/>
      <c r="G28" s="7"/>
      <c r="H28" s="7"/>
      <c r="I28" s="7"/>
      <c r="J28" s="7"/>
      <c r="K28" s="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CS28" s="6"/>
      <c r="CT28" s="6"/>
      <c r="CU28" s="6"/>
      <c r="CV28" s="6"/>
      <c r="CW28" s="6"/>
      <c r="CX28" s="6"/>
      <c r="CY28" s="6"/>
      <c r="CZ28" s="6"/>
      <c r="DA28" s="6"/>
      <c r="DB28" s="6"/>
    </row>
    <row r="29" spans="1:106" x14ac:dyDescent="0.25">
      <c r="A29" s="1" t="s">
        <v>90</v>
      </c>
      <c r="B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</row>
    <row r="30" spans="1:106" x14ac:dyDescent="0.25">
      <c r="A30" s="1"/>
      <c r="B30" s="6" t="s">
        <v>257</v>
      </c>
      <c r="D30" s="27" t="s">
        <v>514</v>
      </c>
      <c r="E30" s="27" t="s">
        <v>71</v>
      </c>
      <c r="F30" s="27"/>
      <c r="G30" s="27" t="s">
        <v>515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</row>
    <row r="31" spans="1:106" x14ac:dyDescent="0.25">
      <c r="A31" s="1"/>
      <c r="B31" s="6" t="s">
        <v>257</v>
      </c>
      <c r="D31" s="27" t="s">
        <v>507</v>
      </c>
      <c r="E31" s="27" t="s">
        <v>508</v>
      </c>
      <c r="F31" s="27"/>
      <c r="G31" s="27" t="s">
        <v>457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S31" s="6"/>
      <c r="CT31" s="6"/>
      <c r="CU31" s="6"/>
      <c r="CV31" s="6"/>
      <c r="CW31" s="6"/>
      <c r="CX31" s="6"/>
      <c r="CY31" s="6"/>
      <c r="CZ31" s="6"/>
      <c r="DA31" s="6"/>
      <c r="DB31" s="6"/>
    </row>
    <row r="32" spans="1:106" x14ac:dyDescent="0.25">
      <c r="A32" s="1"/>
      <c r="B32" s="6" t="s">
        <v>21</v>
      </c>
      <c r="C32" s="6"/>
      <c r="D32" s="6" t="s">
        <v>289</v>
      </c>
      <c r="E32" s="6" t="s">
        <v>504</v>
      </c>
      <c r="F32" s="6"/>
      <c r="G32" s="6" t="s">
        <v>201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</row>
    <row r="33" spans="1:116" x14ac:dyDescent="0.25">
      <c r="A33" s="1"/>
      <c r="B33" s="6" t="s">
        <v>257</v>
      </c>
      <c r="C33" s="6"/>
      <c r="D33" s="6" t="s">
        <v>287</v>
      </c>
      <c r="E33" s="6" t="s">
        <v>505</v>
      </c>
      <c r="F33" s="6"/>
      <c r="G33" s="6" t="s">
        <v>427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</row>
    <row r="34" spans="1:116" x14ac:dyDescent="0.25">
      <c r="A34" s="1"/>
      <c r="B34" s="6" t="s">
        <v>57</v>
      </c>
      <c r="C34" s="6"/>
      <c r="D34" s="6" t="s">
        <v>44</v>
      </c>
      <c r="E34" s="6" t="s">
        <v>506</v>
      </c>
      <c r="F34" s="6"/>
      <c r="G34" s="6" t="s">
        <v>311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</row>
    <row r="35" spans="1:116" x14ac:dyDescent="0.25">
      <c r="A35" s="1"/>
      <c r="B35" s="6" t="s">
        <v>57</v>
      </c>
      <c r="C35" s="6"/>
      <c r="D35" s="6" t="s">
        <v>85</v>
      </c>
      <c r="E35" s="6" t="s">
        <v>71</v>
      </c>
      <c r="F35" s="6"/>
      <c r="G35" s="6" t="s">
        <v>513</v>
      </c>
      <c r="J35" s="6"/>
      <c r="K35" s="6"/>
      <c r="L35" s="6"/>
      <c r="M35" s="6"/>
      <c r="N35" s="6"/>
      <c r="O35" s="6"/>
      <c r="P35" s="6"/>
    </row>
    <row r="36" spans="1:116" x14ac:dyDescent="0.25">
      <c r="A36" s="1"/>
      <c r="B36" s="6" t="s">
        <v>200</v>
      </c>
      <c r="C36" s="6"/>
      <c r="D36" s="6" t="s">
        <v>87</v>
      </c>
      <c r="E36" s="6" t="s">
        <v>71</v>
      </c>
      <c r="F36" s="6"/>
      <c r="G36" s="6" t="s">
        <v>513</v>
      </c>
      <c r="J36" s="6"/>
      <c r="K36" s="6"/>
      <c r="L36" s="6"/>
      <c r="M36" s="6"/>
      <c r="N36" s="6"/>
      <c r="O36" s="6"/>
      <c r="P36" s="6"/>
    </row>
    <row r="37" spans="1:116" x14ac:dyDescent="0.25">
      <c r="A37" s="1"/>
      <c r="B37" s="6" t="s">
        <v>470</v>
      </c>
      <c r="C37" s="6"/>
      <c r="D37" s="6" t="s">
        <v>52</v>
      </c>
      <c r="E37" s="6" t="s">
        <v>505</v>
      </c>
      <c r="F37" s="6"/>
      <c r="G37" s="6" t="s">
        <v>427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</row>
    <row r="38" spans="1:116" x14ac:dyDescent="0.25">
      <c r="A38" s="1"/>
      <c r="B38" s="6" t="s">
        <v>14</v>
      </c>
      <c r="D38" s="6" t="s">
        <v>270</v>
      </c>
      <c r="E38" s="6" t="s">
        <v>66</v>
      </c>
      <c r="F38" s="6"/>
      <c r="G38" s="6" t="s">
        <v>503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</row>
    <row r="39" spans="1:116" x14ac:dyDescent="0.25">
      <c r="A39" s="1"/>
      <c r="B39" s="6" t="s">
        <v>14</v>
      </c>
      <c r="D39" s="6" t="s">
        <v>104</v>
      </c>
      <c r="E39" s="6" t="s">
        <v>511</v>
      </c>
      <c r="F39" s="6"/>
      <c r="G39" s="6" t="s">
        <v>512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</row>
    <row r="40" spans="1:116" x14ac:dyDescent="0.25">
      <c r="A40" s="1"/>
      <c r="B40" s="6" t="s">
        <v>57</v>
      </c>
      <c r="D40" s="6" t="s">
        <v>522</v>
      </c>
      <c r="E40" s="6" t="s">
        <v>520</v>
      </c>
      <c r="F40" s="6"/>
      <c r="G40" s="6" t="s">
        <v>521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</row>
    <row r="41" spans="1:116" x14ac:dyDescent="0.25">
      <c r="A41" s="1"/>
      <c r="B41" s="6" t="s">
        <v>496</v>
      </c>
      <c r="D41" s="6" t="s">
        <v>517</v>
      </c>
      <c r="E41" s="6" t="s">
        <v>518</v>
      </c>
      <c r="F41" s="6"/>
      <c r="G41" s="6" t="s">
        <v>424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</row>
    <row r="42" spans="1:116" x14ac:dyDescent="0.25">
      <c r="A42" s="1"/>
      <c r="B42" s="6" t="s">
        <v>257</v>
      </c>
      <c r="C42" s="6"/>
      <c r="D42" s="6" t="s">
        <v>519</v>
      </c>
      <c r="E42" s="6" t="s">
        <v>520</v>
      </c>
      <c r="F42" s="6"/>
      <c r="G42" s="6" t="s">
        <v>521</v>
      </c>
      <c r="J42" s="6"/>
      <c r="K42" s="6"/>
      <c r="L42" s="21">
        <f>TRUNC(M42/6)+0.1*(M42-6*TRUNC(M42/6))</f>
        <v>20.399999999999999</v>
      </c>
      <c r="M42" s="21">
        <f>SUM(M3:M41)</f>
        <v>124</v>
      </c>
      <c r="N42" s="21">
        <f>SUM(N3:N41)</f>
        <v>1</v>
      </c>
      <c r="O42" s="21">
        <f>SUM(O3:O41)</f>
        <v>101</v>
      </c>
      <c r="P42" s="21">
        <f>SUM(P3:P41)</f>
        <v>4</v>
      </c>
      <c r="Q42" s="21">
        <f>TRUNC(R42/6)+0.1*(R42-6*TRUNC(R42/6))</f>
        <v>48.3</v>
      </c>
      <c r="R42" s="21">
        <f>SUM(R3:R41)</f>
        <v>291</v>
      </c>
      <c r="S42" s="21">
        <f>SUM(S3:S41)</f>
        <v>2</v>
      </c>
      <c r="T42" s="21">
        <f>SUM(T3:T41)</f>
        <v>204</v>
      </c>
      <c r="U42" s="21">
        <f>SUM(U3:U41)</f>
        <v>15</v>
      </c>
      <c r="V42" s="21">
        <f>TRUNC(W42/6)+0.1*(W42-6*TRUNC(W42/6))</f>
        <v>21.2</v>
      </c>
      <c r="W42" s="21">
        <f>SUM(W3:W41)</f>
        <v>128</v>
      </c>
      <c r="X42" s="21">
        <f>SUM(X3:X41)</f>
        <v>0</v>
      </c>
      <c r="Y42" s="21">
        <f>SUM(Y3:Y41)</f>
        <v>115</v>
      </c>
      <c r="Z42" s="21">
        <f>SUM(Z3:Z41)</f>
        <v>3</v>
      </c>
      <c r="AA42" s="21">
        <f>TRUNC(AB42/6)+0.1*(AB42-6*TRUNC(AB42/6))</f>
        <v>73.2</v>
      </c>
      <c r="AB42" s="21">
        <f>SUM(AB3:AB41)</f>
        <v>440</v>
      </c>
      <c r="AC42" s="21">
        <f>SUM(AC3:AC41)</f>
        <v>7</v>
      </c>
      <c r="AD42" s="21">
        <f>SUM(AD3:AD41)</f>
        <v>360</v>
      </c>
      <c r="AE42" s="21">
        <f>SUM(AE3:AE41)</f>
        <v>27</v>
      </c>
      <c r="AF42" s="21">
        <f>TRUNC(AG42/6)+0.1*(AG42-6*TRUNC(AG42/6))</f>
        <v>102</v>
      </c>
      <c r="AG42" s="21">
        <f>SUM(AG3:AG41)</f>
        <v>612</v>
      </c>
      <c r="AH42" s="21">
        <f>SUM(AH3:AH41)</f>
        <v>11</v>
      </c>
      <c r="AI42" s="21">
        <f>SUM(AI3:AI41)</f>
        <v>478</v>
      </c>
      <c r="AJ42" s="21">
        <f>SUM(AJ3:AJ41)</f>
        <v>17</v>
      </c>
      <c r="AK42" s="21">
        <f>TRUNC(AL42/6)+0.1*(AL42-6*TRUNC(AL42/6))</f>
        <v>5</v>
      </c>
      <c r="AL42" s="21">
        <f>SUM(AL3:AL41)</f>
        <v>30</v>
      </c>
      <c r="AM42" s="21">
        <f>SUM(AM3:AM41)</f>
        <v>0</v>
      </c>
      <c r="AN42" s="21">
        <f>SUM(AN3:AN41)</f>
        <v>44</v>
      </c>
      <c r="AO42" s="21">
        <f>SUM(AO3:AO41)</f>
        <v>0</v>
      </c>
      <c r="AP42" s="21">
        <f>TRUNC(AQ42/6)+0.1*(AQ42-6*TRUNC(AQ42/6))</f>
        <v>6</v>
      </c>
      <c r="AQ42" s="21">
        <f>SUM(AQ3:AQ41)</f>
        <v>36</v>
      </c>
      <c r="AR42" s="21">
        <f>SUM(AR3:AR41)</f>
        <v>0</v>
      </c>
      <c r="AS42" s="21">
        <f>SUM(AS3:AS41)</f>
        <v>34</v>
      </c>
      <c r="AT42" s="21">
        <f>SUM(AT3:AT41)</f>
        <v>1</v>
      </c>
      <c r="AU42" s="21">
        <f>TRUNC(AV42/6)+0.1*(AV42-6*TRUNC(AV42/6))</f>
        <v>18</v>
      </c>
      <c r="AV42" s="21">
        <f>SUM(AV3:AV41)</f>
        <v>108</v>
      </c>
      <c r="AW42" s="21">
        <f>SUM(AW3:AW41)</f>
        <v>1</v>
      </c>
      <c r="AX42" s="21">
        <f>SUM(AX3:AX41)</f>
        <v>110</v>
      </c>
      <c r="AY42" s="21">
        <f>SUM(AY3:AY41)</f>
        <v>2</v>
      </c>
      <c r="AZ42" s="21">
        <f>TRUNC(BA42/6)+0.1*(BA42-6*TRUNC(BA42/6))</f>
        <v>6.1</v>
      </c>
      <c r="BA42" s="21">
        <f>SUM(BA3:BA41)</f>
        <v>37</v>
      </c>
      <c r="BB42" s="21">
        <f>SUM(BB3:BB41)</f>
        <v>0</v>
      </c>
      <c r="BC42" s="21">
        <f>SUM(BC3:BC41)</f>
        <v>66</v>
      </c>
      <c r="BD42" s="21">
        <f>SUM(BD3:BD41)</f>
        <v>1</v>
      </c>
      <c r="BE42" s="21">
        <f>TRUNC(BF42/6)+0.1*(BF42-6*TRUNC(BF42/6))</f>
        <v>44</v>
      </c>
      <c r="BF42" s="21">
        <f>SUM(BF3:BF41)</f>
        <v>264</v>
      </c>
      <c r="BG42" s="21">
        <f>SUM(BG3:BG41)</f>
        <v>4</v>
      </c>
      <c r="BH42" s="21">
        <f>SUM(BH3:BH41)</f>
        <v>185</v>
      </c>
      <c r="BI42" s="21">
        <f>SUM(BI3:BI41)</f>
        <v>5</v>
      </c>
      <c r="BJ42" s="21">
        <f>TRUNC(BK42/6)+0.1*(BK42-6*TRUNC(BK42/6))</f>
        <v>3</v>
      </c>
      <c r="BK42" s="21">
        <f>SUM(BK3:BK41)</f>
        <v>18</v>
      </c>
      <c r="BL42" s="21">
        <f>SUM(BL3:BL41)</f>
        <v>1</v>
      </c>
      <c r="BM42" s="21">
        <f>SUM(BM3:BM41)</f>
        <v>4</v>
      </c>
      <c r="BN42" s="21">
        <f>SUM(BN3:BN41)</f>
        <v>0</v>
      </c>
      <c r="BO42" s="21">
        <f>TRUNC(BP42/6)+0.1*(BP42-6*TRUNC(BP42/6))</f>
        <v>105.2</v>
      </c>
      <c r="BP42" s="21">
        <f>SUM(BP3:BP41)</f>
        <v>632</v>
      </c>
      <c r="BQ42" s="21">
        <f>SUM(BQ3:BQ41)</f>
        <v>16</v>
      </c>
      <c r="BR42" s="21">
        <f>SUM(BR3:BR41)</f>
        <v>374</v>
      </c>
      <c r="BS42" s="21">
        <f>SUM(BS3:BS41)</f>
        <v>19</v>
      </c>
      <c r="BT42" s="21">
        <f>TRUNC(BU42/6)+0.1*(BU42-6*TRUNC(BU42/6))</f>
        <v>17</v>
      </c>
      <c r="BU42" s="21">
        <f>SUM(BU3:BU41)</f>
        <v>102</v>
      </c>
      <c r="BV42" s="21">
        <f>SUM(BV3:BV41)</f>
        <v>0</v>
      </c>
      <c r="BW42" s="21">
        <f>SUM(BW3:BW41)</f>
        <v>105</v>
      </c>
      <c r="BX42" s="21">
        <f>SUM(BX3:BX41)</f>
        <v>3</v>
      </c>
      <c r="BY42" s="21">
        <f>TRUNC(BZ42/6)+0.1*(BZ42-6*TRUNC(BZ42/6))</f>
        <v>16</v>
      </c>
      <c r="BZ42" s="21">
        <f>SUM(BZ3:BZ41)</f>
        <v>96</v>
      </c>
      <c r="CA42" s="21">
        <f>SUM(CA3:CA41)</f>
        <v>1</v>
      </c>
      <c r="CB42" s="21">
        <f>SUM(CB3:CB41)</f>
        <v>67</v>
      </c>
      <c r="CC42" s="21">
        <f>SUM(CC3:CC41)</f>
        <v>3</v>
      </c>
      <c r="CD42" s="21">
        <f>TRUNC(CE42/6)+0.1*(CE42-6*TRUNC(CE42/6))</f>
        <v>38.5</v>
      </c>
      <c r="CE42" s="21">
        <f>SUM(CE3:CE41)</f>
        <v>233</v>
      </c>
      <c r="CF42" s="21">
        <f>SUM(CF3:CF41)</f>
        <v>0</v>
      </c>
      <c r="CG42" s="21">
        <f>SUM(CG3:CG41)</f>
        <v>258</v>
      </c>
      <c r="CH42" s="21">
        <f>SUM(CH3:CH41)</f>
        <v>4</v>
      </c>
      <c r="CI42" s="21">
        <f>TRUNC(CJ42/6)+0.1*(CJ42-6*TRUNC(CJ42/6))</f>
        <v>39</v>
      </c>
      <c r="CJ42" s="21">
        <f>SUM(CJ3:CJ41)</f>
        <v>234</v>
      </c>
      <c r="CK42" s="21">
        <f>SUM(CK3:CK41)</f>
        <v>2</v>
      </c>
      <c r="CL42" s="21">
        <f>SUM(CL3:CL41)</f>
        <v>192</v>
      </c>
      <c r="CM42" s="21">
        <f>SUM(CM3:CM41)</f>
        <v>7</v>
      </c>
      <c r="CN42" s="21">
        <f>TRUNC(CO42/6)+0.1*(CO42-6*TRUNC(CO42/6))</f>
        <v>95.3</v>
      </c>
      <c r="CO42" s="21">
        <f>SUM(CO3:CO41)</f>
        <v>573</v>
      </c>
      <c r="CP42" s="21">
        <f>SUM(CP3:CP41)</f>
        <v>11</v>
      </c>
      <c r="CQ42" s="21">
        <f>SUM(CQ3:CQ41)</f>
        <v>511</v>
      </c>
      <c r="CR42" s="21">
        <f>SUM(CR3:CR41)</f>
        <v>21</v>
      </c>
      <c r="CS42" s="21">
        <f>TRUNC(CT42/6)+0.1*(CT42-6*TRUNC(CT42/6))</f>
        <v>36</v>
      </c>
      <c r="CT42" s="21">
        <f>SUM(CT3:CT41)</f>
        <v>216</v>
      </c>
      <c r="CU42" s="21">
        <f>SUM(CU3:CU41)</f>
        <v>0</v>
      </c>
      <c r="CV42" s="21">
        <f>SUM(CV3:CV41)</f>
        <v>159</v>
      </c>
      <c r="CW42" s="21">
        <f>SUM(CW3:CW41)</f>
        <v>8</v>
      </c>
      <c r="CX42" s="21">
        <f>TRUNC(CY42/6)+0.1*(CY42-6*TRUNC(CY42/6))</f>
        <v>18</v>
      </c>
      <c r="CY42" s="21">
        <f t="shared" ref="CY42:DG42" si="6">SUM(CY3:CY41)</f>
        <v>108</v>
      </c>
      <c r="CZ42" s="21">
        <f t="shared" si="6"/>
        <v>1</v>
      </c>
      <c r="DA42" s="21">
        <f t="shared" si="6"/>
        <v>104</v>
      </c>
      <c r="DB42" s="21">
        <f t="shared" si="6"/>
        <v>0</v>
      </c>
      <c r="DC42" s="21">
        <f t="shared" si="6"/>
        <v>3</v>
      </c>
      <c r="DD42" s="21">
        <f t="shared" si="6"/>
        <v>18</v>
      </c>
      <c r="DE42" s="21">
        <f t="shared" si="6"/>
        <v>0</v>
      </c>
      <c r="DF42" s="21">
        <f t="shared" si="6"/>
        <v>21</v>
      </c>
      <c r="DG42" s="21">
        <f t="shared" si="6"/>
        <v>1</v>
      </c>
      <c r="DH42" s="21">
        <f>SUM(DH3:DH41)</f>
        <v>13</v>
      </c>
      <c r="DI42" s="21">
        <f>SUM(DI3:DI41)</f>
        <v>78</v>
      </c>
      <c r="DJ42" s="21">
        <f>SUM(DJ3:DJ41)</f>
        <v>0</v>
      </c>
      <c r="DK42" s="21">
        <f>SUM(DK3:DK41)</f>
        <v>87</v>
      </c>
      <c r="DL42" s="21">
        <f>SUM(DL3:DL41)</f>
        <v>6</v>
      </c>
    </row>
    <row r="43" spans="1:116" x14ac:dyDescent="0.25">
      <c r="A43" s="1"/>
      <c r="B43" s="6"/>
      <c r="C43" s="6"/>
      <c r="D43" s="6"/>
      <c r="E43" s="6"/>
      <c r="F43" s="6"/>
      <c r="G43" s="6"/>
      <c r="J43" s="6"/>
      <c r="K43" s="6"/>
      <c r="L43" s="21" t="s">
        <v>8</v>
      </c>
      <c r="M43" s="21"/>
      <c r="N43" s="21"/>
      <c r="O43" s="21"/>
      <c r="P43" s="21"/>
      <c r="Q43" s="21" t="s">
        <v>438</v>
      </c>
      <c r="R43" s="21"/>
      <c r="S43" s="21"/>
      <c r="T43" s="21"/>
      <c r="U43" s="21"/>
      <c r="V43" s="21" t="s">
        <v>452</v>
      </c>
      <c r="W43" s="21"/>
      <c r="X43" s="21"/>
      <c r="Y43" s="21"/>
      <c r="Z43" s="21"/>
      <c r="AA43" s="21"/>
      <c r="AB43" s="21"/>
      <c r="AC43" s="21"/>
      <c r="AD43" s="21"/>
      <c r="AE43" s="21"/>
      <c r="AF43" s="21" t="s">
        <v>21</v>
      </c>
      <c r="AG43" s="21"/>
      <c r="AH43" s="21"/>
      <c r="AI43" s="21"/>
      <c r="AJ43" s="21"/>
      <c r="AK43" s="21" t="s">
        <v>9</v>
      </c>
      <c r="AL43" s="21"/>
      <c r="AM43" s="21"/>
      <c r="AN43" s="21"/>
      <c r="AO43" s="21"/>
      <c r="AP43" s="21" t="s">
        <v>195</v>
      </c>
      <c r="AQ43" s="21"/>
      <c r="AR43" s="21"/>
      <c r="AS43" s="21"/>
      <c r="AT43" s="21"/>
      <c r="AU43" s="21" t="s">
        <v>196</v>
      </c>
      <c r="AV43" s="21"/>
      <c r="AW43" s="21"/>
      <c r="AX43" s="21"/>
      <c r="AY43" s="21"/>
      <c r="AZ43" s="21" t="s">
        <v>22</v>
      </c>
      <c r="BA43" s="21"/>
      <c r="BB43" s="21"/>
      <c r="BC43" s="21"/>
      <c r="BD43" s="21"/>
      <c r="BE43" s="21" t="s">
        <v>10</v>
      </c>
      <c r="BF43" s="21"/>
      <c r="BG43" s="21"/>
      <c r="BH43" s="21"/>
      <c r="BI43" s="21"/>
      <c r="BJ43" s="21" t="s">
        <v>11</v>
      </c>
      <c r="BK43" s="21"/>
      <c r="BL43" s="21"/>
      <c r="BM43" s="21"/>
      <c r="BN43" s="21"/>
      <c r="BO43" s="21" t="s">
        <v>12</v>
      </c>
      <c r="BP43" s="21"/>
      <c r="BQ43" s="21"/>
      <c r="BR43" s="21"/>
      <c r="BS43" s="21"/>
      <c r="BT43" s="21" t="s">
        <v>474</v>
      </c>
      <c r="BU43" s="21"/>
      <c r="BV43" s="21"/>
      <c r="BW43" s="21"/>
      <c r="BX43" s="21"/>
      <c r="BY43" s="21" t="s">
        <v>3</v>
      </c>
      <c r="BZ43" s="21"/>
      <c r="CA43" s="21"/>
      <c r="CB43" s="21"/>
      <c r="CC43" s="21"/>
      <c r="CD43" s="21" t="s">
        <v>29</v>
      </c>
      <c r="CE43" s="21"/>
      <c r="CF43" s="21"/>
      <c r="CG43" s="21"/>
      <c r="CH43" s="21"/>
      <c r="CI43" s="21" t="s">
        <v>13</v>
      </c>
      <c r="CJ43" s="21"/>
      <c r="CK43" s="21"/>
      <c r="CL43" s="21"/>
      <c r="CM43" s="21"/>
      <c r="CN43" s="21" t="s">
        <v>14</v>
      </c>
      <c r="CO43" s="21"/>
      <c r="CP43" s="21"/>
      <c r="CQ43" s="21"/>
      <c r="CR43" s="21"/>
      <c r="CS43" s="21" t="s">
        <v>200</v>
      </c>
      <c r="CT43" s="21"/>
      <c r="CU43" s="21"/>
      <c r="CV43" s="21"/>
      <c r="CW43" s="21"/>
      <c r="CX43" s="6" t="s">
        <v>466</v>
      </c>
      <c r="CY43" s="21"/>
      <c r="CZ43" s="21"/>
      <c r="DA43" s="21"/>
      <c r="DB43" s="21"/>
      <c r="DC43" t="s">
        <v>510</v>
      </c>
      <c r="DH43" t="s">
        <v>496</v>
      </c>
    </row>
    <row r="44" spans="1:116" x14ac:dyDescent="0.25">
      <c r="A44" s="1"/>
      <c r="B44" s="6"/>
      <c r="D44" s="6"/>
      <c r="E44" s="6"/>
      <c r="F44" s="6"/>
      <c r="G44" s="6"/>
      <c r="J44" s="6"/>
      <c r="K44" s="6"/>
    </row>
    <row r="45" spans="1:116" x14ac:dyDescent="0.25">
      <c r="A45" s="1"/>
      <c r="B45" s="6"/>
      <c r="D45" s="6"/>
      <c r="E45" s="6"/>
      <c r="F45" s="6"/>
      <c r="G45" s="6"/>
      <c r="J45" s="6"/>
      <c r="K45" s="6"/>
    </row>
    <row r="46" spans="1:116" x14ac:dyDescent="0.25">
      <c r="A46" s="1"/>
      <c r="B46" s="6"/>
      <c r="D46" s="6"/>
      <c r="E46" s="6"/>
      <c r="F46" s="6"/>
      <c r="G46" s="6"/>
      <c r="J46" s="6"/>
      <c r="K46" s="6"/>
    </row>
    <row r="47" spans="1:116" x14ac:dyDescent="0.25">
      <c r="A47" s="1"/>
      <c r="B47" s="6"/>
      <c r="D47" s="6"/>
      <c r="E47" s="6"/>
      <c r="F47" s="6"/>
      <c r="G47" s="6"/>
      <c r="J47" s="6"/>
      <c r="K47" s="6"/>
    </row>
    <row r="48" spans="1:116" x14ac:dyDescent="0.25">
      <c r="A48" s="1"/>
      <c r="B48" s="6"/>
      <c r="C48" s="6"/>
      <c r="D48" s="6"/>
      <c r="E48" s="6"/>
      <c r="F48" s="6"/>
      <c r="G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</row>
    <row r="49" spans="1:106" x14ac:dyDescent="0.25">
      <c r="A49" s="1"/>
      <c r="B49" s="6"/>
      <c r="D49" s="6"/>
      <c r="E49" s="6"/>
      <c r="F49" s="6"/>
      <c r="G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</row>
    <row r="50" spans="1:106" x14ac:dyDescent="0.25">
      <c r="A50" s="1"/>
      <c r="B50" s="6"/>
      <c r="C50" s="6"/>
      <c r="D50" s="6"/>
      <c r="E50" s="6"/>
      <c r="F50" s="6"/>
      <c r="G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</row>
    <row r="51" spans="1:106" x14ac:dyDescent="0.25"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</row>
    <row r="52" spans="1:106" x14ac:dyDescent="0.25">
      <c r="A52" s="1"/>
      <c r="B52" s="6"/>
      <c r="D52" s="6"/>
      <c r="E52" s="6"/>
      <c r="F52" s="6"/>
      <c r="G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</row>
    <row r="53" spans="1:106" x14ac:dyDescent="0.25">
      <c r="A53" s="1"/>
      <c r="B53" s="6"/>
      <c r="D53" s="6"/>
      <c r="E53" s="6"/>
      <c r="F53" s="6"/>
      <c r="G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</row>
    <row r="54" spans="1:106" x14ac:dyDescent="0.25">
      <c r="A54" s="1"/>
      <c r="B54" s="6"/>
      <c r="D54" s="6"/>
      <c r="E54" s="6"/>
      <c r="F54" s="6"/>
      <c r="G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</row>
    <row r="55" spans="1:106" x14ac:dyDescent="0.25">
      <c r="A55" s="1"/>
      <c r="B55" s="6"/>
      <c r="C55" s="6"/>
      <c r="D55" s="17"/>
      <c r="E55" s="6"/>
      <c r="F55" s="6"/>
      <c r="G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</row>
    <row r="56" spans="1:106" x14ac:dyDescent="0.25">
      <c r="A56" s="1"/>
      <c r="B56" s="6"/>
      <c r="C56" s="6"/>
      <c r="D56" s="17"/>
      <c r="E56" s="6"/>
      <c r="F56" s="6"/>
      <c r="G56" s="6"/>
      <c r="J56" s="6"/>
      <c r="K56" s="6"/>
    </row>
    <row r="57" spans="1:106" x14ac:dyDescent="0.25">
      <c r="A57" s="1"/>
      <c r="B57" s="6"/>
      <c r="C57" s="6"/>
      <c r="D57" s="17"/>
      <c r="E57" s="6"/>
      <c r="F57" s="6"/>
      <c r="G57" s="6"/>
      <c r="J57" s="6"/>
      <c r="K57" s="6"/>
    </row>
    <row r="58" spans="1:106" x14ac:dyDescent="0.25">
      <c r="A58" s="1"/>
      <c r="B58" s="6"/>
      <c r="C58" s="6"/>
      <c r="D58" s="17"/>
      <c r="E58" s="6"/>
      <c r="F58" s="6"/>
      <c r="G58" s="6"/>
      <c r="J58" s="6"/>
      <c r="K58" s="6"/>
    </row>
    <row r="59" spans="1:106" x14ac:dyDescent="0.25">
      <c r="A59" s="1"/>
      <c r="B59" s="6"/>
      <c r="C59" s="6"/>
      <c r="D59" s="17"/>
      <c r="E59" s="6"/>
      <c r="F59" s="6"/>
      <c r="G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</row>
    <row r="60" spans="1:106" x14ac:dyDescent="0.25">
      <c r="A60" s="1"/>
      <c r="B60" s="6"/>
      <c r="D60" s="6"/>
      <c r="E60" s="6"/>
      <c r="F60" s="6"/>
      <c r="G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</row>
    <row r="61" spans="1:106" x14ac:dyDescent="0.25">
      <c r="A61" s="1"/>
      <c r="B61" s="6"/>
      <c r="D61" s="6"/>
      <c r="E61" s="6"/>
      <c r="F61" s="6"/>
      <c r="G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</row>
    <row r="62" spans="1:106" x14ac:dyDescent="0.25">
      <c r="A62" s="1"/>
      <c r="B62" s="6"/>
      <c r="D62" s="6"/>
      <c r="E62" s="6"/>
      <c r="F62" s="6"/>
      <c r="G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</row>
    <row r="63" spans="1:106" x14ac:dyDescent="0.25"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</row>
    <row r="64" spans="1:106" x14ac:dyDescent="0.25">
      <c r="A64" s="1"/>
      <c r="B64" s="6"/>
      <c r="C64" s="6"/>
      <c r="D64" s="17"/>
      <c r="E64" s="6"/>
      <c r="F64" s="6"/>
      <c r="G64" s="6"/>
      <c r="H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</row>
    <row r="65" spans="1:101" x14ac:dyDescent="0.25">
      <c r="A65" s="1"/>
      <c r="B65" s="6"/>
      <c r="C65" s="6"/>
      <c r="D65" s="17"/>
      <c r="E65" s="6"/>
      <c r="F65" s="6"/>
      <c r="G65" s="6"/>
      <c r="H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</row>
    <row r="66" spans="1:101" x14ac:dyDescent="0.25">
      <c r="A66" s="1"/>
      <c r="B66" s="6"/>
      <c r="C66" s="6"/>
      <c r="D66" s="17"/>
      <c r="E66" s="6"/>
      <c r="F66" s="6"/>
      <c r="G66" s="6"/>
      <c r="H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</row>
    <row r="67" spans="1:101" x14ac:dyDescent="0.25">
      <c r="A67" s="1"/>
      <c r="B67" s="6"/>
      <c r="C67" s="6"/>
      <c r="D67" s="17"/>
      <c r="E67" s="6"/>
      <c r="F67" s="6"/>
      <c r="G67" s="6"/>
      <c r="H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</row>
    <row r="68" spans="1:101" x14ac:dyDescent="0.25"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</row>
    <row r="69" spans="1:101" x14ac:dyDescent="0.25"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CS69" s="6"/>
      <c r="CT69" s="6"/>
      <c r="CU69" s="6"/>
      <c r="CV69" s="6"/>
      <c r="CW69" s="6"/>
    </row>
    <row r="70" spans="1:101" x14ac:dyDescent="0.25"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</row>
    <row r="72" spans="1:101" x14ac:dyDescent="0.25">
      <c r="A72" s="1"/>
      <c r="H72" s="6"/>
      <c r="J72" s="6"/>
      <c r="K72" s="6"/>
    </row>
    <row r="74" spans="1:101" x14ac:dyDescent="0.25">
      <c r="A74" s="1"/>
      <c r="B74" s="6"/>
      <c r="C74" s="6"/>
      <c r="D74" s="17"/>
      <c r="E74" s="6"/>
      <c r="F74" s="6"/>
      <c r="G74" s="6"/>
      <c r="H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</row>
  </sheetData>
  <phoneticPr fontId="8" type="noConversion"/>
  <printOptions gridLines="1" gridLinesSet="0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X58"/>
  <sheetViews>
    <sheetView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6" sqref="M26"/>
    </sheetView>
  </sheetViews>
  <sheetFormatPr defaultRowHeight="13.2" x14ac:dyDescent="0.25"/>
  <cols>
    <col min="1" max="1" width="11.5546875" customWidth="1"/>
    <col min="2" max="2" width="7.109375" customWidth="1"/>
    <col min="3" max="3" width="6.44140625" customWidth="1"/>
    <col min="4" max="4" width="4.88671875" customWidth="1"/>
    <col min="5" max="5" width="6.5546875" customWidth="1"/>
    <col min="6" max="6" width="6.109375" customWidth="1"/>
    <col min="7" max="7" width="6.33203125" customWidth="1"/>
    <col min="8" max="8" width="4.5546875" customWidth="1"/>
    <col min="9" max="9" width="6" customWidth="1"/>
    <col min="10" max="10" width="6.109375" customWidth="1"/>
    <col min="11" max="11" width="4.88671875" customWidth="1"/>
    <col min="12" max="12" width="6.33203125" customWidth="1"/>
    <col min="13" max="13" width="8" customWidth="1"/>
    <col min="14" max="14" width="5.109375" customWidth="1"/>
    <col min="15" max="143" width="3.33203125" customWidth="1"/>
    <col min="144" max="144" width="2.5546875" customWidth="1"/>
    <col min="145" max="154" width="3.6640625" customWidth="1"/>
  </cols>
  <sheetData>
    <row r="1" spans="1:154" x14ac:dyDescent="0.25">
      <c r="A1" s="1" t="s">
        <v>538</v>
      </c>
      <c r="E1" s="6" t="s">
        <v>84</v>
      </c>
      <c r="F1" s="6"/>
      <c r="G1" s="6"/>
      <c r="I1" s="20" t="s">
        <v>33</v>
      </c>
      <c r="J1" s="20" t="s">
        <v>34</v>
      </c>
      <c r="K1" s="20"/>
      <c r="L1" s="20"/>
      <c r="M1" s="20"/>
      <c r="N1" s="20"/>
    </row>
    <row r="2" spans="1:154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0"/>
      <c r="M2" s="20"/>
      <c r="N2" s="20"/>
      <c r="O2" s="22" t="s">
        <v>526</v>
      </c>
      <c r="P2" s="22"/>
      <c r="Q2" s="22"/>
      <c r="R2" s="22"/>
      <c r="S2" s="22"/>
      <c r="T2" s="22" t="s">
        <v>8</v>
      </c>
      <c r="U2" s="22"/>
      <c r="V2" s="22"/>
      <c r="W2" s="22"/>
      <c r="X2" s="22"/>
      <c r="Y2" t="s">
        <v>438</v>
      </c>
      <c r="AD2" t="s">
        <v>527</v>
      </c>
      <c r="AI2" t="s">
        <v>539</v>
      </c>
      <c r="AN2" s="22" t="s">
        <v>452</v>
      </c>
      <c r="AO2" s="22"/>
      <c r="AP2" s="22"/>
      <c r="AQ2" s="22"/>
      <c r="AR2" s="22"/>
      <c r="AS2" s="22" t="s">
        <v>257</v>
      </c>
      <c r="AT2" s="22"/>
      <c r="AU2" s="22"/>
      <c r="AV2" s="22"/>
      <c r="AW2" s="22"/>
      <c r="AX2" s="22" t="s">
        <v>21</v>
      </c>
      <c r="AY2" s="22"/>
      <c r="AZ2" s="22"/>
      <c r="BA2" s="22"/>
      <c r="BB2" s="22"/>
      <c r="BC2" s="22" t="s">
        <v>196</v>
      </c>
      <c r="BD2" s="22"/>
      <c r="BE2" s="22"/>
      <c r="BF2" s="22"/>
      <c r="BG2" s="22"/>
      <c r="BH2" s="22" t="s">
        <v>528</v>
      </c>
      <c r="BI2" s="22"/>
      <c r="BJ2" s="22"/>
      <c r="BK2" s="22"/>
      <c r="BL2" s="22"/>
      <c r="BM2" s="22" t="s">
        <v>10</v>
      </c>
      <c r="BN2" s="22"/>
      <c r="BO2" s="22"/>
      <c r="BP2" s="22"/>
      <c r="BQ2" s="22"/>
      <c r="BR2" s="22" t="s">
        <v>12</v>
      </c>
      <c r="BS2" s="22"/>
      <c r="BT2" s="22"/>
      <c r="BU2" s="22"/>
      <c r="BV2" s="22"/>
      <c r="BW2" s="22" t="s">
        <v>474</v>
      </c>
      <c r="BX2" s="22"/>
      <c r="BY2" s="22"/>
      <c r="BZ2" s="22"/>
      <c r="CA2" s="22"/>
      <c r="CB2" s="22" t="s">
        <v>3</v>
      </c>
      <c r="CC2" s="22"/>
      <c r="CD2" s="22"/>
      <c r="CE2" s="22"/>
      <c r="CF2" s="22"/>
      <c r="CG2" s="22" t="s">
        <v>29</v>
      </c>
      <c r="CH2" s="22"/>
      <c r="CI2" s="22"/>
      <c r="CJ2" s="22"/>
      <c r="CK2" s="22"/>
      <c r="CL2" s="22" t="s">
        <v>531</v>
      </c>
      <c r="CM2" s="22"/>
      <c r="CN2" s="22"/>
      <c r="CO2" s="22"/>
      <c r="CP2" s="22"/>
      <c r="CQ2" s="22" t="s">
        <v>529</v>
      </c>
      <c r="CR2" s="22"/>
      <c r="CS2" s="22"/>
      <c r="CT2" s="22"/>
      <c r="CU2" s="22"/>
      <c r="CV2" s="22" t="s">
        <v>13</v>
      </c>
      <c r="CW2" s="22"/>
      <c r="CX2" s="22"/>
      <c r="CY2" s="22"/>
      <c r="CZ2" s="22"/>
      <c r="DA2" s="22" t="s">
        <v>14</v>
      </c>
      <c r="DB2" s="22"/>
      <c r="DC2" s="22"/>
      <c r="DD2" s="22"/>
      <c r="DE2" s="22"/>
      <c r="DF2" s="22" t="s">
        <v>530</v>
      </c>
      <c r="DG2" s="22"/>
      <c r="DH2" s="22"/>
      <c r="DI2" s="22"/>
      <c r="DJ2" s="22"/>
      <c r="DK2" s="6" t="s">
        <v>200</v>
      </c>
      <c r="DL2" s="6"/>
      <c r="DM2" s="6"/>
      <c r="DP2" s="27" t="s">
        <v>466</v>
      </c>
      <c r="DU2" s="27" t="s">
        <v>9</v>
      </c>
      <c r="DV2" s="27"/>
      <c r="DW2" s="27"/>
      <c r="DX2" s="27"/>
      <c r="DY2" s="27"/>
      <c r="DZ2" s="27" t="s">
        <v>545</v>
      </c>
      <c r="EA2" s="27"/>
      <c r="EB2" s="27"/>
      <c r="EC2" s="27"/>
      <c r="ED2" s="27"/>
      <c r="EE2" s="27" t="s">
        <v>195</v>
      </c>
      <c r="EF2" s="27"/>
      <c r="EG2" s="27"/>
      <c r="EH2" s="27"/>
      <c r="EI2" s="27"/>
      <c r="EJ2" s="27" t="s">
        <v>22</v>
      </c>
      <c r="EK2" s="27"/>
      <c r="EL2" s="27"/>
      <c r="EM2" s="27"/>
      <c r="EN2" s="27"/>
      <c r="EO2" s="27" t="s">
        <v>559</v>
      </c>
      <c r="EP2" s="27"/>
      <c r="EQ2" s="27"/>
      <c r="ER2" s="27"/>
      <c r="ES2" s="27"/>
      <c r="ET2" s="27" t="s">
        <v>138</v>
      </c>
      <c r="EU2" s="27"/>
      <c r="EV2" s="27"/>
      <c r="EW2" s="27"/>
      <c r="EX2" s="27"/>
    </row>
    <row r="3" spans="1:154" x14ac:dyDescent="0.25">
      <c r="A3" s="4" t="s">
        <v>526</v>
      </c>
      <c r="B3" s="5">
        <f>O34</f>
        <v>21</v>
      </c>
      <c r="C3" s="15">
        <f>P34</f>
        <v>126</v>
      </c>
      <c r="D3" s="15">
        <f>Q34</f>
        <v>0</v>
      </c>
      <c r="E3" s="15">
        <f>R34</f>
        <v>150</v>
      </c>
      <c r="F3" s="15">
        <f>S34</f>
        <v>5</v>
      </c>
      <c r="G3" s="7">
        <f t="shared" ref="G3:G23" si="0">E3/F3</f>
        <v>30</v>
      </c>
      <c r="H3" s="24">
        <v>1</v>
      </c>
      <c r="I3" s="7">
        <f t="shared" ref="I3:I23" si="1">C3/F3</f>
        <v>25.2</v>
      </c>
      <c r="J3" s="7">
        <f t="shared" ref="J3:J23" si="2">6*E3/C3</f>
        <v>7.1428571428571432</v>
      </c>
      <c r="K3" s="7"/>
      <c r="L3" s="7"/>
      <c r="M3" s="7"/>
      <c r="N3" s="7"/>
      <c r="O3" s="25">
        <v>2</v>
      </c>
      <c r="P3" s="6">
        <v>12</v>
      </c>
      <c r="Q3" s="6">
        <v>0</v>
      </c>
      <c r="R3" s="6">
        <v>21</v>
      </c>
      <c r="S3" s="6">
        <v>0</v>
      </c>
      <c r="T3" s="25">
        <v>8</v>
      </c>
      <c r="U3" s="6">
        <v>48</v>
      </c>
      <c r="V3" s="6">
        <v>4</v>
      </c>
      <c r="W3" s="6">
        <v>8</v>
      </c>
      <c r="X3" s="6">
        <v>3</v>
      </c>
      <c r="Y3" s="25">
        <v>8</v>
      </c>
      <c r="Z3" s="6">
        <v>48</v>
      </c>
      <c r="AA3" s="6">
        <v>2</v>
      </c>
      <c r="AB3" s="6">
        <v>22</v>
      </c>
      <c r="AC3" s="6">
        <v>0</v>
      </c>
      <c r="AD3" s="25">
        <v>2</v>
      </c>
      <c r="AE3" s="6">
        <v>12</v>
      </c>
      <c r="AF3" s="6">
        <v>0</v>
      </c>
      <c r="AG3" s="6">
        <v>25</v>
      </c>
      <c r="AH3" s="6">
        <v>0</v>
      </c>
      <c r="AI3" s="25">
        <v>8</v>
      </c>
      <c r="AJ3" s="12">
        <v>48</v>
      </c>
      <c r="AK3" s="6">
        <v>1</v>
      </c>
      <c r="AL3" s="6">
        <v>25</v>
      </c>
      <c r="AM3" s="6">
        <v>0</v>
      </c>
      <c r="AN3" s="25">
        <v>3</v>
      </c>
      <c r="AO3" s="6">
        <v>18</v>
      </c>
      <c r="AP3" s="6">
        <v>0</v>
      </c>
      <c r="AQ3" s="6">
        <v>25</v>
      </c>
      <c r="AR3" s="6">
        <v>1</v>
      </c>
      <c r="AS3" s="25">
        <v>3</v>
      </c>
      <c r="AT3" s="6">
        <v>18</v>
      </c>
      <c r="AU3" s="6">
        <v>2</v>
      </c>
      <c r="AV3" s="6">
        <v>2</v>
      </c>
      <c r="AW3" s="6">
        <v>1</v>
      </c>
      <c r="AX3" s="25">
        <v>1</v>
      </c>
      <c r="AY3" s="6">
        <v>6</v>
      </c>
      <c r="AZ3" s="6">
        <v>0</v>
      </c>
      <c r="BA3" s="6">
        <v>2</v>
      </c>
      <c r="BB3" s="6">
        <v>0</v>
      </c>
      <c r="BC3" s="25">
        <v>5</v>
      </c>
      <c r="BD3" s="6">
        <v>30</v>
      </c>
      <c r="BE3" s="6">
        <v>0</v>
      </c>
      <c r="BF3" s="6">
        <v>31</v>
      </c>
      <c r="BG3" s="6">
        <v>0</v>
      </c>
      <c r="BH3" s="25">
        <v>2</v>
      </c>
      <c r="BI3" s="6">
        <v>12</v>
      </c>
      <c r="BJ3" s="6">
        <v>0</v>
      </c>
      <c r="BK3" s="6">
        <v>18</v>
      </c>
      <c r="BL3" s="6">
        <v>0</v>
      </c>
      <c r="BM3" s="25">
        <v>4</v>
      </c>
      <c r="BN3" s="6">
        <v>24</v>
      </c>
      <c r="BO3" s="6">
        <v>0</v>
      </c>
      <c r="BP3" s="6">
        <v>16</v>
      </c>
      <c r="BQ3" s="6">
        <v>0</v>
      </c>
      <c r="BR3" s="29">
        <v>3</v>
      </c>
      <c r="BS3" s="28">
        <v>18</v>
      </c>
      <c r="BT3" s="28">
        <v>0</v>
      </c>
      <c r="BU3" s="28">
        <v>34</v>
      </c>
      <c r="BV3" s="28">
        <v>1</v>
      </c>
      <c r="BW3" s="25">
        <v>5</v>
      </c>
      <c r="BX3" s="6">
        <v>30</v>
      </c>
      <c r="BY3" s="6">
        <v>0</v>
      </c>
      <c r="BZ3" s="6">
        <v>35</v>
      </c>
      <c r="CA3" s="6">
        <v>0</v>
      </c>
      <c r="CB3" s="25">
        <v>4</v>
      </c>
      <c r="CC3" s="6">
        <v>24</v>
      </c>
      <c r="CD3" s="6">
        <v>0</v>
      </c>
      <c r="CE3" s="6">
        <v>20</v>
      </c>
      <c r="CF3" s="6">
        <v>3</v>
      </c>
      <c r="CG3" s="25">
        <v>2</v>
      </c>
      <c r="CH3" s="6">
        <v>12</v>
      </c>
      <c r="CI3" s="6">
        <v>0</v>
      </c>
      <c r="CJ3" s="6">
        <v>22</v>
      </c>
      <c r="CK3" s="6">
        <v>0</v>
      </c>
      <c r="CL3" s="25">
        <v>2</v>
      </c>
      <c r="CM3" s="6">
        <v>12</v>
      </c>
      <c r="CN3" s="6">
        <v>0</v>
      </c>
      <c r="CO3" s="6">
        <v>42</v>
      </c>
      <c r="CP3" s="6">
        <v>1</v>
      </c>
      <c r="CQ3" s="25">
        <v>3</v>
      </c>
      <c r="CR3" s="6">
        <v>18</v>
      </c>
      <c r="CS3" s="6">
        <v>0</v>
      </c>
      <c r="CT3" s="6">
        <v>26</v>
      </c>
      <c r="CU3" s="6">
        <v>2</v>
      </c>
      <c r="CV3" s="25">
        <v>4</v>
      </c>
      <c r="CW3" s="6">
        <v>24</v>
      </c>
      <c r="CX3" s="6">
        <v>1</v>
      </c>
      <c r="CY3" s="6">
        <v>7</v>
      </c>
      <c r="CZ3" s="6">
        <v>0</v>
      </c>
      <c r="DA3" s="25">
        <v>3</v>
      </c>
      <c r="DB3" s="6">
        <v>18</v>
      </c>
      <c r="DC3" s="6">
        <v>0</v>
      </c>
      <c r="DD3" s="6">
        <v>23</v>
      </c>
      <c r="DE3" s="6">
        <v>0</v>
      </c>
      <c r="DF3" s="25">
        <v>4</v>
      </c>
      <c r="DG3" s="6">
        <v>24</v>
      </c>
      <c r="DH3" s="6">
        <v>2</v>
      </c>
      <c r="DI3" s="6">
        <v>9</v>
      </c>
      <c r="DJ3" s="6">
        <v>2</v>
      </c>
      <c r="DK3" s="29">
        <v>8</v>
      </c>
      <c r="DL3" s="28">
        <v>48</v>
      </c>
      <c r="DM3" s="28">
        <v>1</v>
      </c>
      <c r="DN3" s="28">
        <v>27</v>
      </c>
      <c r="DO3" s="28">
        <v>1</v>
      </c>
      <c r="DP3" s="29">
        <v>4</v>
      </c>
      <c r="DQ3" s="28">
        <v>24</v>
      </c>
      <c r="DR3" s="28">
        <v>0</v>
      </c>
      <c r="DS3" s="28">
        <v>20</v>
      </c>
      <c r="DT3" s="28">
        <v>0</v>
      </c>
      <c r="DU3" s="31">
        <v>3</v>
      </c>
      <c r="DV3" s="37">
        <v>18</v>
      </c>
      <c r="DW3" s="27">
        <v>2</v>
      </c>
      <c r="DX3" s="27">
        <v>5</v>
      </c>
      <c r="DY3" s="27">
        <v>3</v>
      </c>
      <c r="DZ3" s="31">
        <v>3</v>
      </c>
      <c r="EA3" s="37">
        <v>18</v>
      </c>
      <c r="EB3" s="27">
        <v>0</v>
      </c>
      <c r="EC3" s="27">
        <v>11</v>
      </c>
      <c r="ED3" s="27">
        <v>2</v>
      </c>
      <c r="EE3" s="31">
        <v>2</v>
      </c>
      <c r="EF3" s="34">
        <v>12</v>
      </c>
      <c r="EG3" s="34">
        <v>1</v>
      </c>
      <c r="EH3" s="34">
        <v>5</v>
      </c>
      <c r="EI3" s="34">
        <v>1</v>
      </c>
      <c r="EJ3" s="31">
        <v>2</v>
      </c>
      <c r="EK3" s="34">
        <v>12</v>
      </c>
      <c r="EL3" s="34">
        <v>0</v>
      </c>
      <c r="EM3" s="34">
        <v>9</v>
      </c>
      <c r="EN3" s="34">
        <v>1</v>
      </c>
      <c r="EO3" s="31">
        <v>2</v>
      </c>
      <c r="EP3" s="34">
        <v>12</v>
      </c>
      <c r="EQ3" s="34">
        <v>0</v>
      </c>
      <c r="ER3" s="34">
        <v>21</v>
      </c>
      <c r="ES3" s="34">
        <v>1</v>
      </c>
      <c r="ET3" s="31">
        <v>1.3</v>
      </c>
      <c r="EU3" s="34">
        <v>9</v>
      </c>
      <c r="EV3" s="34">
        <v>0</v>
      </c>
      <c r="EW3" s="34">
        <v>13</v>
      </c>
      <c r="EX3" s="34">
        <v>1</v>
      </c>
    </row>
    <row r="4" spans="1:154" x14ac:dyDescent="0.25">
      <c r="A4" s="4" t="s">
        <v>8</v>
      </c>
      <c r="B4" s="5">
        <f>T34</f>
        <v>32</v>
      </c>
      <c r="C4" s="15">
        <f>U34</f>
        <v>192</v>
      </c>
      <c r="D4" s="15">
        <f>V34</f>
        <v>5</v>
      </c>
      <c r="E4" s="15">
        <f>W34</f>
        <v>100</v>
      </c>
      <c r="F4" s="15">
        <f>X34</f>
        <v>8</v>
      </c>
      <c r="G4" s="7">
        <f t="shared" si="0"/>
        <v>12.5</v>
      </c>
      <c r="H4" s="24">
        <v>1</v>
      </c>
      <c r="I4" s="7">
        <f t="shared" si="1"/>
        <v>24</v>
      </c>
      <c r="J4" s="7">
        <f t="shared" si="2"/>
        <v>3.125</v>
      </c>
      <c r="K4" s="7"/>
      <c r="L4" s="7"/>
      <c r="M4" s="7"/>
      <c r="N4" s="7"/>
      <c r="O4" s="25">
        <v>3</v>
      </c>
      <c r="P4" s="6">
        <v>18</v>
      </c>
      <c r="Q4" s="6">
        <v>0</v>
      </c>
      <c r="R4" s="6">
        <v>20</v>
      </c>
      <c r="S4" s="6">
        <v>0</v>
      </c>
      <c r="T4" s="25">
        <v>8</v>
      </c>
      <c r="U4" s="6">
        <v>48</v>
      </c>
      <c r="V4" s="6">
        <v>0</v>
      </c>
      <c r="W4" s="6">
        <v>35</v>
      </c>
      <c r="X4" s="6">
        <v>2</v>
      </c>
      <c r="Y4" s="25">
        <v>4</v>
      </c>
      <c r="Z4" s="6">
        <v>24</v>
      </c>
      <c r="AA4" s="6">
        <v>1</v>
      </c>
      <c r="AB4" s="6">
        <v>13</v>
      </c>
      <c r="AC4" s="6">
        <v>1</v>
      </c>
      <c r="AD4" s="25">
        <v>4</v>
      </c>
      <c r="AE4" s="6">
        <v>24</v>
      </c>
      <c r="AF4" s="6">
        <v>0</v>
      </c>
      <c r="AG4" s="6">
        <v>16</v>
      </c>
      <c r="AH4" s="6">
        <v>1</v>
      </c>
      <c r="AI4" s="25">
        <v>4</v>
      </c>
      <c r="AJ4" s="12">
        <v>24</v>
      </c>
      <c r="AK4" s="6">
        <v>0</v>
      </c>
      <c r="AL4" s="6">
        <v>19</v>
      </c>
      <c r="AM4" s="6">
        <v>0</v>
      </c>
      <c r="AN4" s="25">
        <v>4</v>
      </c>
      <c r="AO4" s="6">
        <v>24</v>
      </c>
      <c r="AP4" s="6">
        <v>0</v>
      </c>
      <c r="AQ4" s="6">
        <v>15</v>
      </c>
      <c r="AR4" s="6">
        <v>0</v>
      </c>
      <c r="AS4" s="25">
        <v>5</v>
      </c>
      <c r="AT4" s="6">
        <v>30</v>
      </c>
      <c r="AU4" s="6">
        <v>0</v>
      </c>
      <c r="AV4" s="6">
        <v>37</v>
      </c>
      <c r="AW4" s="6">
        <v>0</v>
      </c>
      <c r="AX4" s="25">
        <v>2</v>
      </c>
      <c r="AY4" s="6">
        <v>12</v>
      </c>
      <c r="AZ4" s="6">
        <v>0</v>
      </c>
      <c r="BA4" s="6">
        <v>14</v>
      </c>
      <c r="BB4" s="6">
        <v>0</v>
      </c>
      <c r="BC4" s="25">
        <v>0.3</v>
      </c>
      <c r="BD4" s="6">
        <v>3</v>
      </c>
      <c r="BE4" s="6">
        <v>0</v>
      </c>
      <c r="BF4" s="6">
        <v>1</v>
      </c>
      <c r="BG4" s="6">
        <v>1</v>
      </c>
      <c r="BH4" s="25">
        <v>6</v>
      </c>
      <c r="BI4" s="6">
        <v>36</v>
      </c>
      <c r="BJ4" s="6">
        <v>0</v>
      </c>
      <c r="BK4" s="6">
        <v>32</v>
      </c>
      <c r="BL4" s="6">
        <v>2</v>
      </c>
      <c r="BM4" s="25">
        <v>5</v>
      </c>
      <c r="BN4" s="6">
        <v>30</v>
      </c>
      <c r="BO4" s="6">
        <v>1</v>
      </c>
      <c r="BP4" s="6">
        <v>14</v>
      </c>
      <c r="BQ4" s="6">
        <v>3</v>
      </c>
      <c r="BR4" s="29">
        <v>8</v>
      </c>
      <c r="BS4" s="28">
        <v>48</v>
      </c>
      <c r="BT4" s="28">
        <v>2</v>
      </c>
      <c r="BU4" s="28">
        <v>15</v>
      </c>
      <c r="BV4" s="28">
        <v>4</v>
      </c>
      <c r="BW4" s="25">
        <v>4</v>
      </c>
      <c r="BX4" s="6">
        <v>24</v>
      </c>
      <c r="BY4" s="6">
        <v>1</v>
      </c>
      <c r="BZ4" s="6">
        <v>16</v>
      </c>
      <c r="CA4" s="6">
        <v>1</v>
      </c>
      <c r="CB4" s="25">
        <v>3.1</v>
      </c>
      <c r="CC4" s="6">
        <v>19</v>
      </c>
      <c r="CD4" s="6">
        <v>0</v>
      </c>
      <c r="CE4" s="6">
        <v>13</v>
      </c>
      <c r="CF4" s="6">
        <v>1</v>
      </c>
      <c r="CG4" s="25">
        <v>5</v>
      </c>
      <c r="CH4" s="6">
        <v>30</v>
      </c>
      <c r="CI4" s="6">
        <v>0</v>
      </c>
      <c r="CJ4" s="6">
        <v>27</v>
      </c>
      <c r="CK4" s="6">
        <v>3</v>
      </c>
      <c r="CL4" s="25">
        <v>4</v>
      </c>
      <c r="CM4" s="6">
        <v>24</v>
      </c>
      <c r="CN4" s="6">
        <v>0</v>
      </c>
      <c r="CO4" s="6">
        <v>30</v>
      </c>
      <c r="CP4" s="6">
        <v>1</v>
      </c>
      <c r="CQ4" s="25">
        <v>4</v>
      </c>
      <c r="CR4" s="6">
        <v>24</v>
      </c>
      <c r="CS4" s="6">
        <v>0</v>
      </c>
      <c r="CT4" s="6">
        <v>18</v>
      </c>
      <c r="CU4" s="6">
        <v>0</v>
      </c>
      <c r="CV4" s="25">
        <v>5</v>
      </c>
      <c r="CW4" s="6">
        <v>30</v>
      </c>
      <c r="CX4" s="6">
        <v>0</v>
      </c>
      <c r="CY4" s="6">
        <v>41</v>
      </c>
      <c r="CZ4" s="6">
        <v>0</v>
      </c>
      <c r="DA4" s="25">
        <v>8</v>
      </c>
      <c r="DB4" s="6">
        <v>48</v>
      </c>
      <c r="DC4" s="6">
        <v>1</v>
      </c>
      <c r="DD4" s="6">
        <v>21</v>
      </c>
      <c r="DE4" s="6">
        <v>0</v>
      </c>
      <c r="DF4" s="25">
        <v>4</v>
      </c>
      <c r="DG4" s="6">
        <v>24</v>
      </c>
      <c r="DH4" s="6">
        <v>0</v>
      </c>
      <c r="DI4" s="6">
        <v>6</v>
      </c>
      <c r="DJ4" s="6">
        <v>1</v>
      </c>
      <c r="DK4" s="29">
        <v>8</v>
      </c>
      <c r="DL4" s="28">
        <v>48</v>
      </c>
      <c r="DM4" s="28">
        <v>1</v>
      </c>
      <c r="DN4" s="28">
        <v>25</v>
      </c>
      <c r="DO4" s="28">
        <v>1</v>
      </c>
      <c r="DP4" s="29">
        <v>6</v>
      </c>
      <c r="DQ4" s="28">
        <v>36</v>
      </c>
      <c r="DR4" s="28">
        <v>0</v>
      </c>
      <c r="DS4" s="28">
        <v>28</v>
      </c>
      <c r="DT4" s="28">
        <v>2</v>
      </c>
      <c r="DU4" s="31">
        <v>3.3</v>
      </c>
      <c r="DV4" s="37">
        <v>21</v>
      </c>
      <c r="DW4" s="27">
        <v>0</v>
      </c>
      <c r="DX4" s="27">
        <v>33</v>
      </c>
      <c r="DY4" s="27">
        <v>0</v>
      </c>
      <c r="DZ4" s="31">
        <v>2</v>
      </c>
      <c r="EA4" s="34">
        <v>12</v>
      </c>
      <c r="EB4" s="34">
        <v>0</v>
      </c>
      <c r="EC4" s="34">
        <v>12</v>
      </c>
      <c r="ED4" s="34">
        <v>1</v>
      </c>
      <c r="EE4" s="31">
        <v>2</v>
      </c>
      <c r="EF4" s="34">
        <v>12</v>
      </c>
      <c r="EG4" s="34">
        <v>1</v>
      </c>
      <c r="EH4" s="34">
        <v>2</v>
      </c>
      <c r="EI4" s="34">
        <v>1</v>
      </c>
      <c r="EJ4" s="31">
        <v>1.4</v>
      </c>
      <c r="EK4" s="34">
        <v>10</v>
      </c>
      <c r="EL4" s="34">
        <v>0</v>
      </c>
      <c r="EM4" s="34">
        <v>6</v>
      </c>
      <c r="EN4" s="34">
        <v>1</v>
      </c>
      <c r="EO4" s="31"/>
      <c r="EP4" s="34"/>
      <c r="EQ4" s="34"/>
      <c r="ER4" s="34"/>
      <c r="ES4" s="34"/>
      <c r="ET4" s="31"/>
      <c r="EU4" s="34"/>
      <c r="EV4" s="34"/>
      <c r="EW4" s="34"/>
      <c r="EX4" s="34"/>
    </row>
    <row r="5" spans="1:154" x14ac:dyDescent="0.25">
      <c r="A5" s="4" t="s">
        <v>438</v>
      </c>
      <c r="B5" s="5">
        <f>Y34</f>
        <v>33</v>
      </c>
      <c r="C5" s="15">
        <f>Z34</f>
        <v>198</v>
      </c>
      <c r="D5" s="15">
        <f>AA34</f>
        <v>3</v>
      </c>
      <c r="E5" s="15">
        <f>AB34</f>
        <v>157</v>
      </c>
      <c r="F5" s="15">
        <f>AC34</f>
        <v>5</v>
      </c>
      <c r="G5" s="7">
        <f t="shared" si="0"/>
        <v>31.4</v>
      </c>
      <c r="H5" s="24"/>
      <c r="I5" s="7">
        <f t="shared" si="1"/>
        <v>39.6</v>
      </c>
      <c r="J5" s="7">
        <f t="shared" si="2"/>
        <v>4.7575757575757578</v>
      </c>
      <c r="K5" s="7"/>
      <c r="L5" s="7"/>
      <c r="M5" s="7"/>
      <c r="N5" s="7"/>
      <c r="O5" s="25">
        <v>4</v>
      </c>
      <c r="P5" s="6">
        <v>24</v>
      </c>
      <c r="Q5" s="6">
        <v>0</v>
      </c>
      <c r="R5" s="6">
        <v>10</v>
      </c>
      <c r="S5" s="6">
        <v>3</v>
      </c>
      <c r="T5" s="25">
        <v>8</v>
      </c>
      <c r="U5" s="6">
        <v>48</v>
      </c>
      <c r="V5" s="6">
        <v>1</v>
      </c>
      <c r="W5" s="6">
        <v>20</v>
      </c>
      <c r="X5" s="6">
        <v>1</v>
      </c>
      <c r="Y5" s="25">
        <v>3</v>
      </c>
      <c r="Z5" s="6">
        <v>18</v>
      </c>
      <c r="AA5" s="6">
        <v>0</v>
      </c>
      <c r="AB5" s="6">
        <v>27</v>
      </c>
      <c r="AC5" s="6">
        <v>0</v>
      </c>
      <c r="AD5" s="25">
        <v>3</v>
      </c>
      <c r="AE5" s="6">
        <v>18</v>
      </c>
      <c r="AF5" s="6">
        <v>0</v>
      </c>
      <c r="AG5" s="6">
        <v>11</v>
      </c>
      <c r="AH5" s="6">
        <v>0</v>
      </c>
      <c r="AI5" s="25">
        <v>3</v>
      </c>
      <c r="AJ5" s="12">
        <v>18</v>
      </c>
      <c r="AK5" s="6">
        <v>0</v>
      </c>
      <c r="AL5" s="6">
        <v>5</v>
      </c>
      <c r="AM5" s="6">
        <v>1</v>
      </c>
      <c r="AN5" s="25">
        <v>2</v>
      </c>
      <c r="AO5" s="6">
        <v>12</v>
      </c>
      <c r="AP5" s="6">
        <v>0</v>
      </c>
      <c r="AQ5" s="6">
        <v>18</v>
      </c>
      <c r="AR5" s="6">
        <v>0</v>
      </c>
      <c r="AS5" s="25">
        <v>4</v>
      </c>
      <c r="AT5" s="6">
        <v>24</v>
      </c>
      <c r="AU5" s="6">
        <v>0</v>
      </c>
      <c r="AV5" s="6">
        <v>17</v>
      </c>
      <c r="AW5" s="6">
        <v>3</v>
      </c>
      <c r="AX5" s="25">
        <v>2</v>
      </c>
      <c r="AY5" s="6">
        <v>12</v>
      </c>
      <c r="AZ5" s="6">
        <v>0</v>
      </c>
      <c r="BA5" s="6">
        <v>20</v>
      </c>
      <c r="BB5" s="6">
        <v>0</v>
      </c>
      <c r="BC5" s="25">
        <v>8</v>
      </c>
      <c r="BD5" s="6">
        <v>48</v>
      </c>
      <c r="BE5" s="6">
        <v>0</v>
      </c>
      <c r="BF5" s="6">
        <v>39</v>
      </c>
      <c r="BG5" s="6">
        <v>2</v>
      </c>
      <c r="BH5" s="25">
        <v>4</v>
      </c>
      <c r="BI5" s="6">
        <v>24</v>
      </c>
      <c r="BJ5" s="6">
        <v>0</v>
      </c>
      <c r="BK5" s="6">
        <v>21</v>
      </c>
      <c r="BL5" s="6">
        <v>0</v>
      </c>
      <c r="BM5" s="25">
        <v>4</v>
      </c>
      <c r="BN5" s="6">
        <v>24</v>
      </c>
      <c r="BO5" s="6">
        <v>0</v>
      </c>
      <c r="BP5" s="6">
        <v>24</v>
      </c>
      <c r="BQ5" s="6">
        <v>2</v>
      </c>
      <c r="BR5" s="25">
        <v>4</v>
      </c>
      <c r="BS5" s="6">
        <v>24</v>
      </c>
      <c r="BT5" s="6">
        <v>0</v>
      </c>
      <c r="BU5" s="6">
        <v>9</v>
      </c>
      <c r="BV5" s="6">
        <v>0</v>
      </c>
      <c r="BW5" s="25">
        <v>4</v>
      </c>
      <c r="BX5" s="6">
        <v>24</v>
      </c>
      <c r="BY5" s="6">
        <v>0</v>
      </c>
      <c r="BZ5" s="6">
        <v>7</v>
      </c>
      <c r="CA5" s="6">
        <v>3</v>
      </c>
      <c r="CB5" s="25">
        <v>4</v>
      </c>
      <c r="CC5" s="6">
        <v>24</v>
      </c>
      <c r="CD5" s="6">
        <v>0</v>
      </c>
      <c r="CE5" s="6">
        <v>34</v>
      </c>
      <c r="CF5" s="6">
        <v>2</v>
      </c>
      <c r="CG5" s="25">
        <v>2</v>
      </c>
      <c r="CH5" s="6">
        <v>12</v>
      </c>
      <c r="CI5" s="6">
        <v>0</v>
      </c>
      <c r="CJ5" s="6">
        <v>9</v>
      </c>
      <c r="CK5" s="6">
        <v>2</v>
      </c>
      <c r="CL5" s="25">
        <v>2</v>
      </c>
      <c r="CM5" s="6">
        <v>12</v>
      </c>
      <c r="CN5" s="6">
        <v>0</v>
      </c>
      <c r="CO5" s="6">
        <v>8</v>
      </c>
      <c r="CP5" s="6">
        <v>3</v>
      </c>
      <c r="CQ5" s="25">
        <v>2</v>
      </c>
      <c r="CR5" s="6">
        <v>12</v>
      </c>
      <c r="CS5" s="6">
        <v>0</v>
      </c>
      <c r="CT5" s="6">
        <v>13</v>
      </c>
      <c r="CU5" s="6">
        <v>0</v>
      </c>
      <c r="CV5" s="25">
        <v>7</v>
      </c>
      <c r="CW5" s="6">
        <v>40</v>
      </c>
      <c r="CX5" s="6">
        <v>0</v>
      </c>
      <c r="CY5" s="6">
        <v>34</v>
      </c>
      <c r="CZ5" s="6">
        <v>0</v>
      </c>
      <c r="DA5" s="25">
        <v>4</v>
      </c>
      <c r="DB5" s="6">
        <v>24</v>
      </c>
      <c r="DC5" s="6">
        <v>1</v>
      </c>
      <c r="DD5" s="6">
        <v>8</v>
      </c>
      <c r="DE5" s="6">
        <v>3</v>
      </c>
      <c r="DF5" s="25">
        <v>5</v>
      </c>
      <c r="DG5" s="6">
        <v>30</v>
      </c>
      <c r="DH5" s="6">
        <v>0</v>
      </c>
      <c r="DI5" s="6">
        <v>9</v>
      </c>
      <c r="DJ5" s="6">
        <v>0</v>
      </c>
      <c r="DK5" s="31">
        <v>8</v>
      </c>
      <c r="DL5" s="34">
        <v>48</v>
      </c>
      <c r="DM5" s="34">
        <v>2</v>
      </c>
      <c r="DN5" s="27">
        <v>26</v>
      </c>
      <c r="DO5" s="27">
        <v>2</v>
      </c>
      <c r="DP5" s="31"/>
      <c r="DQ5" s="27"/>
      <c r="DR5" s="27"/>
      <c r="DS5" s="27"/>
      <c r="DT5" s="27"/>
      <c r="DU5" s="31">
        <v>2</v>
      </c>
      <c r="DV5" s="37">
        <v>12</v>
      </c>
      <c r="DW5" s="27">
        <v>0</v>
      </c>
      <c r="DX5" s="27">
        <v>18</v>
      </c>
      <c r="DY5" s="27">
        <v>0</v>
      </c>
      <c r="DZ5" s="31"/>
      <c r="EA5" s="37"/>
      <c r="EB5" s="27"/>
      <c r="EC5" s="27"/>
      <c r="ED5" s="27"/>
      <c r="EE5" s="31">
        <v>3</v>
      </c>
      <c r="EF5" s="37">
        <v>18</v>
      </c>
      <c r="EG5" s="27">
        <v>0</v>
      </c>
      <c r="EH5" s="27">
        <v>19</v>
      </c>
      <c r="EI5" s="27">
        <v>2</v>
      </c>
      <c r="EJ5" s="31">
        <v>0.4</v>
      </c>
      <c r="EK5" s="37">
        <v>4</v>
      </c>
      <c r="EL5" s="27">
        <v>0</v>
      </c>
      <c r="EM5" s="27">
        <v>1</v>
      </c>
      <c r="EN5" s="27">
        <v>2</v>
      </c>
      <c r="EO5" s="31"/>
      <c r="EP5" s="37"/>
      <c r="EQ5" s="27"/>
      <c r="ER5" s="27"/>
      <c r="ES5" s="27"/>
      <c r="ET5" s="31"/>
      <c r="EU5" s="37"/>
      <c r="EV5" s="27"/>
      <c r="EW5" s="27"/>
      <c r="EX5" s="27"/>
    </row>
    <row r="6" spans="1:154" x14ac:dyDescent="0.25">
      <c r="A6" s="4" t="s">
        <v>527</v>
      </c>
      <c r="B6" s="5">
        <f>AD34</f>
        <v>30</v>
      </c>
      <c r="C6" s="15">
        <f>AE34</f>
        <v>180</v>
      </c>
      <c r="D6" s="15">
        <f>AF34</f>
        <v>1</v>
      </c>
      <c r="E6" s="15">
        <f>AG34</f>
        <v>173</v>
      </c>
      <c r="F6" s="15">
        <f>AH34</f>
        <v>16</v>
      </c>
      <c r="G6" s="7">
        <f t="shared" si="0"/>
        <v>10.8125</v>
      </c>
      <c r="H6" s="24">
        <v>3</v>
      </c>
      <c r="I6" s="7">
        <f t="shared" si="1"/>
        <v>11.25</v>
      </c>
      <c r="J6" s="7">
        <f t="shared" si="2"/>
        <v>5.7666666666666666</v>
      </c>
      <c r="K6" s="7"/>
      <c r="L6" s="7"/>
      <c r="M6" s="7"/>
      <c r="N6" s="7"/>
      <c r="O6" s="25">
        <v>4</v>
      </c>
      <c r="P6" s="6">
        <v>24</v>
      </c>
      <c r="Q6" s="6">
        <v>0</v>
      </c>
      <c r="R6" s="6">
        <v>26</v>
      </c>
      <c r="S6" s="6">
        <v>1</v>
      </c>
      <c r="T6" s="25">
        <v>8</v>
      </c>
      <c r="U6" s="6">
        <v>48</v>
      </c>
      <c r="V6" s="6">
        <v>0</v>
      </c>
      <c r="W6" s="6">
        <v>37</v>
      </c>
      <c r="X6" s="6">
        <v>2</v>
      </c>
      <c r="Y6" s="25">
        <v>4</v>
      </c>
      <c r="Z6" s="6">
        <v>24</v>
      </c>
      <c r="AA6" s="6">
        <v>0</v>
      </c>
      <c r="AB6" s="6">
        <v>16</v>
      </c>
      <c r="AC6" s="6">
        <v>1</v>
      </c>
      <c r="AD6" s="25">
        <v>2</v>
      </c>
      <c r="AE6" s="6">
        <v>12</v>
      </c>
      <c r="AF6" s="6">
        <v>0</v>
      </c>
      <c r="AG6" s="6">
        <v>12</v>
      </c>
      <c r="AH6" s="6">
        <v>1</v>
      </c>
      <c r="AI6" s="25">
        <v>2.2999999999999998</v>
      </c>
      <c r="AJ6" s="12">
        <v>15</v>
      </c>
      <c r="AK6" s="6">
        <v>0</v>
      </c>
      <c r="AL6" s="6">
        <v>10</v>
      </c>
      <c r="AM6" s="6">
        <v>2</v>
      </c>
      <c r="AN6" s="25">
        <v>2</v>
      </c>
      <c r="AO6" s="6">
        <v>12</v>
      </c>
      <c r="AP6" s="6">
        <v>0</v>
      </c>
      <c r="AQ6" s="6">
        <v>17</v>
      </c>
      <c r="AR6" s="6">
        <v>0</v>
      </c>
      <c r="AS6" s="25">
        <v>7</v>
      </c>
      <c r="AT6" s="6">
        <v>42</v>
      </c>
      <c r="AU6" s="6">
        <v>1</v>
      </c>
      <c r="AV6" s="6">
        <v>25</v>
      </c>
      <c r="AW6" s="6">
        <v>2</v>
      </c>
      <c r="AX6" s="25"/>
      <c r="AY6" s="6"/>
      <c r="AZ6" s="6"/>
      <c r="BA6" s="6"/>
      <c r="BB6" s="6"/>
      <c r="BC6" s="25">
        <v>2</v>
      </c>
      <c r="BD6" s="6">
        <v>12</v>
      </c>
      <c r="BE6" s="6">
        <v>0</v>
      </c>
      <c r="BF6" s="6">
        <v>4</v>
      </c>
      <c r="BG6" s="6">
        <v>0</v>
      </c>
      <c r="BH6" s="25">
        <v>4</v>
      </c>
      <c r="BI6" s="6">
        <v>24</v>
      </c>
      <c r="BJ6" s="6">
        <v>0</v>
      </c>
      <c r="BK6" s="6">
        <v>17</v>
      </c>
      <c r="BL6" s="6">
        <v>1</v>
      </c>
      <c r="BM6" s="25">
        <v>8</v>
      </c>
      <c r="BN6" s="6">
        <v>48</v>
      </c>
      <c r="BO6" s="6">
        <v>1</v>
      </c>
      <c r="BP6" s="6">
        <v>20</v>
      </c>
      <c r="BQ6" s="6">
        <v>1</v>
      </c>
      <c r="BR6" s="25">
        <v>4</v>
      </c>
      <c r="BS6" s="6">
        <v>24</v>
      </c>
      <c r="BT6" s="6">
        <v>0</v>
      </c>
      <c r="BU6" s="6">
        <v>15</v>
      </c>
      <c r="BV6" s="6">
        <v>0</v>
      </c>
      <c r="BW6" s="25">
        <v>7</v>
      </c>
      <c r="BX6" s="6">
        <v>42</v>
      </c>
      <c r="BY6" s="6">
        <v>0</v>
      </c>
      <c r="BZ6" s="6">
        <v>41</v>
      </c>
      <c r="CA6" s="6">
        <v>3</v>
      </c>
      <c r="CB6" s="25">
        <v>5</v>
      </c>
      <c r="CC6" s="6">
        <v>30</v>
      </c>
      <c r="CD6" s="6">
        <v>0</v>
      </c>
      <c r="CE6" s="6">
        <v>41</v>
      </c>
      <c r="CF6" s="6">
        <v>2</v>
      </c>
      <c r="CG6" s="25">
        <v>6</v>
      </c>
      <c r="CH6" s="6">
        <v>36</v>
      </c>
      <c r="CI6" s="6">
        <v>2</v>
      </c>
      <c r="CJ6" s="6">
        <v>11</v>
      </c>
      <c r="CK6" s="6">
        <v>2</v>
      </c>
      <c r="CL6" s="25">
        <v>3</v>
      </c>
      <c r="CM6" s="6">
        <v>18</v>
      </c>
      <c r="CN6" s="6">
        <v>0</v>
      </c>
      <c r="CO6" s="6">
        <v>22</v>
      </c>
      <c r="CP6" s="6">
        <v>0</v>
      </c>
      <c r="CQ6" s="25">
        <v>3</v>
      </c>
      <c r="CR6" s="6">
        <v>18</v>
      </c>
      <c r="CS6" s="6">
        <v>0</v>
      </c>
      <c r="CT6" s="6">
        <v>7</v>
      </c>
      <c r="CU6" s="6">
        <v>2</v>
      </c>
      <c r="CV6" s="25">
        <v>5</v>
      </c>
      <c r="CW6" s="6">
        <v>30</v>
      </c>
      <c r="CX6" s="6">
        <v>1</v>
      </c>
      <c r="CY6" s="6">
        <v>7</v>
      </c>
      <c r="CZ6" s="6">
        <v>0</v>
      </c>
      <c r="DA6" s="25">
        <v>4</v>
      </c>
      <c r="DB6" s="6">
        <v>24</v>
      </c>
      <c r="DC6" s="6">
        <v>0</v>
      </c>
      <c r="DD6" s="6">
        <v>35</v>
      </c>
      <c r="DE6" s="6">
        <v>1</v>
      </c>
      <c r="DF6" s="25">
        <v>2</v>
      </c>
      <c r="DG6" s="6">
        <v>12</v>
      </c>
      <c r="DH6" s="6">
        <v>0</v>
      </c>
      <c r="DI6" s="6">
        <v>3</v>
      </c>
      <c r="DJ6" s="6">
        <v>2</v>
      </c>
      <c r="DK6" s="31">
        <v>3</v>
      </c>
      <c r="DL6" s="28">
        <v>18</v>
      </c>
      <c r="DM6" s="28">
        <v>0</v>
      </c>
      <c r="DN6" s="28">
        <v>18</v>
      </c>
      <c r="DO6" s="28">
        <v>0</v>
      </c>
      <c r="DP6" s="31"/>
      <c r="DQ6" s="27"/>
      <c r="DR6" s="27"/>
      <c r="DS6" s="27"/>
      <c r="DT6" s="27"/>
      <c r="DU6" s="31"/>
      <c r="DV6" s="37"/>
      <c r="DW6" s="27"/>
      <c r="DX6" s="27"/>
      <c r="DY6" s="27"/>
      <c r="DZ6" s="31"/>
      <c r="EA6" s="37"/>
      <c r="EB6" s="27"/>
      <c r="EC6" s="27"/>
      <c r="ED6" s="27"/>
      <c r="EE6" s="31">
        <v>1</v>
      </c>
      <c r="EF6" s="37">
        <v>6</v>
      </c>
      <c r="EG6" s="27">
        <v>0</v>
      </c>
      <c r="EH6" s="27">
        <v>9</v>
      </c>
      <c r="EI6" s="27">
        <v>0</v>
      </c>
      <c r="EJ6" s="31">
        <v>3</v>
      </c>
      <c r="EK6" s="37">
        <v>18</v>
      </c>
      <c r="EL6" s="27">
        <v>0</v>
      </c>
      <c r="EM6" s="27">
        <v>20</v>
      </c>
      <c r="EN6" s="27">
        <v>1</v>
      </c>
      <c r="EO6" s="31"/>
      <c r="EP6" s="37"/>
      <c r="EQ6" s="27"/>
      <c r="ER6" s="27"/>
      <c r="ES6" s="27"/>
      <c r="ET6" s="31"/>
      <c r="EU6" s="37"/>
      <c r="EV6" s="27"/>
      <c r="EW6" s="27"/>
      <c r="EX6" s="27"/>
    </row>
    <row r="7" spans="1:154" x14ac:dyDescent="0.25">
      <c r="A7" s="26" t="s">
        <v>539</v>
      </c>
      <c r="B7" s="5">
        <f>AI34</f>
        <v>49.3</v>
      </c>
      <c r="C7" s="15">
        <f>AJ34</f>
        <v>297</v>
      </c>
      <c r="D7" s="15">
        <f>AK34</f>
        <v>2</v>
      </c>
      <c r="E7" s="15">
        <f>AL34</f>
        <v>280</v>
      </c>
      <c r="F7" s="15">
        <f>AM34</f>
        <v>7</v>
      </c>
      <c r="G7" s="7">
        <f t="shared" si="0"/>
        <v>40</v>
      </c>
      <c r="H7" s="24"/>
      <c r="I7" s="7">
        <f t="shared" si="1"/>
        <v>42.428571428571431</v>
      </c>
      <c r="J7" s="7">
        <f t="shared" si="2"/>
        <v>5.6565656565656566</v>
      </c>
      <c r="K7" s="7"/>
      <c r="L7" s="7"/>
      <c r="M7" s="7"/>
      <c r="N7" s="7"/>
      <c r="O7" s="25">
        <v>2</v>
      </c>
      <c r="P7" s="6">
        <v>12</v>
      </c>
      <c r="Q7" s="6">
        <v>0</v>
      </c>
      <c r="R7" s="6">
        <v>19</v>
      </c>
      <c r="S7" s="6">
        <v>0</v>
      </c>
      <c r="T7" s="25"/>
      <c r="U7" s="6"/>
      <c r="V7" s="6"/>
      <c r="W7" s="6"/>
      <c r="X7" s="6"/>
      <c r="Y7" s="25">
        <v>2</v>
      </c>
      <c r="Z7" s="6">
        <v>12</v>
      </c>
      <c r="AA7" s="6">
        <v>0</v>
      </c>
      <c r="AB7" s="6">
        <v>20</v>
      </c>
      <c r="AC7" s="6">
        <v>0</v>
      </c>
      <c r="AD7" s="25">
        <v>2</v>
      </c>
      <c r="AE7" s="6">
        <v>12</v>
      </c>
      <c r="AF7" s="6">
        <v>0</v>
      </c>
      <c r="AG7" s="6">
        <v>8</v>
      </c>
      <c r="AH7" s="6">
        <v>0</v>
      </c>
      <c r="AI7" s="25">
        <v>4</v>
      </c>
      <c r="AJ7" s="12">
        <v>24</v>
      </c>
      <c r="AK7" s="6">
        <v>1</v>
      </c>
      <c r="AL7" s="6">
        <v>13</v>
      </c>
      <c r="AM7" s="6">
        <v>0</v>
      </c>
      <c r="AN7" s="25">
        <v>4</v>
      </c>
      <c r="AO7" s="6">
        <v>24</v>
      </c>
      <c r="AP7" s="6">
        <v>0</v>
      </c>
      <c r="AQ7" s="6">
        <v>11</v>
      </c>
      <c r="AR7" s="6">
        <v>3</v>
      </c>
      <c r="AS7" s="25">
        <v>2</v>
      </c>
      <c r="AT7" s="6">
        <v>12</v>
      </c>
      <c r="AU7" s="6">
        <v>0</v>
      </c>
      <c r="AV7" s="6">
        <v>10</v>
      </c>
      <c r="AW7" s="6">
        <v>0</v>
      </c>
      <c r="AX7" s="25"/>
      <c r="AY7" s="6"/>
      <c r="AZ7" s="6"/>
      <c r="BA7" s="6"/>
      <c r="BB7" s="6"/>
      <c r="BC7" s="25">
        <v>8</v>
      </c>
      <c r="BD7" s="6">
        <v>48</v>
      </c>
      <c r="BE7" s="6">
        <v>5</v>
      </c>
      <c r="BF7" s="6">
        <v>5</v>
      </c>
      <c r="BG7" s="6">
        <v>3</v>
      </c>
      <c r="BH7" s="25">
        <v>5</v>
      </c>
      <c r="BI7" s="6">
        <v>30</v>
      </c>
      <c r="BJ7" s="6">
        <v>0</v>
      </c>
      <c r="BK7" s="6">
        <v>26</v>
      </c>
      <c r="BL7" s="6">
        <v>2</v>
      </c>
      <c r="BM7" s="25">
        <v>4</v>
      </c>
      <c r="BN7" s="6">
        <v>24</v>
      </c>
      <c r="BO7" s="6">
        <v>1</v>
      </c>
      <c r="BP7" s="6">
        <v>10</v>
      </c>
      <c r="BQ7" s="6">
        <v>0</v>
      </c>
      <c r="BR7" s="25">
        <v>6</v>
      </c>
      <c r="BS7" s="6">
        <v>36</v>
      </c>
      <c r="BT7" s="6">
        <v>0</v>
      </c>
      <c r="BU7" s="6">
        <v>14</v>
      </c>
      <c r="BV7" s="6">
        <v>1</v>
      </c>
      <c r="BW7" s="25">
        <v>6</v>
      </c>
      <c r="BX7" s="6">
        <v>30</v>
      </c>
      <c r="BY7" s="6">
        <v>0</v>
      </c>
      <c r="BZ7" s="6">
        <v>30</v>
      </c>
      <c r="CA7" s="6">
        <v>0</v>
      </c>
      <c r="CB7" s="25">
        <v>4</v>
      </c>
      <c r="CC7" s="6">
        <v>24</v>
      </c>
      <c r="CD7" s="6">
        <v>0</v>
      </c>
      <c r="CE7" s="6">
        <v>37</v>
      </c>
      <c r="CF7" s="6">
        <v>0</v>
      </c>
      <c r="CG7" s="25">
        <v>2</v>
      </c>
      <c r="CH7" s="6">
        <v>12</v>
      </c>
      <c r="CI7" s="6">
        <v>0</v>
      </c>
      <c r="CJ7" s="6">
        <v>18</v>
      </c>
      <c r="CK7" s="6">
        <v>0</v>
      </c>
      <c r="CL7" s="25">
        <v>4</v>
      </c>
      <c r="CM7" s="6">
        <v>24</v>
      </c>
      <c r="CN7" s="6">
        <v>0</v>
      </c>
      <c r="CO7" s="6">
        <v>14</v>
      </c>
      <c r="CP7" s="6">
        <v>2</v>
      </c>
      <c r="CQ7" s="25">
        <v>4</v>
      </c>
      <c r="CR7" s="6">
        <v>24</v>
      </c>
      <c r="CS7" s="6">
        <v>0</v>
      </c>
      <c r="CT7" s="6">
        <v>25</v>
      </c>
      <c r="CU7" s="6">
        <v>2</v>
      </c>
      <c r="CV7" s="25">
        <v>2</v>
      </c>
      <c r="CW7" s="6">
        <v>12</v>
      </c>
      <c r="CX7" s="6">
        <v>0</v>
      </c>
      <c r="CY7" s="6">
        <v>4</v>
      </c>
      <c r="CZ7" s="6">
        <v>2</v>
      </c>
      <c r="DA7" s="25">
        <v>4</v>
      </c>
      <c r="DB7" s="6">
        <v>24</v>
      </c>
      <c r="DC7" s="6">
        <v>1</v>
      </c>
      <c r="DD7" s="6">
        <v>9</v>
      </c>
      <c r="DE7" s="6">
        <v>1</v>
      </c>
      <c r="DF7" s="25">
        <v>1</v>
      </c>
      <c r="DG7" s="6">
        <v>6</v>
      </c>
      <c r="DH7" s="6">
        <v>0</v>
      </c>
      <c r="DI7" s="6">
        <v>5</v>
      </c>
      <c r="DJ7" s="6">
        <v>0</v>
      </c>
      <c r="DK7" s="31">
        <v>4</v>
      </c>
      <c r="DL7" s="28">
        <v>24</v>
      </c>
      <c r="DM7" s="28">
        <v>0</v>
      </c>
      <c r="DN7" s="28">
        <v>24</v>
      </c>
      <c r="DO7" s="28">
        <v>1</v>
      </c>
      <c r="DP7" s="31"/>
      <c r="DQ7" s="27"/>
      <c r="DR7" s="27"/>
      <c r="DS7" s="27"/>
      <c r="DT7" s="27"/>
      <c r="DU7" s="31"/>
      <c r="DV7" s="37"/>
      <c r="DW7" s="27"/>
      <c r="DX7" s="27"/>
      <c r="DY7" s="27"/>
      <c r="DZ7" s="31"/>
      <c r="EA7" s="37"/>
      <c r="EB7" s="27"/>
      <c r="EC7" s="27"/>
      <c r="ED7" s="27"/>
      <c r="EE7" s="31"/>
      <c r="EF7" s="37"/>
      <c r="EG7" s="27"/>
      <c r="EH7" s="27"/>
      <c r="EI7" s="27"/>
      <c r="EJ7" s="31">
        <v>2</v>
      </c>
      <c r="EK7" s="37">
        <v>12</v>
      </c>
      <c r="EL7" s="27">
        <v>0</v>
      </c>
      <c r="EM7" s="27">
        <v>19</v>
      </c>
      <c r="EN7" s="27">
        <v>0</v>
      </c>
      <c r="EO7" s="31"/>
      <c r="EP7" s="37"/>
      <c r="EQ7" s="27"/>
      <c r="ER7" s="27"/>
      <c r="ES7" s="27"/>
      <c r="ET7" s="31"/>
      <c r="EU7" s="37"/>
      <c r="EV7" s="27"/>
      <c r="EW7" s="27"/>
      <c r="EX7" s="27"/>
    </row>
    <row r="8" spans="1:154" x14ac:dyDescent="0.25">
      <c r="A8" s="4" t="s">
        <v>452</v>
      </c>
      <c r="B8" s="5">
        <f>AN34</f>
        <v>24.4</v>
      </c>
      <c r="C8" s="15">
        <f>AO34</f>
        <v>148</v>
      </c>
      <c r="D8" s="15">
        <f>AP34</f>
        <v>0</v>
      </c>
      <c r="E8" s="15">
        <f>AQ34</f>
        <v>148</v>
      </c>
      <c r="F8" s="15">
        <f>AR34</f>
        <v>5</v>
      </c>
      <c r="G8" s="7">
        <f t="shared" si="0"/>
        <v>29.6</v>
      </c>
      <c r="H8" s="24">
        <v>1</v>
      </c>
      <c r="I8" s="7">
        <f t="shared" si="1"/>
        <v>29.6</v>
      </c>
      <c r="J8" s="7">
        <f t="shared" si="2"/>
        <v>6</v>
      </c>
      <c r="K8" s="7"/>
      <c r="L8" s="7"/>
      <c r="M8" s="7"/>
      <c r="N8" s="7"/>
      <c r="O8" s="25">
        <v>3</v>
      </c>
      <c r="P8" s="6">
        <v>18</v>
      </c>
      <c r="Q8" s="6">
        <v>0</v>
      </c>
      <c r="R8" s="6">
        <v>24</v>
      </c>
      <c r="S8" s="6">
        <v>1</v>
      </c>
      <c r="T8" s="25"/>
      <c r="U8" s="6"/>
      <c r="V8" s="6"/>
      <c r="W8" s="6"/>
      <c r="X8" s="6"/>
      <c r="Y8" s="25">
        <v>4</v>
      </c>
      <c r="Z8" s="6">
        <v>24</v>
      </c>
      <c r="AA8" s="6">
        <v>0</v>
      </c>
      <c r="AB8" s="6">
        <v>21</v>
      </c>
      <c r="AC8" s="6">
        <v>2</v>
      </c>
      <c r="AD8" s="25">
        <v>4</v>
      </c>
      <c r="AE8" s="6">
        <v>24</v>
      </c>
      <c r="AF8" s="6">
        <v>0</v>
      </c>
      <c r="AG8" s="6">
        <v>36</v>
      </c>
      <c r="AH8" s="6">
        <v>2</v>
      </c>
      <c r="AI8" s="25">
        <v>3</v>
      </c>
      <c r="AJ8" s="12">
        <v>18</v>
      </c>
      <c r="AK8" s="6">
        <v>0</v>
      </c>
      <c r="AL8" s="6">
        <v>31</v>
      </c>
      <c r="AM8" s="6">
        <v>0</v>
      </c>
      <c r="AN8" s="25">
        <v>3</v>
      </c>
      <c r="AO8" s="6">
        <v>18</v>
      </c>
      <c r="AP8" s="6">
        <v>0</v>
      </c>
      <c r="AQ8" s="6">
        <v>25</v>
      </c>
      <c r="AR8" s="6">
        <v>1</v>
      </c>
      <c r="AS8" s="25">
        <v>4</v>
      </c>
      <c r="AT8" s="6">
        <v>24</v>
      </c>
      <c r="AU8" s="6">
        <v>2</v>
      </c>
      <c r="AV8" s="6">
        <v>16</v>
      </c>
      <c r="AW8" s="6">
        <v>1</v>
      </c>
      <c r="AX8" s="25"/>
      <c r="AY8" s="6"/>
      <c r="AZ8" s="6"/>
      <c r="BA8" s="6"/>
      <c r="BB8" s="6"/>
      <c r="BC8" s="25"/>
      <c r="BD8" s="6"/>
      <c r="BE8" s="6"/>
      <c r="BF8" s="6"/>
      <c r="BG8" s="6"/>
      <c r="BH8" s="25">
        <v>3</v>
      </c>
      <c r="BI8" s="6">
        <v>18</v>
      </c>
      <c r="BJ8" s="6">
        <v>0</v>
      </c>
      <c r="BK8" s="6">
        <v>20</v>
      </c>
      <c r="BL8" s="6">
        <v>1</v>
      </c>
      <c r="BM8" s="25">
        <v>5</v>
      </c>
      <c r="BN8" s="6">
        <v>30</v>
      </c>
      <c r="BO8" s="6">
        <v>3</v>
      </c>
      <c r="BP8" s="6">
        <v>5</v>
      </c>
      <c r="BQ8" s="6">
        <v>3</v>
      </c>
      <c r="BR8" s="25">
        <v>2</v>
      </c>
      <c r="BS8" s="6">
        <v>12</v>
      </c>
      <c r="BT8" s="6">
        <v>0</v>
      </c>
      <c r="BU8" s="6">
        <v>3</v>
      </c>
      <c r="BV8" s="6">
        <v>1</v>
      </c>
      <c r="BW8" s="25">
        <v>7</v>
      </c>
      <c r="BX8" s="6">
        <v>42</v>
      </c>
      <c r="BY8" s="6">
        <v>0</v>
      </c>
      <c r="BZ8" s="6">
        <v>38</v>
      </c>
      <c r="CA8" s="6">
        <v>0</v>
      </c>
      <c r="CB8" s="25">
        <v>3</v>
      </c>
      <c r="CC8" s="6">
        <v>18</v>
      </c>
      <c r="CD8" s="6">
        <v>0</v>
      </c>
      <c r="CE8" s="6">
        <v>27</v>
      </c>
      <c r="CF8" s="6">
        <v>0</v>
      </c>
      <c r="CG8" s="25">
        <v>5</v>
      </c>
      <c r="CH8" s="6">
        <v>30</v>
      </c>
      <c r="CI8" s="6">
        <v>1</v>
      </c>
      <c r="CJ8" s="6">
        <v>23</v>
      </c>
      <c r="CK8" s="6">
        <v>0</v>
      </c>
      <c r="CL8" s="25">
        <v>2</v>
      </c>
      <c r="CM8" s="6">
        <v>12</v>
      </c>
      <c r="CN8" s="6">
        <v>0</v>
      </c>
      <c r="CO8" s="6">
        <v>16</v>
      </c>
      <c r="CP8" s="6">
        <v>0</v>
      </c>
      <c r="CQ8" s="25">
        <v>6</v>
      </c>
      <c r="CR8" s="6">
        <v>36</v>
      </c>
      <c r="CS8" s="6">
        <v>0</v>
      </c>
      <c r="CT8" s="6">
        <v>35</v>
      </c>
      <c r="CU8" s="6">
        <v>0</v>
      </c>
      <c r="CV8" s="25">
        <v>7</v>
      </c>
      <c r="CW8" s="6">
        <v>42</v>
      </c>
      <c r="CX8" s="6">
        <v>1</v>
      </c>
      <c r="CY8" s="6">
        <v>28</v>
      </c>
      <c r="CZ8" s="6">
        <v>0</v>
      </c>
      <c r="DA8" s="25">
        <v>4</v>
      </c>
      <c r="DB8" s="12">
        <v>24</v>
      </c>
      <c r="DC8" s="6">
        <v>0</v>
      </c>
      <c r="DD8" s="6">
        <v>9</v>
      </c>
      <c r="DE8" s="6">
        <v>3</v>
      </c>
      <c r="DF8" s="25">
        <v>2</v>
      </c>
      <c r="DG8" s="6">
        <v>12</v>
      </c>
      <c r="DH8" s="6">
        <v>1</v>
      </c>
      <c r="DI8" s="6">
        <v>2</v>
      </c>
      <c r="DJ8" s="6">
        <v>1</v>
      </c>
      <c r="DK8" s="31">
        <v>3</v>
      </c>
      <c r="DL8" s="28">
        <v>18</v>
      </c>
      <c r="DM8" s="28">
        <v>0</v>
      </c>
      <c r="DN8" s="28">
        <v>18</v>
      </c>
      <c r="DO8" s="28">
        <v>0</v>
      </c>
      <c r="DP8" s="31"/>
      <c r="DQ8" s="27"/>
      <c r="DR8" s="27"/>
      <c r="DS8" s="27"/>
      <c r="DT8" s="27"/>
      <c r="DU8" s="31"/>
      <c r="DV8" s="37"/>
      <c r="DW8" s="27"/>
      <c r="DX8" s="27"/>
      <c r="DY8" s="27"/>
      <c r="DZ8" s="31"/>
      <c r="EA8" s="37"/>
      <c r="EB8" s="27"/>
      <c r="EC8" s="27"/>
      <c r="ED8" s="27"/>
      <c r="EE8" s="31"/>
      <c r="EF8" s="37"/>
      <c r="EG8" s="27"/>
      <c r="EH8" s="27"/>
      <c r="EI8" s="27"/>
      <c r="EJ8" s="31"/>
      <c r="EK8" s="37"/>
      <c r="EL8" s="27"/>
      <c r="EM8" s="27"/>
      <c r="EN8" s="27"/>
      <c r="EO8" s="31"/>
      <c r="EP8" s="37"/>
      <c r="EQ8" s="27"/>
      <c r="ER8" s="27"/>
      <c r="ES8" s="27"/>
      <c r="ET8" s="31"/>
      <c r="EU8" s="37"/>
      <c r="EV8" s="27"/>
      <c r="EW8" s="27"/>
      <c r="EX8" s="27"/>
    </row>
    <row r="9" spans="1:154" x14ac:dyDescent="0.25">
      <c r="A9" s="26" t="s">
        <v>236</v>
      </c>
      <c r="B9" s="5">
        <f>AS34</f>
        <v>66.3</v>
      </c>
      <c r="C9" s="15">
        <f>AT34</f>
        <v>399</v>
      </c>
      <c r="D9" s="15">
        <f>AU34</f>
        <v>12</v>
      </c>
      <c r="E9" s="15">
        <f>AV34</f>
        <v>290</v>
      </c>
      <c r="F9" s="15">
        <f>AW34</f>
        <v>17</v>
      </c>
      <c r="G9" s="7">
        <f t="shared" si="0"/>
        <v>17.058823529411764</v>
      </c>
      <c r="H9" s="24">
        <v>2</v>
      </c>
      <c r="I9" s="7">
        <f t="shared" si="1"/>
        <v>23.470588235294116</v>
      </c>
      <c r="J9" s="7">
        <f t="shared" si="2"/>
        <v>4.3609022556390977</v>
      </c>
      <c r="K9" s="7"/>
      <c r="L9" s="7"/>
      <c r="M9" s="7"/>
      <c r="N9" s="7"/>
      <c r="O9" s="25">
        <v>3</v>
      </c>
      <c r="P9" s="6">
        <v>18</v>
      </c>
      <c r="Q9" s="6">
        <v>0</v>
      </c>
      <c r="R9" s="6">
        <v>30</v>
      </c>
      <c r="S9" s="6">
        <v>0</v>
      </c>
      <c r="T9" s="25"/>
      <c r="U9" s="6"/>
      <c r="V9" s="6"/>
      <c r="W9" s="6"/>
      <c r="X9" s="6"/>
      <c r="Y9" s="25">
        <v>3</v>
      </c>
      <c r="Z9" s="6">
        <v>18</v>
      </c>
      <c r="AA9" s="6">
        <v>0</v>
      </c>
      <c r="AB9" s="6">
        <v>25</v>
      </c>
      <c r="AC9" s="6">
        <v>1</v>
      </c>
      <c r="AD9" s="25">
        <v>4</v>
      </c>
      <c r="AE9" s="6">
        <v>24</v>
      </c>
      <c r="AF9" s="6">
        <v>1</v>
      </c>
      <c r="AG9" s="6">
        <v>13</v>
      </c>
      <c r="AH9" s="6">
        <v>3</v>
      </c>
      <c r="AI9" s="25">
        <v>4</v>
      </c>
      <c r="AJ9" s="12">
        <v>24</v>
      </c>
      <c r="AK9" s="6">
        <v>0</v>
      </c>
      <c r="AL9" s="6">
        <v>18</v>
      </c>
      <c r="AM9" s="6">
        <v>0</v>
      </c>
      <c r="AN9" s="25">
        <v>5</v>
      </c>
      <c r="AO9" s="6">
        <v>30</v>
      </c>
      <c r="AP9" s="6">
        <v>0</v>
      </c>
      <c r="AQ9" s="6">
        <v>29</v>
      </c>
      <c r="AR9" s="6">
        <v>0</v>
      </c>
      <c r="AS9" s="25">
        <v>7</v>
      </c>
      <c r="AT9" s="6">
        <v>42</v>
      </c>
      <c r="AU9" s="6">
        <v>2</v>
      </c>
      <c r="AV9" s="6">
        <v>21</v>
      </c>
      <c r="AW9" s="6">
        <v>4</v>
      </c>
      <c r="AX9" s="25"/>
      <c r="AY9" s="6"/>
      <c r="AZ9" s="6"/>
      <c r="BA9" s="6"/>
      <c r="BB9" s="6"/>
      <c r="BC9" s="25"/>
      <c r="BD9" s="6"/>
      <c r="BE9" s="6"/>
      <c r="BF9" s="6"/>
      <c r="BG9" s="6"/>
      <c r="BH9" s="25">
        <v>3</v>
      </c>
      <c r="BI9" s="12">
        <v>18</v>
      </c>
      <c r="BJ9" s="6">
        <v>0</v>
      </c>
      <c r="BK9" s="6">
        <v>12</v>
      </c>
      <c r="BL9" s="6">
        <v>1</v>
      </c>
      <c r="BM9" s="25">
        <v>4</v>
      </c>
      <c r="BN9" s="6">
        <v>24</v>
      </c>
      <c r="BO9" s="6">
        <v>0</v>
      </c>
      <c r="BP9" s="6">
        <v>10</v>
      </c>
      <c r="BQ9" s="6">
        <v>1</v>
      </c>
      <c r="BR9" s="25">
        <v>5</v>
      </c>
      <c r="BS9" s="6">
        <v>30</v>
      </c>
      <c r="BT9" s="6">
        <v>0</v>
      </c>
      <c r="BU9" s="6">
        <v>19</v>
      </c>
      <c r="BV9" s="6">
        <v>1</v>
      </c>
      <c r="BW9" s="25"/>
      <c r="BX9" s="6"/>
      <c r="BY9" s="6"/>
      <c r="BZ9" s="6"/>
      <c r="CA9" s="6"/>
      <c r="CB9" s="25">
        <v>4</v>
      </c>
      <c r="CC9" s="6">
        <v>24</v>
      </c>
      <c r="CD9" s="6">
        <v>0</v>
      </c>
      <c r="CE9" s="6">
        <v>34</v>
      </c>
      <c r="CF9" s="6">
        <v>0</v>
      </c>
      <c r="CG9" s="25">
        <v>3</v>
      </c>
      <c r="CH9" s="6">
        <v>18</v>
      </c>
      <c r="CI9" s="6">
        <v>0</v>
      </c>
      <c r="CJ9" s="6">
        <v>20</v>
      </c>
      <c r="CK9" s="6">
        <v>1</v>
      </c>
      <c r="CL9" s="25">
        <v>3</v>
      </c>
      <c r="CM9" s="6">
        <v>18</v>
      </c>
      <c r="CN9" s="6">
        <v>0</v>
      </c>
      <c r="CO9" s="6">
        <v>15</v>
      </c>
      <c r="CP9" s="6">
        <v>0</v>
      </c>
      <c r="CQ9" s="25">
        <v>3</v>
      </c>
      <c r="CR9" s="6">
        <v>18</v>
      </c>
      <c r="CS9" s="6">
        <v>1</v>
      </c>
      <c r="CT9" s="6">
        <v>2</v>
      </c>
      <c r="CU9" s="6">
        <v>2</v>
      </c>
      <c r="CV9" s="25">
        <v>6</v>
      </c>
      <c r="CW9" s="6">
        <v>36</v>
      </c>
      <c r="CX9" s="6">
        <v>0</v>
      </c>
      <c r="CY9" s="6">
        <v>34</v>
      </c>
      <c r="CZ9" s="6">
        <v>3</v>
      </c>
      <c r="DA9" s="25">
        <v>5</v>
      </c>
      <c r="DB9" s="12">
        <v>30</v>
      </c>
      <c r="DC9" s="6">
        <v>0</v>
      </c>
      <c r="DD9" s="6">
        <v>13</v>
      </c>
      <c r="DE9" s="6">
        <v>1</v>
      </c>
      <c r="DF9" s="25">
        <v>2</v>
      </c>
      <c r="DG9" s="6">
        <v>12</v>
      </c>
      <c r="DH9" s="6">
        <v>0</v>
      </c>
      <c r="DI9" s="6">
        <v>18</v>
      </c>
      <c r="DJ9" s="6">
        <v>0</v>
      </c>
      <c r="DK9" s="31">
        <v>3</v>
      </c>
      <c r="DL9" s="28">
        <v>18</v>
      </c>
      <c r="DM9" s="28">
        <v>0</v>
      </c>
      <c r="DN9" s="28">
        <v>20</v>
      </c>
      <c r="DO9" s="28">
        <v>0</v>
      </c>
      <c r="DP9" s="31"/>
      <c r="DQ9" s="27"/>
      <c r="DR9" s="27"/>
      <c r="DS9" s="27"/>
      <c r="DT9" s="27"/>
      <c r="DU9" s="31"/>
      <c r="DV9" s="37"/>
      <c r="DW9" s="27"/>
      <c r="DX9" s="27"/>
      <c r="DY9" s="27"/>
      <c r="DZ9" s="31"/>
      <c r="EA9" s="37"/>
      <c r="EB9" s="27"/>
      <c r="EC9" s="27"/>
      <c r="ED9" s="27"/>
      <c r="EE9" s="31"/>
      <c r="EF9" s="37"/>
      <c r="EG9" s="27"/>
      <c r="EH9" s="27"/>
      <c r="EI9" s="27"/>
      <c r="EJ9" s="31"/>
      <c r="EK9" s="37"/>
      <c r="EL9" s="27"/>
      <c r="EM9" s="27"/>
      <c r="EN9" s="27"/>
      <c r="EO9" s="31"/>
      <c r="EP9" s="37"/>
      <c r="EQ9" s="27"/>
      <c r="ER9" s="27"/>
      <c r="ES9" s="27"/>
      <c r="ET9" s="31"/>
      <c r="EU9" s="37"/>
      <c r="EV9" s="27"/>
      <c r="EW9" s="27"/>
      <c r="EX9" s="27"/>
    </row>
    <row r="10" spans="1:154" x14ac:dyDescent="0.25">
      <c r="A10" s="4" t="s">
        <v>196</v>
      </c>
      <c r="B10" s="5">
        <f>BC34</f>
        <v>23.3</v>
      </c>
      <c r="C10" s="15">
        <f>BD34</f>
        <v>141</v>
      </c>
      <c r="D10" s="15">
        <f>BE34</f>
        <v>5</v>
      </c>
      <c r="E10" s="15">
        <f>BF34</f>
        <v>80</v>
      </c>
      <c r="F10" s="15">
        <f>BG34</f>
        <v>6</v>
      </c>
      <c r="G10" s="7">
        <f t="shared" si="0"/>
        <v>13.333333333333334</v>
      </c>
      <c r="H10" s="24">
        <v>1</v>
      </c>
      <c r="I10" s="7">
        <f t="shared" si="1"/>
        <v>23.5</v>
      </c>
      <c r="J10" s="7">
        <f t="shared" si="2"/>
        <v>3.4042553191489362</v>
      </c>
      <c r="K10" s="7"/>
      <c r="L10" s="7"/>
      <c r="M10" s="7"/>
      <c r="N10" s="7"/>
      <c r="O10" s="25"/>
      <c r="P10" s="6"/>
      <c r="Q10" s="6"/>
      <c r="R10" s="6"/>
      <c r="S10" s="6"/>
      <c r="T10" s="25"/>
      <c r="U10" s="6"/>
      <c r="V10" s="6"/>
      <c r="W10" s="6"/>
      <c r="X10" s="6"/>
      <c r="Y10" s="25">
        <v>1</v>
      </c>
      <c r="Z10" s="6">
        <v>6</v>
      </c>
      <c r="AA10" s="6">
        <v>0</v>
      </c>
      <c r="AB10" s="6">
        <v>3</v>
      </c>
      <c r="AC10" s="6">
        <v>0</v>
      </c>
      <c r="AD10" s="25">
        <v>3</v>
      </c>
      <c r="AE10" s="6">
        <v>18</v>
      </c>
      <c r="AF10" s="6">
        <v>0</v>
      </c>
      <c r="AG10" s="6">
        <v>15</v>
      </c>
      <c r="AH10" s="6">
        <v>5</v>
      </c>
      <c r="AI10" s="25">
        <v>3</v>
      </c>
      <c r="AJ10" s="12">
        <v>18</v>
      </c>
      <c r="AK10" s="6">
        <v>0</v>
      </c>
      <c r="AL10" s="6">
        <v>23</v>
      </c>
      <c r="AM10" s="6">
        <v>2</v>
      </c>
      <c r="AN10" s="25">
        <v>1.4</v>
      </c>
      <c r="AO10" s="6">
        <v>10</v>
      </c>
      <c r="AP10" s="6">
        <v>0</v>
      </c>
      <c r="AQ10" s="6">
        <v>8</v>
      </c>
      <c r="AR10" s="6">
        <v>0</v>
      </c>
      <c r="AS10" s="25">
        <v>4</v>
      </c>
      <c r="AT10" s="6">
        <v>24</v>
      </c>
      <c r="AU10" s="6">
        <v>0</v>
      </c>
      <c r="AV10" s="6">
        <v>22</v>
      </c>
      <c r="AW10" s="6">
        <v>2</v>
      </c>
      <c r="AX10" s="25"/>
      <c r="AY10" s="6"/>
      <c r="AZ10" s="6"/>
      <c r="BA10" s="6"/>
      <c r="BB10" s="6"/>
      <c r="BC10" s="6"/>
      <c r="BD10" s="6"/>
      <c r="BE10" s="6"/>
      <c r="BF10" s="6"/>
      <c r="BG10" s="6"/>
      <c r="BH10" s="25">
        <v>3</v>
      </c>
      <c r="BI10" s="12">
        <v>18</v>
      </c>
      <c r="BJ10" s="6">
        <v>0</v>
      </c>
      <c r="BK10" s="6">
        <v>26</v>
      </c>
      <c r="BL10" s="6">
        <v>1</v>
      </c>
      <c r="BM10" s="25">
        <v>2</v>
      </c>
      <c r="BN10" s="6">
        <v>12</v>
      </c>
      <c r="BO10" s="6">
        <v>0</v>
      </c>
      <c r="BP10" s="6">
        <v>7</v>
      </c>
      <c r="BQ10" s="6">
        <v>0</v>
      </c>
      <c r="BR10" s="25">
        <v>4</v>
      </c>
      <c r="BS10" s="6">
        <v>24</v>
      </c>
      <c r="BT10" s="6">
        <v>0</v>
      </c>
      <c r="BU10" s="6">
        <v>8</v>
      </c>
      <c r="BV10" s="6">
        <v>1</v>
      </c>
      <c r="BW10" s="25"/>
      <c r="BX10" s="6"/>
      <c r="BY10" s="6"/>
      <c r="BZ10" s="6"/>
      <c r="CA10" s="6"/>
      <c r="CB10" s="25"/>
      <c r="CC10" s="6"/>
      <c r="CD10" s="6"/>
      <c r="CE10" s="6"/>
      <c r="CF10" s="6"/>
      <c r="CG10" s="25">
        <v>6</v>
      </c>
      <c r="CH10" s="6">
        <v>36</v>
      </c>
      <c r="CI10" s="6">
        <v>0</v>
      </c>
      <c r="CJ10" s="6">
        <v>38</v>
      </c>
      <c r="CK10" s="6">
        <v>2</v>
      </c>
      <c r="CL10" s="25">
        <v>2</v>
      </c>
      <c r="CM10" s="6">
        <v>12</v>
      </c>
      <c r="CN10" s="6">
        <v>0</v>
      </c>
      <c r="CO10" s="6">
        <v>13</v>
      </c>
      <c r="CP10" s="6">
        <v>0</v>
      </c>
      <c r="CQ10" s="25">
        <v>3</v>
      </c>
      <c r="CR10" s="6">
        <v>18</v>
      </c>
      <c r="CS10" s="6">
        <v>0</v>
      </c>
      <c r="CT10" s="6">
        <v>12</v>
      </c>
      <c r="CU10" s="6">
        <v>1</v>
      </c>
      <c r="CV10" s="25">
        <v>4</v>
      </c>
      <c r="CW10" s="6">
        <v>24</v>
      </c>
      <c r="CX10" s="6">
        <v>0</v>
      </c>
      <c r="CY10" s="6">
        <v>31</v>
      </c>
      <c r="CZ10" s="6">
        <v>1</v>
      </c>
      <c r="DA10" s="25">
        <v>2</v>
      </c>
      <c r="DB10" s="12">
        <v>12</v>
      </c>
      <c r="DC10" s="6">
        <v>0</v>
      </c>
      <c r="DD10" s="6">
        <v>6</v>
      </c>
      <c r="DE10" s="6">
        <v>2</v>
      </c>
      <c r="DF10" s="25">
        <v>3</v>
      </c>
      <c r="DG10" s="6">
        <v>18</v>
      </c>
      <c r="DH10" s="6">
        <v>0</v>
      </c>
      <c r="DI10" s="6">
        <v>16</v>
      </c>
      <c r="DJ10" s="6">
        <v>0</v>
      </c>
      <c r="DK10" s="31">
        <v>3</v>
      </c>
      <c r="DL10" s="28">
        <v>18</v>
      </c>
      <c r="DM10" s="28">
        <v>0</v>
      </c>
      <c r="DN10" s="28">
        <v>17</v>
      </c>
      <c r="DO10" s="28">
        <v>2</v>
      </c>
      <c r="DP10" s="30"/>
      <c r="DU10" s="31"/>
      <c r="DV10" s="37"/>
      <c r="DW10" s="27"/>
      <c r="DX10" s="27"/>
      <c r="DY10" s="27"/>
      <c r="DZ10" s="31"/>
      <c r="EA10" s="37"/>
      <c r="EB10" s="27"/>
      <c r="EC10" s="27"/>
      <c r="ED10" s="27"/>
      <c r="EE10" s="31"/>
      <c r="EF10" s="37"/>
      <c r="EG10" s="27"/>
      <c r="EH10" s="27"/>
      <c r="EI10" s="27"/>
      <c r="EJ10" s="31"/>
      <c r="EK10" s="37"/>
      <c r="EL10" s="27"/>
      <c r="EM10" s="27"/>
      <c r="EN10" s="27"/>
      <c r="EO10" s="31"/>
      <c r="EP10" s="37"/>
      <c r="EQ10" s="27"/>
      <c r="ER10" s="27"/>
      <c r="ES10" s="27"/>
      <c r="ET10" s="31"/>
      <c r="EU10" s="37"/>
      <c r="EV10" s="27"/>
      <c r="EW10" s="27"/>
      <c r="EX10" s="27"/>
    </row>
    <row r="11" spans="1:154" x14ac:dyDescent="0.25">
      <c r="A11" s="26" t="s">
        <v>528</v>
      </c>
      <c r="B11" s="5">
        <f>BH34</f>
        <v>56.3</v>
      </c>
      <c r="C11" s="15">
        <f>BI34</f>
        <v>339</v>
      </c>
      <c r="D11" s="15">
        <f>BJ34</f>
        <v>2</v>
      </c>
      <c r="E11" s="15">
        <f>BK34</f>
        <v>321</v>
      </c>
      <c r="F11" s="15">
        <f>BL34</f>
        <v>15</v>
      </c>
      <c r="G11" s="7">
        <f t="shared" si="0"/>
        <v>21.4</v>
      </c>
      <c r="H11" s="24">
        <v>1</v>
      </c>
      <c r="I11" s="7">
        <f t="shared" si="1"/>
        <v>22.6</v>
      </c>
      <c r="J11" s="7">
        <f t="shared" si="2"/>
        <v>5.6814159292035402</v>
      </c>
      <c r="K11" s="7"/>
      <c r="L11" s="7"/>
      <c r="M11" s="7"/>
      <c r="N11" s="7"/>
      <c r="O11" s="6"/>
      <c r="P11" s="6"/>
      <c r="Q11" s="6"/>
      <c r="R11" s="6"/>
      <c r="S11" s="6"/>
      <c r="T11" s="25"/>
      <c r="U11" s="6"/>
      <c r="V11" s="6"/>
      <c r="W11" s="6"/>
      <c r="X11" s="6"/>
      <c r="Y11" s="25">
        <v>4</v>
      </c>
      <c r="Z11" s="6">
        <v>24</v>
      </c>
      <c r="AA11" s="6">
        <v>0</v>
      </c>
      <c r="AB11" s="6">
        <v>10</v>
      </c>
      <c r="AC11" s="6">
        <v>0</v>
      </c>
      <c r="AD11" s="25">
        <v>3</v>
      </c>
      <c r="AE11" s="6">
        <v>18</v>
      </c>
      <c r="AF11" s="6">
        <v>0</v>
      </c>
      <c r="AG11" s="6">
        <v>14</v>
      </c>
      <c r="AH11" s="6">
        <v>4</v>
      </c>
      <c r="AI11" s="25">
        <v>5</v>
      </c>
      <c r="AJ11" s="12">
        <v>30</v>
      </c>
      <c r="AK11" s="6">
        <v>0</v>
      </c>
      <c r="AL11" s="6">
        <v>25</v>
      </c>
      <c r="AM11" s="6">
        <v>0</v>
      </c>
      <c r="AN11" s="25"/>
      <c r="AO11" s="6"/>
      <c r="AP11" s="6"/>
      <c r="AQ11" s="6"/>
      <c r="AR11" s="6"/>
      <c r="AS11" s="25">
        <v>2.2999999999999998</v>
      </c>
      <c r="AT11" s="6">
        <v>15</v>
      </c>
      <c r="AU11" s="6">
        <v>0</v>
      </c>
      <c r="AV11" s="6">
        <v>19</v>
      </c>
      <c r="AW11" s="6">
        <v>0</v>
      </c>
      <c r="AX11" s="25"/>
      <c r="AY11" s="6"/>
      <c r="AZ11" s="6"/>
      <c r="BA11" s="6"/>
      <c r="BB11" s="6"/>
      <c r="BC11" s="6"/>
      <c r="BD11" s="6"/>
      <c r="BE11" s="6"/>
      <c r="BF11" s="6"/>
      <c r="BG11" s="6"/>
      <c r="BH11" s="25">
        <v>4</v>
      </c>
      <c r="BI11" s="12">
        <v>24</v>
      </c>
      <c r="BJ11" s="6">
        <v>1</v>
      </c>
      <c r="BK11" s="6">
        <v>14</v>
      </c>
      <c r="BL11" s="6">
        <v>1</v>
      </c>
      <c r="BM11" s="25">
        <v>8</v>
      </c>
      <c r="BN11" s="6">
        <v>48</v>
      </c>
      <c r="BO11" s="6">
        <v>1</v>
      </c>
      <c r="BP11" s="6">
        <v>23</v>
      </c>
      <c r="BQ11" s="6">
        <v>2</v>
      </c>
      <c r="BR11" s="25">
        <v>4</v>
      </c>
      <c r="BS11" s="6">
        <v>24</v>
      </c>
      <c r="BT11" s="6">
        <v>2</v>
      </c>
      <c r="BU11" s="6">
        <v>4</v>
      </c>
      <c r="BV11" s="6">
        <v>0</v>
      </c>
      <c r="BW11" s="25"/>
      <c r="BX11" s="12"/>
      <c r="BY11" s="6"/>
      <c r="BZ11" s="6"/>
      <c r="CA11" s="6"/>
      <c r="CB11" s="25"/>
      <c r="CC11" s="6"/>
      <c r="CD11" s="6"/>
      <c r="CE11" s="6"/>
      <c r="CF11" s="6"/>
      <c r="CG11" s="25">
        <v>4</v>
      </c>
      <c r="CH11" s="6">
        <v>24</v>
      </c>
      <c r="CI11" s="6">
        <v>0</v>
      </c>
      <c r="CJ11" s="6">
        <v>26</v>
      </c>
      <c r="CK11" s="6">
        <v>0</v>
      </c>
      <c r="CL11" s="25">
        <v>2</v>
      </c>
      <c r="CM11" s="6">
        <v>12</v>
      </c>
      <c r="CN11" s="6">
        <v>0</v>
      </c>
      <c r="CO11" s="6">
        <v>9</v>
      </c>
      <c r="CP11" s="6">
        <v>1</v>
      </c>
      <c r="CQ11" s="25"/>
      <c r="CR11" s="6"/>
      <c r="CS11" s="6"/>
      <c r="CT11" s="6"/>
      <c r="CU11" s="6"/>
      <c r="CV11" s="25">
        <v>3</v>
      </c>
      <c r="CW11" s="6">
        <v>18</v>
      </c>
      <c r="CX11" s="6">
        <v>1</v>
      </c>
      <c r="CY11" s="6">
        <v>14</v>
      </c>
      <c r="CZ11" s="6">
        <v>0</v>
      </c>
      <c r="DA11" s="25">
        <v>2</v>
      </c>
      <c r="DB11" s="12">
        <v>12</v>
      </c>
      <c r="DC11" s="6">
        <v>0</v>
      </c>
      <c r="DD11" s="6">
        <v>16</v>
      </c>
      <c r="DE11" s="6">
        <v>1</v>
      </c>
      <c r="DF11" s="25">
        <v>2</v>
      </c>
      <c r="DG11" s="6">
        <v>12</v>
      </c>
      <c r="DH11" s="6">
        <v>0</v>
      </c>
      <c r="DI11" s="6">
        <v>9</v>
      </c>
      <c r="DJ11" s="6">
        <v>1</v>
      </c>
      <c r="DK11" s="38">
        <v>7</v>
      </c>
      <c r="DL11" s="28">
        <v>42</v>
      </c>
      <c r="DM11" s="28">
        <v>0</v>
      </c>
      <c r="DN11" s="28">
        <v>72</v>
      </c>
      <c r="DO11" s="28">
        <v>1</v>
      </c>
      <c r="DP11" s="30"/>
      <c r="DU11" s="31"/>
      <c r="DV11" s="37"/>
      <c r="DW11" s="27"/>
      <c r="DX11" s="27"/>
      <c r="DY11" s="27"/>
      <c r="DZ11" s="31"/>
      <c r="EA11" s="37"/>
      <c r="EB11" s="27"/>
      <c r="EC11" s="27"/>
      <c r="ED11" s="27"/>
      <c r="EE11" s="31"/>
      <c r="EF11" s="37"/>
      <c r="EG11" s="27"/>
      <c r="EH11" s="27"/>
      <c r="EI11" s="27"/>
      <c r="EJ11" s="31"/>
      <c r="EK11" s="37"/>
      <c r="EL11" s="27"/>
      <c r="EM11" s="27"/>
      <c r="EN11" s="27"/>
      <c r="EO11" s="31"/>
      <c r="EP11" s="37"/>
      <c r="EQ11" s="27"/>
      <c r="ER11" s="27"/>
      <c r="ES11" s="27"/>
      <c r="ET11" s="31"/>
      <c r="EU11" s="37"/>
      <c r="EV11" s="27"/>
      <c r="EW11" s="27"/>
      <c r="EX11" s="27"/>
    </row>
    <row r="12" spans="1:154" x14ac:dyDescent="0.25">
      <c r="A12" s="4" t="s">
        <v>10</v>
      </c>
      <c r="B12" s="5">
        <f>BM34</f>
        <v>103</v>
      </c>
      <c r="C12" s="15">
        <f>BN34</f>
        <v>618</v>
      </c>
      <c r="D12" s="15">
        <f>BO34</f>
        <v>20</v>
      </c>
      <c r="E12" s="15">
        <f>BP34</f>
        <v>298</v>
      </c>
      <c r="F12" s="15">
        <f>BQ34</f>
        <v>22</v>
      </c>
      <c r="G12" s="7">
        <f t="shared" si="0"/>
        <v>13.545454545454545</v>
      </c>
      <c r="H12" s="24">
        <v>4</v>
      </c>
      <c r="I12" s="7">
        <f t="shared" si="1"/>
        <v>28.09090909090909</v>
      </c>
      <c r="J12" s="7">
        <f t="shared" si="2"/>
        <v>2.8932038834951457</v>
      </c>
      <c r="K12" s="7"/>
      <c r="L12" s="7"/>
      <c r="M12" s="7"/>
      <c r="N12" s="7"/>
      <c r="O12" s="6"/>
      <c r="P12" s="6"/>
      <c r="Q12" s="6"/>
      <c r="R12" s="6"/>
      <c r="S12" s="6"/>
      <c r="T12" s="25"/>
      <c r="U12" s="6"/>
      <c r="V12" s="6"/>
      <c r="W12" s="6"/>
      <c r="X12" s="6"/>
      <c r="Y12" s="25"/>
      <c r="Z12" s="6"/>
      <c r="AA12" s="6"/>
      <c r="AB12" s="6"/>
      <c r="AC12" s="6"/>
      <c r="AD12" s="25">
        <v>3</v>
      </c>
      <c r="AE12" s="6">
        <v>18</v>
      </c>
      <c r="AF12" s="6">
        <v>0</v>
      </c>
      <c r="AG12" s="6">
        <v>23</v>
      </c>
      <c r="AH12" s="6">
        <v>0</v>
      </c>
      <c r="AI12" s="25">
        <v>3</v>
      </c>
      <c r="AJ12" s="12">
        <v>18</v>
      </c>
      <c r="AK12" s="6">
        <v>0</v>
      </c>
      <c r="AL12" s="6">
        <v>16</v>
      </c>
      <c r="AM12" s="6">
        <v>0</v>
      </c>
      <c r="AN12" s="25"/>
      <c r="AO12" s="6"/>
      <c r="AP12" s="6"/>
      <c r="AQ12" s="6"/>
      <c r="AR12" s="6"/>
      <c r="AS12" s="25">
        <v>3</v>
      </c>
      <c r="AT12" s="6">
        <v>18</v>
      </c>
      <c r="AU12" s="6">
        <v>1</v>
      </c>
      <c r="AV12" s="6">
        <v>5</v>
      </c>
      <c r="AW12" s="6">
        <v>0</v>
      </c>
      <c r="AX12" s="25"/>
      <c r="AY12" s="6"/>
      <c r="AZ12" s="6"/>
      <c r="BA12" s="6"/>
      <c r="BB12" s="6"/>
      <c r="BC12" s="6"/>
      <c r="BD12" s="6"/>
      <c r="BE12" s="6"/>
      <c r="BF12" s="6"/>
      <c r="BG12" s="6"/>
      <c r="BH12" s="25">
        <v>3</v>
      </c>
      <c r="BI12" s="12">
        <v>18</v>
      </c>
      <c r="BJ12" s="6">
        <v>0</v>
      </c>
      <c r="BK12" s="6">
        <v>22</v>
      </c>
      <c r="BL12" s="6">
        <v>0</v>
      </c>
      <c r="BM12" s="25">
        <v>4</v>
      </c>
      <c r="BN12" s="6">
        <v>24</v>
      </c>
      <c r="BO12" s="6">
        <v>0</v>
      </c>
      <c r="BP12" s="6">
        <v>19</v>
      </c>
      <c r="BQ12" s="6">
        <v>0</v>
      </c>
      <c r="BR12" s="25">
        <v>6</v>
      </c>
      <c r="BS12" s="6">
        <v>36</v>
      </c>
      <c r="BT12" s="6">
        <v>1</v>
      </c>
      <c r="BU12" s="6">
        <v>6</v>
      </c>
      <c r="BV12" s="6">
        <v>1</v>
      </c>
      <c r="BW12" s="25"/>
      <c r="BX12" s="12"/>
      <c r="BY12" s="6"/>
      <c r="BZ12" s="6"/>
      <c r="CA12" s="6"/>
      <c r="CB12" s="25"/>
      <c r="CC12" s="6"/>
      <c r="CD12" s="6"/>
      <c r="CE12" s="6"/>
      <c r="CF12" s="6"/>
      <c r="CG12" s="6">
        <v>5.2</v>
      </c>
      <c r="CH12" s="6">
        <v>32</v>
      </c>
      <c r="CI12" s="6">
        <v>0</v>
      </c>
      <c r="CJ12" s="6">
        <v>24</v>
      </c>
      <c r="CK12" s="6">
        <v>2</v>
      </c>
      <c r="CL12" s="25">
        <v>4</v>
      </c>
      <c r="CM12" s="6">
        <v>24</v>
      </c>
      <c r="CN12" s="6">
        <v>0</v>
      </c>
      <c r="CO12" s="6">
        <v>21</v>
      </c>
      <c r="CP12" s="6">
        <v>4</v>
      </c>
      <c r="CQ12" s="25"/>
      <c r="CR12" s="6"/>
      <c r="CS12" s="6"/>
      <c r="CT12" s="6"/>
      <c r="CU12" s="6"/>
      <c r="CV12" s="25">
        <v>2.5</v>
      </c>
      <c r="CW12" s="12">
        <v>17</v>
      </c>
      <c r="CX12" s="6">
        <v>1</v>
      </c>
      <c r="CY12" s="6">
        <v>5</v>
      </c>
      <c r="CZ12" s="6">
        <v>0</v>
      </c>
      <c r="DA12" s="25">
        <v>4</v>
      </c>
      <c r="DB12" s="12">
        <v>24</v>
      </c>
      <c r="DC12" s="6">
        <v>0</v>
      </c>
      <c r="DD12" s="6">
        <v>17</v>
      </c>
      <c r="DE12" s="6">
        <v>2</v>
      </c>
      <c r="DF12" s="25"/>
      <c r="DG12" s="6"/>
      <c r="DH12" s="6"/>
      <c r="DI12" s="6"/>
      <c r="DJ12" s="6"/>
      <c r="DK12" s="30">
        <v>8</v>
      </c>
      <c r="DL12" s="28">
        <v>48</v>
      </c>
      <c r="DM12" s="28">
        <v>0</v>
      </c>
      <c r="DN12" s="28">
        <v>39</v>
      </c>
      <c r="DO12" s="28">
        <v>1</v>
      </c>
      <c r="DP12" s="30"/>
      <c r="DU12" s="30"/>
      <c r="DV12" s="4"/>
      <c r="DZ12" s="30"/>
      <c r="EA12" s="4"/>
      <c r="EE12" s="30"/>
      <c r="EF12" s="4"/>
      <c r="EJ12" s="30"/>
      <c r="EK12" s="4"/>
      <c r="EO12" s="30"/>
      <c r="EP12" s="4"/>
      <c r="ET12" s="30"/>
      <c r="EU12" s="4"/>
    </row>
    <row r="13" spans="1:154" x14ac:dyDescent="0.25">
      <c r="A13" s="4" t="s">
        <v>12</v>
      </c>
      <c r="B13" s="5">
        <f>BR34</f>
        <v>137.19999999999999</v>
      </c>
      <c r="C13" s="15">
        <f>BS34</f>
        <v>824</v>
      </c>
      <c r="D13" s="15">
        <f>BT34</f>
        <v>18</v>
      </c>
      <c r="E13" s="15">
        <f>BU34</f>
        <v>489</v>
      </c>
      <c r="F13" s="15">
        <f>BV34</f>
        <v>29</v>
      </c>
      <c r="G13" s="7">
        <f t="shared" si="0"/>
        <v>16.862068965517242</v>
      </c>
      <c r="H13" s="24">
        <v>4</v>
      </c>
      <c r="I13" s="7">
        <f t="shared" si="1"/>
        <v>28.413793103448278</v>
      </c>
      <c r="J13" s="7">
        <f t="shared" si="2"/>
        <v>3.5606796116504853</v>
      </c>
      <c r="K13" s="7"/>
      <c r="L13" s="7"/>
      <c r="M13" s="7"/>
      <c r="N13" s="7"/>
      <c r="O13" s="6"/>
      <c r="P13" s="6"/>
      <c r="Q13" s="6"/>
      <c r="R13" s="6"/>
      <c r="S13" s="6"/>
      <c r="T13" s="25"/>
      <c r="U13" s="6"/>
      <c r="V13" s="6"/>
      <c r="W13" s="6"/>
      <c r="X13" s="6"/>
      <c r="Y13" s="25"/>
      <c r="Z13" s="6"/>
      <c r="AA13" s="6"/>
      <c r="AB13" s="6"/>
      <c r="AC13" s="6"/>
      <c r="AD13" s="25"/>
      <c r="AE13" s="6"/>
      <c r="AF13" s="6"/>
      <c r="AG13" s="6"/>
      <c r="AH13" s="6"/>
      <c r="AI13" s="25">
        <v>4</v>
      </c>
      <c r="AJ13" s="12">
        <v>24</v>
      </c>
      <c r="AK13" s="6">
        <v>0</v>
      </c>
      <c r="AL13" s="6">
        <v>50</v>
      </c>
      <c r="AM13" s="6">
        <v>2</v>
      </c>
      <c r="AN13" s="25"/>
      <c r="AO13" s="6"/>
      <c r="AP13" s="6"/>
      <c r="AQ13" s="6"/>
      <c r="AR13" s="6"/>
      <c r="AS13" s="25">
        <v>3</v>
      </c>
      <c r="AT13" s="6">
        <v>18</v>
      </c>
      <c r="AU13" s="6">
        <v>0</v>
      </c>
      <c r="AV13" s="6">
        <v>7</v>
      </c>
      <c r="AW13" s="6">
        <v>1</v>
      </c>
      <c r="AX13" s="25"/>
      <c r="AY13" s="6"/>
      <c r="AZ13" s="6"/>
      <c r="BA13" s="6"/>
      <c r="BB13" s="6"/>
      <c r="BC13" s="6"/>
      <c r="BD13" s="6"/>
      <c r="BE13" s="6"/>
      <c r="BF13" s="6"/>
      <c r="BG13" s="6"/>
      <c r="BH13" s="25">
        <v>2</v>
      </c>
      <c r="BI13" s="12">
        <v>12</v>
      </c>
      <c r="BJ13" s="6">
        <v>0</v>
      </c>
      <c r="BK13" s="6">
        <v>10</v>
      </c>
      <c r="BL13" s="6">
        <v>1</v>
      </c>
      <c r="BM13" s="25">
        <v>4</v>
      </c>
      <c r="BN13" s="6">
        <v>24</v>
      </c>
      <c r="BO13" s="6">
        <v>0</v>
      </c>
      <c r="BP13" s="6">
        <v>9</v>
      </c>
      <c r="BQ13" s="6">
        <v>0</v>
      </c>
      <c r="BR13" s="30">
        <v>4</v>
      </c>
      <c r="BS13" s="6">
        <v>24</v>
      </c>
      <c r="BT13" s="6">
        <v>0</v>
      </c>
      <c r="BU13" s="6">
        <v>21</v>
      </c>
      <c r="BV13" s="6">
        <v>0</v>
      </c>
      <c r="BW13" s="25"/>
      <c r="BX13" s="12"/>
      <c r="BY13" s="6"/>
      <c r="BZ13" s="6"/>
      <c r="CA13" s="6"/>
      <c r="CB13" s="30"/>
      <c r="CL13" s="25">
        <v>3</v>
      </c>
      <c r="CM13" s="6">
        <v>18</v>
      </c>
      <c r="CN13" s="6">
        <v>0</v>
      </c>
      <c r="CO13" s="6">
        <v>25</v>
      </c>
      <c r="CP13" s="6">
        <v>1</v>
      </c>
      <c r="CQ13" s="25"/>
      <c r="CR13" s="6"/>
      <c r="CS13" s="6"/>
      <c r="CT13" s="6"/>
      <c r="CU13" s="6"/>
      <c r="CV13" s="25">
        <v>3</v>
      </c>
      <c r="CW13" s="12">
        <v>18</v>
      </c>
      <c r="CX13" s="6">
        <v>0</v>
      </c>
      <c r="CY13" s="6">
        <v>19</v>
      </c>
      <c r="CZ13" s="6">
        <v>2</v>
      </c>
      <c r="DA13" s="30">
        <v>4</v>
      </c>
      <c r="DB13" s="28">
        <v>24</v>
      </c>
      <c r="DC13" s="6">
        <v>0</v>
      </c>
      <c r="DD13" s="6">
        <v>22</v>
      </c>
      <c r="DE13" s="6">
        <v>1</v>
      </c>
      <c r="DF13" s="25"/>
      <c r="DG13" s="6"/>
      <c r="DH13" s="6"/>
      <c r="DI13" s="6"/>
      <c r="DJ13" s="6"/>
      <c r="DK13" s="38">
        <v>8</v>
      </c>
      <c r="DL13" s="28">
        <v>48</v>
      </c>
      <c r="DM13" s="28">
        <v>1</v>
      </c>
      <c r="DN13" s="28">
        <v>24</v>
      </c>
      <c r="DO13" s="28">
        <v>3</v>
      </c>
      <c r="DU13" s="30"/>
      <c r="DV13" s="4"/>
      <c r="DZ13" s="30"/>
      <c r="EA13" s="4"/>
      <c r="EE13" s="30"/>
      <c r="EF13" s="4"/>
      <c r="EJ13" s="30"/>
      <c r="EK13" s="4"/>
      <c r="EO13" s="30"/>
      <c r="EP13" s="4"/>
      <c r="ET13" s="30"/>
      <c r="EU13" s="4"/>
    </row>
    <row r="14" spans="1:154" x14ac:dyDescent="0.25">
      <c r="A14" s="4" t="s">
        <v>474</v>
      </c>
      <c r="B14" s="5">
        <f>BW34</f>
        <v>32</v>
      </c>
      <c r="C14" s="15">
        <f>BX34</f>
        <v>192</v>
      </c>
      <c r="D14" s="15">
        <f>BY34</f>
        <v>1</v>
      </c>
      <c r="E14" s="15">
        <f>BZ34</f>
        <v>167</v>
      </c>
      <c r="F14" s="15">
        <f>CA34</f>
        <v>7</v>
      </c>
      <c r="G14" s="7">
        <f t="shared" si="0"/>
        <v>23.857142857142858</v>
      </c>
      <c r="H14" s="24">
        <v>2</v>
      </c>
      <c r="I14" s="7">
        <f t="shared" si="1"/>
        <v>27.428571428571427</v>
      </c>
      <c r="J14" s="7">
        <f t="shared" si="2"/>
        <v>5.21875</v>
      </c>
      <c r="K14" s="7"/>
      <c r="L14" s="7"/>
      <c r="M14" s="7"/>
      <c r="N14" s="7"/>
      <c r="O14" s="6"/>
      <c r="P14" s="6"/>
      <c r="Q14" s="6"/>
      <c r="R14" s="6"/>
      <c r="S14" s="6"/>
      <c r="T14" s="25"/>
      <c r="U14" s="6"/>
      <c r="V14" s="6"/>
      <c r="W14" s="6"/>
      <c r="X14" s="6"/>
      <c r="Y14" s="25"/>
      <c r="Z14" s="6"/>
      <c r="AA14" s="6"/>
      <c r="AB14" s="6"/>
      <c r="AC14" s="6"/>
      <c r="AD14" s="25"/>
      <c r="AE14" s="6"/>
      <c r="AF14" s="6"/>
      <c r="AG14" s="6"/>
      <c r="AH14" s="6"/>
      <c r="AI14" s="25">
        <v>6</v>
      </c>
      <c r="AJ14" s="12">
        <v>36</v>
      </c>
      <c r="AK14" s="6">
        <v>0</v>
      </c>
      <c r="AL14" s="6">
        <v>45</v>
      </c>
      <c r="AM14" s="6">
        <v>0</v>
      </c>
      <c r="AN14" s="25"/>
      <c r="AO14" s="6"/>
      <c r="AP14" s="6"/>
      <c r="AQ14" s="6"/>
      <c r="AR14" s="6"/>
      <c r="AS14" s="25">
        <v>4</v>
      </c>
      <c r="AT14" s="6">
        <v>24</v>
      </c>
      <c r="AU14" s="6">
        <v>0</v>
      </c>
      <c r="AV14" s="6">
        <v>37</v>
      </c>
      <c r="AW14" s="6">
        <v>0</v>
      </c>
      <c r="AX14" s="25"/>
      <c r="AY14" s="6"/>
      <c r="AZ14" s="6"/>
      <c r="BA14" s="6"/>
      <c r="BB14" s="6"/>
      <c r="BC14" s="6"/>
      <c r="BD14" s="6"/>
      <c r="BE14" s="6"/>
      <c r="BF14" s="6"/>
      <c r="BG14" s="6"/>
      <c r="BH14" s="25">
        <v>3</v>
      </c>
      <c r="BI14" s="12">
        <v>18</v>
      </c>
      <c r="BJ14" s="6">
        <v>0</v>
      </c>
      <c r="BK14" s="6">
        <v>16</v>
      </c>
      <c r="BL14" s="6">
        <v>0</v>
      </c>
      <c r="BM14" s="29">
        <v>8</v>
      </c>
      <c r="BN14" s="6">
        <v>48</v>
      </c>
      <c r="BO14" s="6">
        <v>5</v>
      </c>
      <c r="BP14" s="6">
        <v>8</v>
      </c>
      <c r="BQ14" s="12">
        <v>3</v>
      </c>
      <c r="BR14" s="25">
        <v>8</v>
      </c>
      <c r="BS14" s="6">
        <v>48</v>
      </c>
      <c r="BT14" s="6">
        <v>3</v>
      </c>
      <c r="BU14" s="6">
        <v>12</v>
      </c>
      <c r="BV14" s="6">
        <v>2</v>
      </c>
      <c r="BW14" s="25"/>
      <c r="BX14" s="12"/>
      <c r="BY14" s="6"/>
      <c r="BZ14" s="6"/>
      <c r="CA14" s="6"/>
      <c r="CB14" s="25"/>
      <c r="CC14" s="6"/>
      <c r="CD14" s="6"/>
      <c r="CE14" s="6"/>
      <c r="CF14" s="6"/>
      <c r="CG14" s="6"/>
      <c r="CH14" s="6"/>
      <c r="CI14" s="6"/>
      <c r="CJ14" s="6"/>
      <c r="CK14" s="6"/>
      <c r="CL14" s="25">
        <v>2</v>
      </c>
      <c r="CM14" s="6">
        <v>12</v>
      </c>
      <c r="CN14" s="6">
        <v>0</v>
      </c>
      <c r="CO14" s="6">
        <v>26</v>
      </c>
      <c r="CP14" s="6">
        <v>0</v>
      </c>
      <c r="CQ14" s="25"/>
      <c r="CR14" s="6"/>
      <c r="CS14" s="6"/>
      <c r="CT14" s="6"/>
      <c r="CU14" s="6"/>
      <c r="CV14" s="25">
        <v>3</v>
      </c>
      <c r="CW14" s="12">
        <v>18</v>
      </c>
      <c r="CX14" s="6">
        <v>0</v>
      </c>
      <c r="CY14" s="6">
        <v>13</v>
      </c>
      <c r="CZ14" s="6">
        <v>0</v>
      </c>
      <c r="DA14" s="25">
        <v>1.1000000000000001</v>
      </c>
      <c r="DB14" s="12">
        <v>7</v>
      </c>
      <c r="DC14" s="6">
        <v>0</v>
      </c>
      <c r="DD14" s="6">
        <v>8</v>
      </c>
      <c r="DE14" s="6">
        <v>0</v>
      </c>
      <c r="DF14" s="25"/>
      <c r="DG14" s="12"/>
      <c r="DH14" s="6"/>
      <c r="DI14" s="6"/>
      <c r="DJ14" s="6"/>
      <c r="DU14" s="30"/>
      <c r="DV14" s="4"/>
      <c r="DZ14" s="30"/>
      <c r="EA14" s="4"/>
      <c r="EE14" s="30"/>
      <c r="EF14" s="4"/>
      <c r="EJ14" s="30"/>
      <c r="EK14" s="4"/>
      <c r="EO14" s="30"/>
      <c r="EP14" s="4"/>
      <c r="ET14" s="30"/>
      <c r="EU14" s="4"/>
    </row>
    <row r="15" spans="1:154" x14ac:dyDescent="0.25">
      <c r="A15" s="4" t="s">
        <v>3</v>
      </c>
      <c r="B15" s="5">
        <f>CB34</f>
        <v>27.1</v>
      </c>
      <c r="C15" s="15">
        <f>CC34</f>
        <v>163</v>
      </c>
      <c r="D15" s="15">
        <f>CD34</f>
        <v>0</v>
      </c>
      <c r="E15" s="15">
        <f>CE34</f>
        <v>206</v>
      </c>
      <c r="F15" s="15">
        <f>CF34</f>
        <v>8</v>
      </c>
      <c r="G15" s="7">
        <f t="shared" si="0"/>
        <v>25.75</v>
      </c>
      <c r="H15" s="24">
        <v>1</v>
      </c>
      <c r="I15" s="7">
        <f t="shared" si="1"/>
        <v>20.375</v>
      </c>
      <c r="J15" s="7">
        <f t="shared" si="2"/>
        <v>7.5828220858895703</v>
      </c>
      <c r="K15" s="7"/>
      <c r="L15" s="7"/>
      <c r="M15" s="7"/>
      <c r="N15" s="7"/>
      <c r="O15" s="6"/>
      <c r="P15" s="6"/>
      <c r="Q15" s="6"/>
      <c r="R15" s="6"/>
      <c r="S15" s="6"/>
      <c r="T15" s="25"/>
      <c r="U15" s="6"/>
      <c r="V15" s="6"/>
      <c r="W15" s="6"/>
      <c r="X15" s="6"/>
      <c r="Y15" s="25"/>
      <c r="Z15" s="6"/>
      <c r="AA15" s="6"/>
      <c r="AB15" s="6"/>
      <c r="AC15" s="6"/>
      <c r="AD15" s="25"/>
      <c r="AE15" s="6"/>
      <c r="AF15" s="6"/>
      <c r="AG15" s="6"/>
      <c r="AH15" s="6"/>
      <c r="AI15" s="25"/>
      <c r="AJ15" s="12"/>
      <c r="AK15" s="6"/>
      <c r="AL15" s="6"/>
      <c r="AM15" s="6"/>
      <c r="AN15" s="25"/>
      <c r="AO15" s="6"/>
      <c r="AP15" s="6"/>
      <c r="AQ15" s="6"/>
      <c r="AR15" s="6"/>
      <c r="AS15" s="25">
        <v>5</v>
      </c>
      <c r="AT15" s="6">
        <v>30</v>
      </c>
      <c r="AU15" s="6">
        <v>2</v>
      </c>
      <c r="AV15" s="6">
        <v>17</v>
      </c>
      <c r="AW15" s="6">
        <v>1</v>
      </c>
      <c r="AX15" s="25"/>
      <c r="AY15" s="6"/>
      <c r="AZ15" s="6"/>
      <c r="BA15" s="6"/>
      <c r="BB15" s="6"/>
      <c r="BC15" s="6"/>
      <c r="BD15" s="6"/>
      <c r="BE15" s="6"/>
      <c r="BF15" s="6"/>
      <c r="BG15" s="6"/>
      <c r="BH15" s="25">
        <v>4</v>
      </c>
      <c r="BI15" s="12">
        <v>24</v>
      </c>
      <c r="BJ15" s="6">
        <v>0</v>
      </c>
      <c r="BK15" s="6">
        <v>21</v>
      </c>
      <c r="BL15" s="6">
        <v>1</v>
      </c>
      <c r="BM15" s="29">
        <v>2</v>
      </c>
      <c r="BN15" s="6">
        <v>12</v>
      </c>
      <c r="BO15" s="6">
        <v>0</v>
      </c>
      <c r="BP15" s="6">
        <v>10</v>
      </c>
      <c r="BQ15" s="28">
        <v>0</v>
      </c>
      <c r="BR15" s="25">
        <v>2</v>
      </c>
      <c r="BS15" s="12">
        <v>12</v>
      </c>
      <c r="BT15" s="6">
        <v>0</v>
      </c>
      <c r="BU15" s="6">
        <v>11</v>
      </c>
      <c r="BV15" s="6">
        <v>0</v>
      </c>
      <c r="BW15" s="25"/>
      <c r="BX15" s="12"/>
      <c r="BY15" s="6"/>
      <c r="BZ15" s="6"/>
      <c r="CA15" s="6"/>
      <c r="CB15" s="25"/>
      <c r="CC15" s="6"/>
      <c r="CD15" s="6"/>
      <c r="CE15" s="6"/>
      <c r="CF15" s="6"/>
      <c r="CG15" s="6"/>
      <c r="CH15" s="6"/>
      <c r="CI15" s="6"/>
      <c r="CJ15" s="6"/>
      <c r="CK15" s="6"/>
      <c r="CQ15" s="6"/>
      <c r="CR15" s="6"/>
      <c r="CS15" s="6"/>
      <c r="CT15" s="6"/>
      <c r="CU15" s="6"/>
      <c r="CV15" s="25">
        <v>3</v>
      </c>
      <c r="CW15" s="12">
        <v>18</v>
      </c>
      <c r="CX15" s="6">
        <v>0</v>
      </c>
      <c r="CY15" s="6">
        <v>20</v>
      </c>
      <c r="CZ15" s="6">
        <v>1</v>
      </c>
      <c r="DA15" s="25">
        <v>4</v>
      </c>
      <c r="DB15" s="12">
        <v>24</v>
      </c>
      <c r="DC15" s="6">
        <v>0</v>
      </c>
      <c r="DD15" s="6">
        <v>19</v>
      </c>
      <c r="DE15" s="6">
        <v>1</v>
      </c>
      <c r="DF15" s="25"/>
      <c r="DG15" s="12"/>
      <c r="DH15" s="6"/>
      <c r="DI15" s="6"/>
      <c r="DJ15" s="6"/>
      <c r="DU15" s="30"/>
      <c r="DV15" s="4"/>
      <c r="DZ15" s="30"/>
      <c r="EA15" s="4"/>
      <c r="EE15" s="30"/>
      <c r="EF15" s="4"/>
      <c r="EJ15" s="30"/>
      <c r="EK15" s="4"/>
      <c r="EO15" s="30"/>
      <c r="EP15" s="4"/>
      <c r="ET15" s="30"/>
      <c r="EU15" s="4"/>
    </row>
    <row r="16" spans="1:154" x14ac:dyDescent="0.25">
      <c r="A16" t="s">
        <v>29</v>
      </c>
      <c r="B16" s="5">
        <f>CG34</f>
        <v>40.200000000000003</v>
      </c>
      <c r="C16" s="15">
        <f>CH34</f>
        <v>242</v>
      </c>
      <c r="D16" s="15">
        <f>CI34</f>
        <v>3</v>
      </c>
      <c r="E16" s="15">
        <f>CJ34</f>
        <v>218</v>
      </c>
      <c r="F16" s="15">
        <f>CK34</f>
        <v>12</v>
      </c>
      <c r="G16" s="7">
        <f t="shared" si="0"/>
        <v>18.166666666666668</v>
      </c>
      <c r="H16" s="24">
        <v>1</v>
      </c>
      <c r="I16" s="7">
        <f t="shared" si="1"/>
        <v>20.166666666666668</v>
      </c>
      <c r="J16" s="7">
        <f t="shared" si="2"/>
        <v>5.4049586776859506</v>
      </c>
      <c r="K16" s="7"/>
      <c r="L16" s="7"/>
      <c r="M16" s="7"/>
      <c r="N16" s="7"/>
      <c r="O16" s="6"/>
      <c r="P16" s="6"/>
      <c r="Q16" s="6"/>
      <c r="R16" s="6"/>
      <c r="S16" s="6"/>
      <c r="T16" s="25"/>
      <c r="U16" s="6"/>
      <c r="V16" s="6"/>
      <c r="W16" s="6"/>
      <c r="X16" s="6"/>
      <c r="Y16" s="30"/>
      <c r="AD16" s="25"/>
      <c r="AE16" s="6"/>
      <c r="AF16" s="6"/>
      <c r="AG16" s="6"/>
      <c r="AH16" s="6"/>
      <c r="AI16" s="25"/>
      <c r="AJ16" s="12"/>
      <c r="AK16" s="6"/>
      <c r="AL16" s="6"/>
      <c r="AM16" s="6"/>
      <c r="AN16" s="25"/>
      <c r="AO16" s="6"/>
      <c r="AP16" s="6"/>
      <c r="AQ16" s="6"/>
      <c r="AR16" s="6"/>
      <c r="AS16" s="30">
        <v>6</v>
      </c>
      <c r="AT16" s="12">
        <v>30</v>
      </c>
      <c r="AU16" s="6">
        <v>0</v>
      </c>
      <c r="AV16" s="6">
        <v>29</v>
      </c>
      <c r="AW16" s="6">
        <v>1</v>
      </c>
      <c r="AX16" s="30"/>
      <c r="BH16" s="25">
        <v>3</v>
      </c>
      <c r="BI16" s="12">
        <v>18</v>
      </c>
      <c r="BJ16" s="6">
        <v>1</v>
      </c>
      <c r="BK16" s="6">
        <v>12</v>
      </c>
      <c r="BL16" s="6">
        <v>0</v>
      </c>
      <c r="BM16" s="25">
        <v>2</v>
      </c>
      <c r="BN16" s="12">
        <v>12</v>
      </c>
      <c r="BO16" s="6">
        <v>1</v>
      </c>
      <c r="BP16" s="6">
        <v>2</v>
      </c>
      <c r="BQ16" s="6">
        <v>1</v>
      </c>
      <c r="BR16" s="25">
        <v>2</v>
      </c>
      <c r="BS16" s="12">
        <v>12</v>
      </c>
      <c r="BT16" s="6">
        <v>0</v>
      </c>
      <c r="BU16" s="6">
        <v>4</v>
      </c>
      <c r="BV16" s="6">
        <v>1</v>
      </c>
      <c r="BW16" s="25"/>
      <c r="BX16" s="12"/>
      <c r="BY16" s="6"/>
      <c r="BZ16" s="6"/>
      <c r="CA16" s="6"/>
      <c r="CB16" s="25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25">
        <v>3</v>
      </c>
      <c r="CW16" s="12">
        <v>18</v>
      </c>
      <c r="CX16" s="6">
        <v>0</v>
      </c>
      <c r="CY16" s="6">
        <v>29</v>
      </c>
      <c r="CZ16" s="6">
        <v>1</v>
      </c>
      <c r="DA16" s="25">
        <v>2</v>
      </c>
      <c r="DB16" s="12">
        <v>12</v>
      </c>
      <c r="DC16" s="6">
        <v>0</v>
      </c>
      <c r="DD16" s="6">
        <v>10</v>
      </c>
      <c r="DE16" s="6">
        <v>0</v>
      </c>
      <c r="DF16" s="25"/>
      <c r="DG16" s="12"/>
      <c r="DH16" s="6"/>
      <c r="DI16" s="6"/>
      <c r="DJ16" s="6"/>
      <c r="DU16" s="30"/>
      <c r="DV16" s="4"/>
      <c r="DZ16" s="30"/>
      <c r="EA16" s="4"/>
      <c r="EE16" s="30"/>
      <c r="EF16" s="4"/>
      <c r="EJ16" s="30"/>
      <c r="EK16" s="4"/>
      <c r="EO16" s="30"/>
      <c r="EP16" s="4"/>
      <c r="ET16" s="30"/>
      <c r="EU16" s="4"/>
    </row>
    <row r="17" spans="1:151" x14ac:dyDescent="0.25">
      <c r="A17" t="s">
        <v>531</v>
      </c>
      <c r="B17" s="5">
        <f>CL34</f>
        <v>33</v>
      </c>
      <c r="C17" s="15">
        <f>CM34</f>
        <v>198</v>
      </c>
      <c r="D17" s="15">
        <f>CN34</f>
        <v>0</v>
      </c>
      <c r="E17" s="15">
        <f>CO34</f>
        <v>241</v>
      </c>
      <c r="F17" s="15">
        <f>CP34</f>
        <v>13</v>
      </c>
      <c r="G17" s="7">
        <f t="shared" si="0"/>
        <v>18.53846153846154</v>
      </c>
      <c r="H17" s="24">
        <v>2</v>
      </c>
      <c r="I17" s="7">
        <f t="shared" si="1"/>
        <v>15.23076923076923</v>
      </c>
      <c r="J17" s="7">
        <f t="shared" si="2"/>
        <v>7.3030303030303028</v>
      </c>
      <c r="K17" s="7"/>
      <c r="L17" s="7"/>
      <c r="M17" s="7"/>
      <c r="N17" s="7"/>
      <c r="O17" s="6"/>
      <c r="P17" s="6"/>
      <c r="Q17" s="6"/>
      <c r="R17" s="6"/>
      <c r="S17" s="6"/>
      <c r="T17" s="25"/>
      <c r="U17" s="6"/>
      <c r="V17" s="6"/>
      <c r="W17" s="6"/>
      <c r="X17" s="6"/>
      <c r="Y17" s="30"/>
      <c r="AD17" s="25"/>
      <c r="AE17" s="6"/>
      <c r="AF17" s="6"/>
      <c r="AG17" s="6"/>
      <c r="AH17" s="6"/>
      <c r="AI17" s="25"/>
      <c r="AJ17" s="12"/>
      <c r="AK17" s="6"/>
      <c r="AL17" s="6"/>
      <c r="AM17" s="6"/>
      <c r="AN17" s="25"/>
      <c r="AO17" s="6"/>
      <c r="AP17" s="6"/>
      <c r="AQ17" s="6"/>
      <c r="AR17" s="6"/>
      <c r="AS17" s="25">
        <v>8</v>
      </c>
      <c r="AT17" s="12">
        <v>48</v>
      </c>
      <c r="AU17" s="6">
        <v>2</v>
      </c>
      <c r="AV17" s="6">
        <v>26</v>
      </c>
      <c r="AW17" s="6">
        <v>1</v>
      </c>
      <c r="AX17" s="25"/>
      <c r="AY17" s="6"/>
      <c r="AZ17" s="6"/>
      <c r="BA17" s="6"/>
      <c r="BB17" s="6"/>
      <c r="BC17" s="6"/>
      <c r="BD17" s="6"/>
      <c r="BE17" s="6"/>
      <c r="BF17" s="6"/>
      <c r="BG17" s="6"/>
      <c r="BH17" s="25">
        <v>0.3</v>
      </c>
      <c r="BI17" s="12">
        <v>3</v>
      </c>
      <c r="BJ17" s="6">
        <v>0</v>
      </c>
      <c r="BK17" s="6">
        <v>6</v>
      </c>
      <c r="BL17" s="6">
        <v>1</v>
      </c>
      <c r="BM17" s="25">
        <v>4</v>
      </c>
      <c r="BN17" s="12">
        <v>24</v>
      </c>
      <c r="BO17" s="6">
        <v>1</v>
      </c>
      <c r="BP17" s="6">
        <v>10</v>
      </c>
      <c r="BQ17" s="6">
        <v>0</v>
      </c>
      <c r="BR17" s="25">
        <v>3</v>
      </c>
      <c r="BS17" s="12">
        <v>18</v>
      </c>
      <c r="BT17" s="6">
        <v>2</v>
      </c>
      <c r="BU17" s="6">
        <v>1</v>
      </c>
      <c r="BV17" s="6">
        <v>2</v>
      </c>
      <c r="BW17" s="25"/>
      <c r="BX17" s="12"/>
      <c r="BY17" s="6"/>
      <c r="BZ17" s="6"/>
      <c r="CA17" s="6"/>
      <c r="CB17" s="30"/>
      <c r="CV17" s="25">
        <v>1</v>
      </c>
      <c r="CW17" s="12">
        <v>6</v>
      </c>
      <c r="CX17" s="6">
        <v>0</v>
      </c>
      <c r="CY17" s="6">
        <v>3</v>
      </c>
      <c r="CZ17" s="6">
        <v>2</v>
      </c>
      <c r="DA17" s="25">
        <v>4</v>
      </c>
      <c r="DB17" s="12">
        <v>24</v>
      </c>
      <c r="DC17" s="6">
        <v>0</v>
      </c>
      <c r="DD17" s="6">
        <v>16</v>
      </c>
      <c r="DE17" s="6">
        <v>2</v>
      </c>
      <c r="DF17" s="25"/>
      <c r="DG17" s="12"/>
      <c r="DH17" s="6"/>
      <c r="DI17" s="6"/>
      <c r="DJ17" s="6"/>
      <c r="DU17" s="30"/>
      <c r="DV17" s="4"/>
      <c r="EE17" s="30"/>
      <c r="EF17" s="4"/>
      <c r="EJ17" s="30"/>
      <c r="EK17" s="4"/>
      <c r="EO17" s="30"/>
      <c r="EP17" s="4"/>
      <c r="ET17" s="30"/>
      <c r="EU17" s="4"/>
    </row>
    <row r="18" spans="1:151" x14ac:dyDescent="0.25">
      <c r="A18" t="s">
        <v>529</v>
      </c>
      <c r="B18" s="5">
        <f>CQ34</f>
        <v>28</v>
      </c>
      <c r="C18" s="15">
        <f>CR34</f>
        <v>168</v>
      </c>
      <c r="D18" s="15">
        <f>CS34</f>
        <v>1</v>
      </c>
      <c r="E18" s="15">
        <f>CT34</f>
        <v>138</v>
      </c>
      <c r="F18" s="15">
        <f>CU34</f>
        <v>9</v>
      </c>
      <c r="G18" s="7">
        <f t="shared" si="0"/>
        <v>15.333333333333334</v>
      </c>
      <c r="H18" s="24"/>
      <c r="I18" s="7">
        <f t="shared" si="1"/>
        <v>18.666666666666668</v>
      </c>
      <c r="J18" s="7">
        <f t="shared" si="2"/>
        <v>4.9285714285714288</v>
      </c>
      <c r="K18" s="7"/>
      <c r="L18" s="7"/>
      <c r="M18" s="7"/>
      <c r="N18" s="7"/>
      <c r="O18" s="6"/>
      <c r="P18" s="6"/>
      <c r="Q18" s="6"/>
      <c r="R18" s="6"/>
      <c r="S18" s="6"/>
      <c r="T18" s="25"/>
      <c r="U18" s="6"/>
      <c r="V18" s="6"/>
      <c r="W18" s="6"/>
      <c r="X18" s="6"/>
      <c r="Y18" s="30"/>
      <c r="AD18" s="25"/>
      <c r="AE18" s="6"/>
      <c r="AF18" s="6"/>
      <c r="AG18" s="6"/>
      <c r="AH18" s="6"/>
      <c r="AI18" s="25"/>
      <c r="AJ18" s="12"/>
      <c r="AK18" s="6"/>
      <c r="AL18" s="6"/>
      <c r="AM18" s="6"/>
      <c r="AN18" s="25"/>
      <c r="AO18" s="6"/>
      <c r="AP18" s="6"/>
      <c r="AQ18" s="6"/>
      <c r="AR18" s="6"/>
      <c r="AS18" s="25"/>
      <c r="AT18" s="12"/>
      <c r="AU18" s="6"/>
      <c r="AV18" s="6"/>
      <c r="AW18" s="6"/>
      <c r="AX18" s="25"/>
      <c r="AY18" s="6"/>
      <c r="AZ18" s="6"/>
      <c r="BA18" s="6"/>
      <c r="BB18" s="6"/>
      <c r="BC18" s="6"/>
      <c r="BD18" s="6"/>
      <c r="BE18" s="6"/>
      <c r="BF18" s="6"/>
      <c r="BG18" s="6"/>
      <c r="BH18" s="30">
        <v>7</v>
      </c>
      <c r="BI18" s="28">
        <v>42</v>
      </c>
      <c r="BJ18" s="6">
        <v>0</v>
      </c>
      <c r="BK18" s="6">
        <v>48</v>
      </c>
      <c r="BL18" s="6">
        <v>3</v>
      </c>
      <c r="BM18" s="29">
        <v>5</v>
      </c>
      <c r="BN18" s="12">
        <v>30</v>
      </c>
      <c r="BO18" s="6">
        <v>1</v>
      </c>
      <c r="BP18" s="6">
        <v>10</v>
      </c>
      <c r="BQ18" s="6">
        <v>1</v>
      </c>
      <c r="BR18" s="25">
        <v>3</v>
      </c>
      <c r="BS18" s="12">
        <v>18</v>
      </c>
      <c r="BT18" s="6">
        <v>0</v>
      </c>
      <c r="BU18" s="6">
        <v>12</v>
      </c>
      <c r="BV18" s="6">
        <v>3</v>
      </c>
      <c r="BW18" s="25"/>
      <c r="BX18" s="12"/>
      <c r="BY18" s="6"/>
      <c r="BZ18" s="6"/>
      <c r="CA18" s="6"/>
      <c r="CB18" s="30"/>
      <c r="CV18" s="30"/>
      <c r="DA18" s="29">
        <v>2</v>
      </c>
      <c r="DB18" s="28">
        <v>12</v>
      </c>
      <c r="DC18" s="6">
        <v>0</v>
      </c>
      <c r="DD18" s="6">
        <v>37</v>
      </c>
      <c r="DE18" s="6">
        <v>0</v>
      </c>
      <c r="DF18" s="25"/>
      <c r="DG18" s="12"/>
      <c r="DH18" s="6"/>
      <c r="DI18" s="6"/>
      <c r="DJ18" s="6"/>
      <c r="DT18" s="4"/>
      <c r="DU18" s="4"/>
      <c r="DV18" s="4"/>
    </row>
    <row r="19" spans="1:151" x14ac:dyDescent="0.25">
      <c r="A19" s="4" t="s">
        <v>13</v>
      </c>
      <c r="B19" s="5">
        <f>CV34</f>
        <v>58.3</v>
      </c>
      <c r="C19" s="15">
        <f>CW34</f>
        <v>351</v>
      </c>
      <c r="D19" s="15">
        <f>CX34</f>
        <v>5</v>
      </c>
      <c r="E19" s="15">
        <f>CY34</f>
        <v>289</v>
      </c>
      <c r="F19" s="15">
        <f>CZ34</f>
        <v>12</v>
      </c>
      <c r="G19" s="7">
        <f t="shared" si="0"/>
        <v>24.083333333333332</v>
      </c>
      <c r="H19" s="24">
        <v>1</v>
      </c>
      <c r="I19" s="7">
        <f t="shared" si="1"/>
        <v>29.25</v>
      </c>
      <c r="J19" s="7">
        <f t="shared" si="2"/>
        <v>4.9401709401709404</v>
      </c>
      <c r="K19" s="7"/>
      <c r="L19" s="7"/>
      <c r="M19" s="7"/>
      <c r="N19" s="7"/>
      <c r="O19" s="6"/>
      <c r="P19" s="6"/>
      <c r="Q19" s="6"/>
      <c r="R19" s="6"/>
      <c r="S19" s="6"/>
      <c r="T19" s="25"/>
      <c r="U19" s="6"/>
      <c r="V19" s="6"/>
      <c r="W19" s="6"/>
      <c r="X19" s="6"/>
      <c r="Y19" s="30"/>
      <c r="AD19" s="25"/>
      <c r="AE19" s="6"/>
      <c r="AF19" s="6"/>
      <c r="AG19" s="6"/>
      <c r="AH19" s="6"/>
      <c r="AI19" s="25"/>
      <c r="AJ19" s="12"/>
      <c r="AK19" s="6"/>
      <c r="AL19" s="6"/>
      <c r="AM19" s="6"/>
      <c r="AN19" s="25"/>
      <c r="AO19" s="6"/>
      <c r="AP19" s="6"/>
      <c r="AQ19" s="6"/>
      <c r="AR19" s="6"/>
      <c r="AS19" s="25"/>
      <c r="AT19" s="12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25"/>
      <c r="BI19" s="12"/>
      <c r="BJ19" s="6"/>
      <c r="BK19" s="6"/>
      <c r="BL19" s="6"/>
      <c r="BM19" s="25">
        <v>8</v>
      </c>
      <c r="BN19" s="12">
        <v>48</v>
      </c>
      <c r="BO19" s="6">
        <v>0</v>
      </c>
      <c r="BP19" s="6">
        <v>52</v>
      </c>
      <c r="BQ19" s="6">
        <v>0</v>
      </c>
      <c r="BR19" s="25">
        <v>1</v>
      </c>
      <c r="BS19" s="12">
        <v>6</v>
      </c>
      <c r="BT19" s="6">
        <v>0</v>
      </c>
      <c r="BU19" s="6">
        <v>2</v>
      </c>
      <c r="BV19" s="6">
        <v>0</v>
      </c>
      <c r="BW19" s="25"/>
      <c r="BX19" s="12"/>
      <c r="BY19" s="6"/>
      <c r="BZ19" s="6"/>
      <c r="CA19" s="6"/>
      <c r="CB19" s="30"/>
      <c r="CV19" s="25"/>
      <c r="CW19" s="12"/>
      <c r="CX19" s="6"/>
      <c r="CY19" s="6"/>
      <c r="CZ19" s="6"/>
      <c r="DA19" s="25">
        <v>4</v>
      </c>
      <c r="DB19" s="12">
        <v>24</v>
      </c>
      <c r="DC19" s="6">
        <v>0</v>
      </c>
      <c r="DD19" s="6">
        <v>34</v>
      </c>
      <c r="DE19" s="6">
        <v>0</v>
      </c>
      <c r="DF19" s="25"/>
      <c r="DG19" s="12"/>
      <c r="DH19" s="6"/>
      <c r="DI19" s="6"/>
      <c r="DJ19" s="6"/>
      <c r="DT19" s="4"/>
      <c r="DU19" s="4"/>
      <c r="DV19" s="4"/>
    </row>
    <row r="20" spans="1:151" x14ac:dyDescent="0.25">
      <c r="A20" s="4" t="s">
        <v>14</v>
      </c>
      <c r="B20" s="5">
        <f>DA34</f>
        <v>97.1</v>
      </c>
      <c r="C20" s="15">
        <f>DB34</f>
        <v>583</v>
      </c>
      <c r="D20" s="15">
        <f>DC34</f>
        <v>6</v>
      </c>
      <c r="E20" s="15">
        <f>DD34</f>
        <v>509</v>
      </c>
      <c r="F20" s="15">
        <f>DE34</f>
        <v>25</v>
      </c>
      <c r="G20" s="7">
        <f t="shared" si="0"/>
        <v>20.36</v>
      </c>
      <c r="H20" s="24">
        <v>3</v>
      </c>
      <c r="I20" s="7">
        <f t="shared" si="1"/>
        <v>23.32</v>
      </c>
      <c r="J20" s="7">
        <f t="shared" si="2"/>
        <v>5.2384219554030871</v>
      </c>
      <c r="K20" s="7"/>
      <c r="L20" s="7"/>
      <c r="M20" s="7"/>
      <c r="N20" s="7"/>
      <c r="O20" s="6"/>
      <c r="P20" s="6"/>
      <c r="Q20" s="6"/>
      <c r="R20" s="6"/>
      <c r="S20" s="6"/>
      <c r="T20" s="25"/>
      <c r="U20" s="6"/>
      <c r="V20" s="6"/>
      <c r="W20" s="6"/>
      <c r="X20" s="6"/>
      <c r="Y20" s="25"/>
      <c r="Z20" s="6"/>
      <c r="AA20" s="6"/>
      <c r="AB20" s="6"/>
      <c r="AC20" s="6"/>
      <c r="AD20" s="25"/>
      <c r="AE20" s="6"/>
      <c r="AF20" s="6"/>
      <c r="AG20" s="6"/>
      <c r="AH20" s="6"/>
      <c r="AI20" s="25"/>
      <c r="AJ20" s="12"/>
      <c r="AK20" s="6"/>
      <c r="AL20" s="6"/>
      <c r="AM20" s="6"/>
      <c r="AN20" s="25"/>
      <c r="AO20" s="6"/>
      <c r="AP20" s="6"/>
      <c r="AQ20" s="6"/>
      <c r="AR20" s="6"/>
      <c r="AS20" s="25"/>
      <c r="AT20" s="12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25">
        <v>3</v>
      </c>
      <c r="BN20" s="12">
        <v>18</v>
      </c>
      <c r="BO20" s="6">
        <v>0</v>
      </c>
      <c r="BP20" s="6">
        <v>11</v>
      </c>
      <c r="BQ20" s="6">
        <v>0</v>
      </c>
      <c r="BR20" s="25">
        <v>4</v>
      </c>
      <c r="BS20" s="12">
        <v>24</v>
      </c>
      <c r="BT20" s="6">
        <v>1</v>
      </c>
      <c r="BU20" s="6">
        <v>9</v>
      </c>
      <c r="BV20" s="6">
        <v>1</v>
      </c>
      <c r="BW20" s="25"/>
      <c r="BX20" s="12"/>
      <c r="BY20" s="6"/>
      <c r="BZ20" s="6"/>
      <c r="CA20" s="6"/>
      <c r="CB20" s="25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25"/>
      <c r="CW20" s="12"/>
      <c r="CX20" s="6"/>
      <c r="CY20" s="6"/>
      <c r="CZ20" s="6"/>
      <c r="DA20" s="25">
        <v>3</v>
      </c>
      <c r="DB20" s="12">
        <v>18</v>
      </c>
      <c r="DC20" s="6">
        <v>0</v>
      </c>
      <c r="DD20" s="6">
        <v>15</v>
      </c>
      <c r="DE20" s="6">
        <v>0</v>
      </c>
      <c r="DF20" s="25"/>
      <c r="DG20" s="12"/>
      <c r="DH20" s="6"/>
      <c r="DI20" s="6"/>
      <c r="DJ20" s="6"/>
      <c r="DT20" s="4"/>
      <c r="DU20" s="4"/>
      <c r="DV20" s="4"/>
    </row>
    <row r="21" spans="1:151" x14ac:dyDescent="0.25">
      <c r="A21" s="26" t="s">
        <v>530</v>
      </c>
      <c r="B21" s="5">
        <f>DF34</f>
        <v>25</v>
      </c>
      <c r="C21" s="15">
        <f>DG34</f>
        <v>150</v>
      </c>
      <c r="D21" s="15">
        <f>DH34</f>
        <v>3</v>
      </c>
      <c r="E21" s="15">
        <f>DI34</f>
        <v>77</v>
      </c>
      <c r="F21" s="15">
        <f>DJ34</f>
        <v>7</v>
      </c>
      <c r="G21" s="7">
        <f t="shared" si="0"/>
        <v>11</v>
      </c>
      <c r="H21" s="6"/>
      <c r="I21" s="7">
        <f t="shared" si="1"/>
        <v>21.428571428571427</v>
      </c>
      <c r="J21" s="7">
        <f t="shared" si="2"/>
        <v>3.08</v>
      </c>
      <c r="K21" s="7"/>
      <c r="L21" s="7"/>
      <c r="M21" s="7"/>
      <c r="N21" s="7"/>
      <c r="O21" s="6"/>
      <c r="P21" s="6"/>
      <c r="Q21" s="6"/>
      <c r="R21" s="6"/>
      <c r="S21" s="6"/>
      <c r="T21" s="25"/>
      <c r="U21" s="6"/>
      <c r="V21" s="6"/>
      <c r="W21" s="6"/>
      <c r="X21" s="6"/>
      <c r="Y21" s="25"/>
      <c r="Z21" s="6"/>
      <c r="AA21" s="6"/>
      <c r="AB21" s="6"/>
      <c r="AC21" s="6"/>
      <c r="AD21" s="25"/>
      <c r="AE21" s="6"/>
      <c r="AF21" s="6"/>
      <c r="AG21" s="6"/>
      <c r="AH21" s="6"/>
      <c r="AI21" s="25"/>
      <c r="AJ21" s="12"/>
      <c r="AK21" s="6"/>
      <c r="AL21" s="6"/>
      <c r="AM21" s="6"/>
      <c r="AN21" s="25"/>
      <c r="AO21" s="6"/>
      <c r="AP21" s="6"/>
      <c r="AQ21" s="6"/>
      <c r="AR21" s="6"/>
      <c r="AS21" s="25"/>
      <c r="AT21" s="12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25">
        <v>3</v>
      </c>
      <c r="BN21" s="12">
        <v>18</v>
      </c>
      <c r="BO21" s="6">
        <v>0</v>
      </c>
      <c r="BP21" s="6">
        <v>4</v>
      </c>
      <c r="BQ21" s="6">
        <v>3</v>
      </c>
      <c r="BR21" s="25">
        <v>6</v>
      </c>
      <c r="BS21" s="12">
        <v>36</v>
      </c>
      <c r="BT21" s="6">
        <v>1</v>
      </c>
      <c r="BU21" s="6">
        <v>33</v>
      </c>
      <c r="BV21" s="6">
        <v>1</v>
      </c>
      <c r="BW21" s="25"/>
      <c r="BX21" s="12"/>
      <c r="BY21" s="6"/>
      <c r="BZ21" s="6"/>
      <c r="CA21" s="6"/>
      <c r="CB21" s="25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25"/>
      <c r="CW21" s="12"/>
      <c r="CX21" s="6"/>
      <c r="CY21" s="6"/>
      <c r="CZ21" s="6"/>
      <c r="DA21" s="25">
        <v>5</v>
      </c>
      <c r="DB21" s="12">
        <v>30</v>
      </c>
      <c r="DC21" s="6">
        <v>3</v>
      </c>
      <c r="DD21" s="6">
        <v>5</v>
      </c>
      <c r="DE21" s="6">
        <v>1</v>
      </c>
      <c r="DF21" s="25"/>
      <c r="DG21" s="12"/>
      <c r="DH21" s="6"/>
      <c r="DI21" s="6"/>
      <c r="DJ21" s="6"/>
      <c r="DT21" s="4"/>
      <c r="DU21" s="4"/>
      <c r="DV21" s="4"/>
    </row>
    <row r="22" spans="1:151" x14ac:dyDescent="0.25">
      <c r="A22" s="4" t="s">
        <v>200</v>
      </c>
      <c r="B22" s="5">
        <f>DK34</f>
        <v>63</v>
      </c>
      <c r="C22" s="15">
        <f>DL34</f>
        <v>378</v>
      </c>
      <c r="D22" s="15">
        <f>DM34</f>
        <v>5</v>
      </c>
      <c r="E22" s="15">
        <f>DN34</f>
        <v>310</v>
      </c>
      <c r="F22" s="15">
        <f>DO34</f>
        <v>12</v>
      </c>
      <c r="G22" s="7">
        <f t="shared" si="0"/>
        <v>25.833333333333332</v>
      </c>
      <c r="H22" s="24">
        <v>1</v>
      </c>
      <c r="I22" s="7">
        <f t="shared" si="1"/>
        <v>31.5</v>
      </c>
      <c r="J22" s="7">
        <f t="shared" si="2"/>
        <v>4.9206349206349209</v>
      </c>
      <c r="K22" s="7"/>
      <c r="L22" s="7"/>
      <c r="M22" s="7"/>
      <c r="N22" s="7"/>
      <c r="O22" s="6"/>
      <c r="P22" s="6"/>
      <c r="Q22" s="6"/>
      <c r="R22" s="6"/>
      <c r="S22" s="6"/>
      <c r="T22" s="25"/>
      <c r="U22" s="6"/>
      <c r="V22" s="6"/>
      <c r="W22" s="6"/>
      <c r="X22" s="6"/>
      <c r="Y22" s="25"/>
      <c r="Z22" s="6"/>
      <c r="AA22" s="6"/>
      <c r="AB22" s="6"/>
      <c r="AC22" s="6"/>
      <c r="AD22" s="25"/>
      <c r="AE22" s="6"/>
      <c r="AF22" s="6"/>
      <c r="AG22" s="6"/>
      <c r="AH22" s="6"/>
      <c r="AI22" s="25"/>
      <c r="AJ22" s="12"/>
      <c r="AK22" s="6"/>
      <c r="AL22" s="6"/>
      <c r="AM22" s="6"/>
      <c r="AN22" s="25"/>
      <c r="AO22" s="6"/>
      <c r="AP22" s="6"/>
      <c r="AQ22" s="6"/>
      <c r="AR22" s="6"/>
      <c r="AS22" s="25"/>
      <c r="AT22" s="12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25">
        <v>8</v>
      </c>
      <c r="BN22" s="12">
        <v>48</v>
      </c>
      <c r="BO22" s="6">
        <v>4</v>
      </c>
      <c r="BP22" s="6">
        <v>6</v>
      </c>
      <c r="BQ22" s="6">
        <v>0</v>
      </c>
      <c r="BR22" s="25">
        <v>3</v>
      </c>
      <c r="BS22" s="12">
        <v>18</v>
      </c>
      <c r="BT22" s="6">
        <v>0</v>
      </c>
      <c r="BU22" s="6">
        <v>17</v>
      </c>
      <c r="BV22" s="6">
        <v>0</v>
      </c>
      <c r="BW22" s="25"/>
      <c r="BX22" s="12"/>
      <c r="BY22" s="6"/>
      <c r="BZ22" s="6"/>
      <c r="CA22" s="6"/>
      <c r="CB22" s="25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25"/>
      <c r="CW22" s="12"/>
      <c r="CX22" s="6"/>
      <c r="CY22" s="6"/>
      <c r="CZ22" s="6"/>
      <c r="DA22" s="25">
        <v>7</v>
      </c>
      <c r="DB22" s="12">
        <v>42</v>
      </c>
      <c r="DC22" s="6">
        <v>0</v>
      </c>
      <c r="DD22" s="6">
        <v>39</v>
      </c>
      <c r="DE22" s="6">
        <v>1</v>
      </c>
      <c r="DF22" s="25"/>
      <c r="DG22" s="12"/>
      <c r="DH22" s="6"/>
      <c r="DI22" s="6"/>
      <c r="DJ22" s="6"/>
      <c r="DT22" s="4"/>
      <c r="DU22" s="4"/>
      <c r="DV22" s="4"/>
    </row>
    <row r="23" spans="1:151" x14ac:dyDescent="0.25">
      <c r="A23" s="26" t="s">
        <v>466</v>
      </c>
      <c r="B23" s="5">
        <f>DP34</f>
        <v>10</v>
      </c>
      <c r="C23" s="15">
        <f>DQ34</f>
        <v>60</v>
      </c>
      <c r="D23" s="15">
        <f>DR34</f>
        <v>0</v>
      </c>
      <c r="E23" s="15">
        <f>DS34</f>
        <v>48</v>
      </c>
      <c r="F23" s="15">
        <f>DT34</f>
        <v>2</v>
      </c>
      <c r="G23" s="7">
        <f t="shared" si="0"/>
        <v>24</v>
      </c>
      <c r="H23" s="6"/>
      <c r="I23" s="7">
        <f t="shared" si="1"/>
        <v>30</v>
      </c>
      <c r="J23" s="7">
        <f t="shared" si="2"/>
        <v>4.8</v>
      </c>
      <c r="K23" s="7"/>
      <c r="L23" s="7"/>
      <c r="M23" s="7"/>
      <c r="N23" s="7"/>
      <c r="O23" s="6"/>
      <c r="P23" s="6"/>
      <c r="Q23" s="6"/>
      <c r="R23" s="6"/>
      <c r="S23" s="6"/>
      <c r="T23" s="25"/>
      <c r="U23" s="6"/>
      <c r="V23" s="6"/>
      <c r="W23" s="6"/>
      <c r="X23" s="6"/>
      <c r="Y23" s="25"/>
      <c r="Z23" s="6"/>
      <c r="AA23" s="6"/>
      <c r="AB23" s="6"/>
      <c r="AC23" s="6"/>
      <c r="AD23" s="25"/>
      <c r="AE23" s="6"/>
      <c r="AF23" s="6"/>
      <c r="AG23" s="6"/>
      <c r="AH23" s="6"/>
      <c r="AI23" s="25"/>
      <c r="AJ23" s="12"/>
      <c r="AK23" s="6"/>
      <c r="AL23" s="6"/>
      <c r="AM23" s="6"/>
      <c r="AN23" s="25"/>
      <c r="AO23" s="6"/>
      <c r="AP23" s="6"/>
      <c r="AQ23" s="6"/>
      <c r="AR23" s="6"/>
      <c r="AS23" s="25"/>
      <c r="AT23" s="12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25">
        <v>8</v>
      </c>
      <c r="BN23" s="12">
        <v>48</v>
      </c>
      <c r="BO23" s="6">
        <v>1</v>
      </c>
      <c r="BP23" s="6">
        <v>28</v>
      </c>
      <c r="BQ23" s="6">
        <v>2</v>
      </c>
      <c r="BR23" s="25">
        <v>3</v>
      </c>
      <c r="BS23" s="12">
        <v>18</v>
      </c>
      <c r="BT23" s="6">
        <v>0</v>
      </c>
      <c r="BU23" s="6">
        <v>6</v>
      </c>
      <c r="BV23" s="6">
        <v>0</v>
      </c>
      <c r="BW23" s="25"/>
      <c r="BX23" s="12"/>
      <c r="BY23" s="6"/>
      <c r="BZ23" s="6"/>
      <c r="CA23" s="6"/>
      <c r="CB23" s="25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25"/>
      <c r="CW23" s="12"/>
      <c r="CX23" s="6"/>
      <c r="CY23" s="6"/>
      <c r="CZ23" s="6"/>
      <c r="DA23" s="25">
        <v>2</v>
      </c>
      <c r="DB23" s="12">
        <v>12</v>
      </c>
      <c r="DC23" s="6">
        <v>0</v>
      </c>
      <c r="DD23" s="6">
        <v>10</v>
      </c>
      <c r="DE23" s="6">
        <v>0</v>
      </c>
      <c r="DF23" s="25"/>
      <c r="DG23" s="12"/>
      <c r="DH23" s="6"/>
      <c r="DI23" s="6"/>
      <c r="DJ23" s="6"/>
      <c r="DT23" s="4"/>
      <c r="DU23" s="4"/>
      <c r="DV23" s="4"/>
    </row>
    <row r="24" spans="1:151" x14ac:dyDescent="0.25">
      <c r="A24" s="1" t="s">
        <v>2</v>
      </c>
      <c r="N24" s="7"/>
      <c r="O24" s="6"/>
      <c r="P24" s="6"/>
      <c r="Q24" s="6"/>
      <c r="R24" s="6"/>
      <c r="S24" s="6"/>
      <c r="T24" s="25"/>
      <c r="U24" s="6"/>
      <c r="V24" s="6"/>
      <c r="W24" s="6"/>
      <c r="X24" s="6"/>
      <c r="Y24" s="25"/>
      <c r="Z24" s="6"/>
      <c r="AA24" s="6"/>
      <c r="AB24" s="6"/>
      <c r="AC24" s="6"/>
      <c r="AD24" s="25"/>
      <c r="AE24" s="6"/>
      <c r="AF24" s="6"/>
      <c r="AG24" s="6"/>
      <c r="AH24" s="6"/>
      <c r="AI24" s="25"/>
      <c r="AJ24" s="12"/>
      <c r="AK24" s="6"/>
      <c r="AL24" s="6"/>
      <c r="AM24" s="6"/>
      <c r="AN24" s="25"/>
      <c r="AO24" s="6"/>
      <c r="AP24" s="6"/>
      <c r="AQ24" s="6"/>
      <c r="AR24" s="6"/>
      <c r="AS24" s="25"/>
      <c r="AT24" s="12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25"/>
      <c r="BN24" s="12"/>
      <c r="BO24" s="6"/>
      <c r="BP24" s="6"/>
      <c r="BQ24" s="6"/>
      <c r="BR24" s="25">
        <v>3</v>
      </c>
      <c r="BS24" s="6">
        <v>18</v>
      </c>
      <c r="BT24" s="6">
        <v>0</v>
      </c>
      <c r="BU24" s="6">
        <v>17</v>
      </c>
      <c r="BV24" s="6">
        <v>2</v>
      </c>
      <c r="BW24" s="25"/>
      <c r="BX24" s="12"/>
      <c r="BY24" s="6"/>
      <c r="BZ24" s="6"/>
      <c r="CA24" s="6"/>
      <c r="CB24" s="25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25"/>
      <c r="CW24" s="12"/>
      <c r="CX24" s="6"/>
      <c r="CY24" s="6"/>
      <c r="CZ24" s="6"/>
      <c r="DA24" s="25">
        <v>3</v>
      </c>
      <c r="DB24" s="12">
        <v>18</v>
      </c>
      <c r="DC24" s="6">
        <v>0</v>
      </c>
      <c r="DD24" s="6">
        <v>22</v>
      </c>
      <c r="DE24" s="6">
        <v>1</v>
      </c>
      <c r="DF24" s="25"/>
      <c r="DG24" s="12"/>
      <c r="DH24" s="6"/>
      <c r="DI24" s="6"/>
      <c r="DJ24" s="6"/>
      <c r="DT24" s="4"/>
      <c r="DU24" s="4"/>
      <c r="DV24" s="4"/>
    </row>
    <row r="25" spans="1:151" x14ac:dyDescent="0.25">
      <c r="A25" s="4" t="s">
        <v>21</v>
      </c>
      <c r="B25" s="5">
        <f>AX34</f>
        <v>5</v>
      </c>
      <c r="C25" s="15">
        <f>AY34</f>
        <v>30</v>
      </c>
      <c r="D25" s="15">
        <f>AZ34</f>
        <v>0</v>
      </c>
      <c r="E25" s="15">
        <f>BA34</f>
        <v>36</v>
      </c>
      <c r="F25" s="15">
        <f>BB34</f>
        <v>0</v>
      </c>
      <c r="G25" s="7"/>
      <c r="H25" s="24"/>
      <c r="I25" s="7"/>
      <c r="J25" s="7"/>
      <c r="K25" s="7"/>
      <c r="L25" s="7"/>
      <c r="M25" s="7"/>
      <c r="O25" s="6"/>
      <c r="P25" s="6"/>
      <c r="Q25" s="6"/>
      <c r="R25" s="6"/>
      <c r="S25" s="6"/>
      <c r="Y25" s="25"/>
      <c r="Z25" s="6"/>
      <c r="AA25" s="6"/>
      <c r="AB25" s="6"/>
      <c r="AC25" s="6"/>
      <c r="AD25" s="25"/>
      <c r="AE25" s="6"/>
      <c r="AF25" s="6"/>
      <c r="AG25" s="6"/>
      <c r="AH25" s="6"/>
      <c r="AI25" s="25"/>
      <c r="AJ25" s="12"/>
      <c r="AK25" s="6"/>
      <c r="AL25" s="6"/>
      <c r="AM25" s="6"/>
      <c r="AN25" s="25"/>
      <c r="AO25" s="6"/>
      <c r="AP25" s="6"/>
      <c r="AQ25" s="6"/>
      <c r="AR25" s="6"/>
      <c r="AS25" s="25"/>
      <c r="AT25" s="12"/>
      <c r="AU25" s="6"/>
      <c r="AV25" s="6"/>
      <c r="AW25" s="6"/>
      <c r="AX25" s="6"/>
      <c r="AY25" s="6"/>
      <c r="AZ25" s="6"/>
      <c r="BA25" s="6"/>
      <c r="BB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5">
        <v>7.2</v>
      </c>
      <c r="BS25" s="6">
        <v>44</v>
      </c>
      <c r="BT25" s="6">
        <v>0</v>
      </c>
      <c r="BU25" s="6">
        <v>35</v>
      </c>
      <c r="BV25" s="6">
        <v>3</v>
      </c>
      <c r="BW25" s="25"/>
      <c r="BX25" s="12"/>
      <c r="BY25" s="6"/>
      <c r="BZ25" s="6"/>
      <c r="CA25" s="6"/>
      <c r="CB25" s="25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25"/>
      <c r="CW25" s="6"/>
      <c r="CX25" s="6"/>
      <c r="CY25" s="6"/>
      <c r="CZ25" s="6"/>
      <c r="DA25" s="25">
        <v>6</v>
      </c>
      <c r="DB25" s="12">
        <v>36</v>
      </c>
      <c r="DC25" s="6">
        <v>0</v>
      </c>
      <c r="DD25" s="6">
        <v>51</v>
      </c>
      <c r="DE25" s="6">
        <v>3</v>
      </c>
      <c r="DF25" s="25"/>
      <c r="DG25" s="12"/>
      <c r="DH25" s="6"/>
      <c r="DI25" s="6"/>
      <c r="DJ25" s="6"/>
      <c r="DT25" s="4"/>
      <c r="DU25" s="4"/>
      <c r="DV25" s="4"/>
    </row>
    <row r="26" spans="1:151" x14ac:dyDescent="0.25">
      <c r="A26" s="2" t="s">
        <v>9</v>
      </c>
      <c r="B26" s="35">
        <f>DU34</f>
        <v>8.3000000000000007</v>
      </c>
      <c r="C26" s="27">
        <f>DV34</f>
        <v>51</v>
      </c>
      <c r="D26" s="27">
        <f>DW34</f>
        <v>2</v>
      </c>
      <c r="E26" s="27">
        <f>DX34</f>
        <v>56</v>
      </c>
      <c r="F26" s="27">
        <f>DY34</f>
        <v>3</v>
      </c>
      <c r="H26" s="24">
        <v>1</v>
      </c>
      <c r="O26" s="6"/>
      <c r="P26" s="6"/>
      <c r="Q26" s="6"/>
      <c r="R26" s="6"/>
      <c r="S26" s="6"/>
      <c r="Y26" s="25"/>
      <c r="Z26" s="6"/>
      <c r="AA26" s="6"/>
      <c r="AB26" s="6"/>
      <c r="AC26" s="6"/>
      <c r="AD26" s="25"/>
      <c r="AE26" s="6"/>
      <c r="AF26" s="6"/>
      <c r="AG26" s="6"/>
      <c r="AH26" s="6"/>
      <c r="AI26" s="25"/>
      <c r="AJ26" s="12"/>
      <c r="AK26" s="6"/>
      <c r="AL26" s="6"/>
      <c r="AM26" s="6"/>
      <c r="AN26" s="25"/>
      <c r="AO26" s="6"/>
      <c r="AP26" s="6"/>
      <c r="AQ26" s="6"/>
      <c r="AR26" s="6"/>
      <c r="AS26" s="25"/>
      <c r="AT26" s="12"/>
      <c r="AU26" s="6"/>
      <c r="AV26" s="6"/>
      <c r="AW26" s="6"/>
      <c r="AX26" s="6"/>
      <c r="AY26" s="6"/>
      <c r="AZ26" s="6"/>
      <c r="BA26" s="6"/>
      <c r="BB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5">
        <v>3</v>
      </c>
      <c r="BS26" s="6">
        <v>18</v>
      </c>
      <c r="BT26" s="6">
        <v>0</v>
      </c>
      <c r="BU26" s="6">
        <v>16</v>
      </c>
      <c r="BV26" s="6">
        <v>0</v>
      </c>
      <c r="BW26" s="25"/>
      <c r="BX26" s="12"/>
      <c r="BY26" s="6"/>
      <c r="BZ26" s="6"/>
      <c r="CA26" s="6"/>
      <c r="CB26" s="25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25"/>
      <c r="CW26" s="6"/>
      <c r="CX26" s="6"/>
      <c r="CY26" s="6"/>
      <c r="CZ26" s="6"/>
      <c r="DA26" s="25">
        <v>3</v>
      </c>
      <c r="DB26" s="12">
        <v>18</v>
      </c>
      <c r="DC26" s="6">
        <v>0</v>
      </c>
      <c r="DD26" s="6">
        <v>35</v>
      </c>
      <c r="DE26" s="6">
        <v>0</v>
      </c>
      <c r="DF26" s="25"/>
      <c r="DG26" s="12"/>
      <c r="DH26" s="6"/>
      <c r="DI26" s="6"/>
      <c r="DJ26" s="6"/>
      <c r="DT26" s="4"/>
      <c r="DU26" s="4"/>
      <c r="DV26" s="4"/>
    </row>
    <row r="27" spans="1:151" x14ac:dyDescent="0.25">
      <c r="A27" s="2" t="s">
        <v>195</v>
      </c>
      <c r="B27" s="35">
        <f>EE34</f>
        <v>8</v>
      </c>
      <c r="C27" s="36">
        <f>EF34</f>
        <v>48</v>
      </c>
      <c r="D27" s="36">
        <f>EG34</f>
        <v>2</v>
      </c>
      <c r="E27" s="36">
        <f>EH34</f>
        <v>35</v>
      </c>
      <c r="F27" s="36">
        <f>EI34</f>
        <v>4</v>
      </c>
      <c r="O27" s="6"/>
      <c r="P27" s="6"/>
      <c r="Q27" s="6"/>
      <c r="R27" s="6"/>
      <c r="S27" s="6"/>
      <c r="Y27" s="25"/>
      <c r="Z27" s="6"/>
      <c r="AA27" s="6"/>
      <c r="AB27" s="6"/>
      <c r="AC27" s="6"/>
      <c r="AD27" s="25"/>
      <c r="AE27" s="6"/>
      <c r="AF27" s="6"/>
      <c r="AG27" s="6"/>
      <c r="AH27" s="6"/>
      <c r="AI27" s="25"/>
      <c r="AJ27" s="12"/>
      <c r="AK27" s="6"/>
      <c r="AL27" s="6"/>
      <c r="AM27" s="6"/>
      <c r="AN27" s="25"/>
      <c r="AO27" s="6"/>
      <c r="AP27" s="6"/>
      <c r="AQ27" s="6"/>
      <c r="AR27" s="6"/>
      <c r="AS27" s="25"/>
      <c r="AT27" s="12"/>
      <c r="AU27" s="6"/>
      <c r="AV27" s="6"/>
      <c r="AW27" s="6"/>
      <c r="AX27" s="6"/>
      <c r="AY27" s="6"/>
      <c r="AZ27" s="6"/>
      <c r="BA27" s="6"/>
      <c r="BB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5">
        <v>3</v>
      </c>
      <c r="BS27" s="6">
        <v>18</v>
      </c>
      <c r="BT27" s="6">
        <v>1</v>
      </c>
      <c r="BU27" s="6">
        <v>9</v>
      </c>
      <c r="BV27" s="6">
        <v>0</v>
      </c>
      <c r="BW27" s="25"/>
      <c r="BX27" s="12"/>
      <c r="BY27" s="6"/>
      <c r="BZ27" s="6"/>
      <c r="CA27" s="6"/>
      <c r="CB27" s="25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25"/>
      <c r="CW27" s="6"/>
      <c r="CX27" s="6"/>
      <c r="CY27" s="6"/>
      <c r="CZ27" s="6"/>
      <c r="DA27" s="30">
        <v>7</v>
      </c>
      <c r="DB27" s="28">
        <v>42</v>
      </c>
      <c r="DC27" s="6">
        <v>0</v>
      </c>
      <c r="DD27" s="6">
        <v>29</v>
      </c>
      <c r="DE27" s="6">
        <v>1</v>
      </c>
      <c r="DF27" s="25"/>
      <c r="DG27" s="6"/>
      <c r="DH27" s="6"/>
      <c r="DI27" s="6"/>
      <c r="DJ27" s="6"/>
      <c r="DT27" s="4"/>
      <c r="DU27" s="4"/>
      <c r="DV27" s="4"/>
    </row>
    <row r="28" spans="1:151" x14ac:dyDescent="0.25">
      <c r="A28" s="2" t="s">
        <v>22</v>
      </c>
      <c r="B28" s="35">
        <f>EJ34</f>
        <v>9.1999999999999993</v>
      </c>
      <c r="C28" s="36">
        <f>EK34</f>
        <v>56</v>
      </c>
      <c r="D28" s="36">
        <f>EL34</f>
        <v>0</v>
      </c>
      <c r="E28" s="36">
        <f>EM34</f>
        <v>55</v>
      </c>
      <c r="F28" s="36">
        <f>EN34</f>
        <v>5</v>
      </c>
      <c r="O28" s="6"/>
      <c r="P28" s="6"/>
      <c r="Q28" s="6"/>
      <c r="R28" s="6"/>
      <c r="S28" s="6"/>
      <c r="Y28" s="25"/>
      <c r="Z28" s="6"/>
      <c r="AA28" s="6"/>
      <c r="AB28" s="6"/>
      <c r="AC28" s="6"/>
      <c r="AD28" s="25"/>
      <c r="AE28" s="6"/>
      <c r="AF28" s="6"/>
      <c r="AG28" s="6"/>
      <c r="AH28" s="6"/>
      <c r="AI28" s="25"/>
      <c r="AJ28" s="12"/>
      <c r="AK28" s="6"/>
      <c r="AL28" s="6"/>
      <c r="AM28" s="6"/>
      <c r="AN28" s="25"/>
      <c r="AO28" s="6"/>
      <c r="AP28" s="6"/>
      <c r="AQ28" s="6"/>
      <c r="AR28" s="6"/>
      <c r="AS28" s="25"/>
      <c r="AT28" s="12"/>
      <c r="AU28" s="6"/>
      <c r="AV28" s="6"/>
      <c r="AW28" s="6"/>
      <c r="AX28" s="6"/>
      <c r="AY28" s="6"/>
      <c r="AZ28" s="6"/>
      <c r="BA28" s="6"/>
      <c r="BB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5">
        <v>8</v>
      </c>
      <c r="BS28" s="6">
        <v>48</v>
      </c>
      <c r="BT28" s="6">
        <v>0</v>
      </c>
      <c r="BU28" s="6">
        <v>43</v>
      </c>
      <c r="BV28" s="6">
        <v>1</v>
      </c>
      <c r="BW28" s="25"/>
      <c r="BX28" s="12"/>
      <c r="BY28" s="6"/>
      <c r="BZ28" s="6"/>
      <c r="CA28" s="6"/>
      <c r="CB28" s="25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25"/>
      <c r="CW28" s="6"/>
      <c r="CX28" s="6"/>
      <c r="CY28" s="6"/>
      <c r="CZ28" s="6"/>
      <c r="DA28" s="30"/>
      <c r="DF28" s="25"/>
      <c r="DG28" s="6"/>
      <c r="DH28" s="6"/>
      <c r="DI28" s="6"/>
      <c r="DJ28" s="6"/>
      <c r="DT28" s="4"/>
      <c r="DU28" s="4"/>
      <c r="DV28" s="4"/>
    </row>
    <row r="29" spans="1:151" x14ac:dyDescent="0.25">
      <c r="A29" s="2" t="s">
        <v>546</v>
      </c>
      <c r="B29" s="35">
        <f>DZ34</f>
        <v>5</v>
      </c>
      <c r="C29" s="36">
        <f>EA34</f>
        <v>30</v>
      </c>
      <c r="D29" s="36">
        <f>EB34</f>
        <v>0</v>
      </c>
      <c r="E29" s="36">
        <f>EC34</f>
        <v>23</v>
      </c>
      <c r="F29" s="36">
        <f>ED34</f>
        <v>3</v>
      </c>
      <c r="O29" s="6"/>
      <c r="P29" s="6"/>
      <c r="Q29" s="6"/>
      <c r="R29" s="6"/>
      <c r="S29" s="6"/>
      <c r="Y29" s="25"/>
      <c r="Z29" s="6"/>
      <c r="AA29" s="6"/>
      <c r="AB29" s="6"/>
      <c r="AC29" s="6"/>
      <c r="AD29" s="25"/>
      <c r="AE29" s="6"/>
      <c r="AF29" s="6"/>
      <c r="AG29" s="6"/>
      <c r="AH29" s="6"/>
      <c r="AI29" s="25"/>
      <c r="AJ29" s="12"/>
      <c r="AK29" s="6"/>
      <c r="AL29" s="6"/>
      <c r="AM29" s="6"/>
      <c r="AN29" s="25"/>
      <c r="AO29" s="6"/>
      <c r="AP29" s="6"/>
      <c r="AQ29" s="6"/>
      <c r="AR29" s="6"/>
      <c r="AS29" s="25"/>
      <c r="AT29" s="12"/>
      <c r="AU29" s="6"/>
      <c r="AV29" s="6"/>
      <c r="AW29" s="6"/>
      <c r="AX29" s="6"/>
      <c r="AY29" s="6"/>
      <c r="AZ29" s="6"/>
      <c r="BA29" s="6"/>
      <c r="BB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5">
        <v>8</v>
      </c>
      <c r="BS29" s="6">
        <v>48</v>
      </c>
      <c r="BT29" s="6">
        <v>0</v>
      </c>
      <c r="BU29" s="6">
        <v>64</v>
      </c>
      <c r="BV29" s="6">
        <v>0</v>
      </c>
      <c r="BW29" s="25"/>
      <c r="BX29" s="12"/>
      <c r="BY29" s="6"/>
      <c r="BZ29" s="6"/>
      <c r="CA29" s="6"/>
      <c r="CB29" s="25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25"/>
      <c r="CW29" s="6"/>
      <c r="CX29" s="6"/>
      <c r="CY29" s="6"/>
      <c r="CZ29" s="6"/>
      <c r="DA29" s="25"/>
      <c r="DB29" s="12"/>
      <c r="DC29" s="6"/>
      <c r="DD29" s="6"/>
      <c r="DE29" s="6"/>
      <c r="DF29" s="25"/>
      <c r="DG29" s="6"/>
      <c r="DH29" s="6"/>
      <c r="DI29" s="6"/>
      <c r="DJ29" s="6"/>
      <c r="DT29" s="4"/>
      <c r="DU29" s="4"/>
      <c r="DV29" s="4"/>
    </row>
    <row r="30" spans="1:151" x14ac:dyDescent="0.25">
      <c r="A30" s="2" t="s">
        <v>559</v>
      </c>
      <c r="B30" s="35">
        <f>EO34</f>
        <v>2</v>
      </c>
      <c r="C30" s="36">
        <f>EP34</f>
        <v>12</v>
      </c>
      <c r="D30" s="36">
        <f>EQ34</f>
        <v>0</v>
      </c>
      <c r="E30" s="36">
        <f>ER34</f>
        <v>21</v>
      </c>
      <c r="F30" s="36">
        <f>ES34</f>
        <v>1</v>
      </c>
      <c r="O30" s="6"/>
      <c r="P30" s="6"/>
      <c r="Q30" s="6"/>
      <c r="R30" s="6"/>
      <c r="S30" s="6"/>
      <c r="Y30" s="25"/>
      <c r="Z30" s="6"/>
      <c r="AA30" s="6"/>
      <c r="AB30" s="6"/>
      <c r="AC30" s="6"/>
      <c r="AD30" s="25"/>
      <c r="AE30" s="6"/>
      <c r="AF30" s="6"/>
      <c r="AG30" s="6"/>
      <c r="AH30" s="6"/>
      <c r="AI30" s="25"/>
      <c r="AJ30" s="12"/>
      <c r="AK30" s="6"/>
      <c r="AL30" s="6"/>
      <c r="AM30" s="6"/>
      <c r="AN30" s="25"/>
      <c r="AO30" s="6"/>
      <c r="AP30" s="6"/>
      <c r="AQ30" s="6"/>
      <c r="AR30" s="6"/>
      <c r="AS30" s="25"/>
      <c r="AT30" s="12"/>
      <c r="AU30" s="6"/>
      <c r="AV30" s="6"/>
      <c r="AW30" s="6"/>
      <c r="AX30" s="6"/>
      <c r="AY30" s="6"/>
      <c r="AZ30" s="6"/>
      <c r="BA30" s="6"/>
      <c r="BB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30">
        <v>8</v>
      </c>
      <c r="BS30" s="6">
        <v>48</v>
      </c>
      <c r="BT30" s="6">
        <v>2</v>
      </c>
      <c r="BU30" s="6">
        <v>27</v>
      </c>
      <c r="BV30" s="6">
        <v>3</v>
      </c>
      <c r="BW30" s="25"/>
      <c r="BX30" s="12"/>
      <c r="BY30" s="6"/>
      <c r="BZ30" s="6"/>
      <c r="CA30" s="6"/>
      <c r="CB30" s="25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25"/>
      <c r="CW30" s="6"/>
      <c r="CX30" s="6"/>
      <c r="CY30" s="6"/>
      <c r="CZ30" s="6"/>
      <c r="DA30" s="25"/>
      <c r="DB30" s="12"/>
      <c r="DC30" s="6"/>
      <c r="DD30" s="6"/>
      <c r="DE30" s="6"/>
      <c r="DF30" s="25"/>
      <c r="DG30" s="6"/>
      <c r="DH30" s="6"/>
      <c r="DI30" s="6"/>
      <c r="DJ30" s="6"/>
      <c r="DT30" s="4"/>
      <c r="DU30" s="4"/>
      <c r="DV30" s="4"/>
    </row>
    <row r="31" spans="1:151" x14ac:dyDescent="0.25">
      <c r="A31" s="2" t="s">
        <v>138</v>
      </c>
      <c r="B31" s="35">
        <f>ET34</f>
        <v>1.3</v>
      </c>
      <c r="C31" s="36">
        <f>EU34</f>
        <v>9</v>
      </c>
      <c r="D31" s="36">
        <f>EV34</f>
        <v>0</v>
      </c>
      <c r="E31" s="36">
        <f>EW34</f>
        <v>13</v>
      </c>
      <c r="F31" s="36">
        <f>EX34</f>
        <v>1</v>
      </c>
      <c r="O31" s="6"/>
      <c r="P31" s="6"/>
      <c r="Q31" s="6"/>
      <c r="R31" s="6"/>
      <c r="S31" s="6"/>
      <c r="Y31" s="25"/>
      <c r="Z31" s="6"/>
      <c r="AA31" s="6"/>
      <c r="AB31" s="6"/>
      <c r="AC31" s="6"/>
      <c r="AD31" s="25"/>
      <c r="AE31" s="6"/>
      <c r="AF31" s="6"/>
      <c r="AG31" s="6"/>
      <c r="AH31" s="6"/>
      <c r="AI31" s="25"/>
      <c r="AJ31" s="12"/>
      <c r="AK31" s="6"/>
      <c r="AL31" s="6"/>
      <c r="AM31" s="6"/>
      <c r="AN31" s="25"/>
      <c r="AO31" s="6"/>
      <c r="AP31" s="6"/>
      <c r="AQ31" s="6"/>
      <c r="AR31" s="6"/>
      <c r="AS31" s="25"/>
      <c r="AT31" s="12"/>
      <c r="AU31" s="6"/>
      <c r="AV31" s="6"/>
      <c r="AW31" s="6"/>
      <c r="AX31" s="6"/>
      <c r="AY31" s="6"/>
      <c r="AZ31" s="6"/>
      <c r="BA31" s="6"/>
      <c r="BB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30">
        <v>7</v>
      </c>
      <c r="BS31" s="6">
        <v>42</v>
      </c>
      <c r="BT31" s="6">
        <v>1</v>
      </c>
      <c r="BU31" s="6">
        <v>16</v>
      </c>
      <c r="BV31" s="6">
        <v>0</v>
      </c>
      <c r="BW31" s="25"/>
      <c r="BX31" s="12"/>
      <c r="BY31" s="6"/>
      <c r="BZ31" s="6"/>
      <c r="CA31" s="6"/>
      <c r="CB31" s="25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25"/>
      <c r="CW31" s="6"/>
      <c r="CX31" s="6"/>
      <c r="CY31" s="6"/>
      <c r="CZ31" s="6"/>
      <c r="DA31" s="25"/>
      <c r="DB31" s="12"/>
      <c r="DC31" s="6"/>
      <c r="DD31" s="6"/>
      <c r="DE31" s="6"/>
      <c r="DF31" s="6"/>
      <c r="DG31" s="6"/>
      <c r="DH31" s="6"/>
      <c r="DI31" s="6"/>
      <c r="DJ31" s="6"/>
      <c r="DT31" s="4"/>
      <c r="DU31" s="4"/>
      <c r="DV31" s="4"/>
    </row>
    <row r="32" spans="1:151" x14ac:dyDescent="0.25">
      <c r="B32" s="9">
        <f>TRUNC(C32/6)+0.1*(C32-6*TRUNC(C32/6))</f>
        <v>1030.3</v>
      </c>
      <c r="C32" s="16">
        <f>SUM(C3:C31)</f>
        <v>6183</v>
      </c>
      <c r="D32" s="16">
        <f>SUM(D3:D31)</f>
        <v>96</v>
      </c>
      <c r="E32" s="16">
        <f>SUM(E3:E31)</f>
        <v>4928</v>
      </c>
      <c r="F32" s="16">
        <f>SUM(F3:F31)</f>
        <v>259</v>
      </c>
      <c r="G32" s="8">
        <f>E32/F32</f>
        <v>19.027027027027028</v>
      </c>
      <c r="H32" s="16">
        <f>SUM(H3:H31)</f>
        <v>30</v>
      </c>
      <c r="I32" s="8">
        <f>C32/F32</f>
        <v>23.872586872586872</v>
      </c>
      <c r="J32" s="8">
        <f>6*E32/C32</f>
        <v>4.7821445900048518</v>
      </c>
      <c r="K32" s="8"/>
      <c r="L32" s="8"/>
      <c r="M32" s="8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H32" s="4"/>
      <c r="AI32" s="4"/>
      <c r="AJ32" s="4"/>
      <c r="AK32" s="4"/>
      <c r="AL32" s="4"/>
      <c r="AM32" s="4"/>
      <c r="AN32" s="12"/>
      <c r="AO32" s="12"/>
      <c r="AP32" s="12"/>
      <c r="AQ32" s="12"/>
      <c r="AR32" s="12"/>
      <c r="AS32" s="12"/>
      <c r="AT32" s="12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>
        <v>5</v>
      </c>
      <c r="BS32" s="6">
        <v>30</v>
      </c>
      <c r="BT32" s="6">
        <v>2</v>
      </c>
      <c r="BU32" s="6">
        <v>7</v>
      </c>
      <c r="BV32" s="6">
        <v>0</v>
      </c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Z32" s="4"/>
      <c r="DA32" s="12"/>
      <c r="DB32" s="6"/>
      <c r="DC32" s="6"/>
      <c r="DD32" s="6"/>
      <c r="DE32" s="6"/>
      <c r="DF32" s="6"/>
      <c r="DG32" s="6"/>
      <c r="DH32" s="6"/>
      <c r="DI32" s="6"/>
      <c r="DJ32" s="6"/>
      <c r="DT32" s="4"/>
      <c r="DU32" s="4"/>
      <c r="DV32" s="4"/>
    </row>
    <row r="33" spans="1:154" x14ac:dyDescent="0.25">
      <c r="N33" s="8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H33" s="4"/>
      <c r="AI33" s="4"/>
      <c r="AJ33" s="4"/>
      <c r="AK33" s="4"/>
      <c r="AL33" s="4"/>
      <c r="AM33" s="4"/>
      <c r="AN33" s="12"/>
      <c r="AO33" s="12"/>
      <c r="AP33" s="12"/>
      <c r="AQ33" s="12"/>
      <c r="AR33" s="12"/>
      <c r="AS33" s="12"/>
      <c r="AT33" s="12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12"/>
      <c r="DA33" s="12"/>
      <c r="DB33" s="6"/>
      <c r="DC33" s="6"/>
      <c r="DD33" s="6"/>
      <c r="DE33" s="6"/>
      <c r="DF33" s="6"/>
      <c r="DG33" s="6"/>
      <c r="DH33" s="6"/>
      <c r="DI33" s="6"/>
      <c r="DJ33" s="6"/>
      <c r="DT33" s="4"/>
      <c r="DU33" s="4"/>
      <c r="DV33" s="4"/>
    </row>
    <row r="34" spans="1:154" x14ac:dyDescent="0.25">
      <c r="A34" s="1" t="s">
        <v>19</v>
      </c>
      <c r="O34" s="21">
        <f>TRUNC(P34/6)+0.1*(P34-6*TRUNC(P34/6))</f>
        <v>21</v>
      </c>
      <c r="P34" s="21">
        <f>SUM(P3:P33)</f>
        <v>126</v>
      </c>
      <c r="Q34" s="21">
        <f>SUM(Q3:Q33)</f>
        <v>0</v>
      </c>
      <c r="R34" s="21">
        <f>SUM(R3:R33)</f>
        <v>150</v>
      </c>
      <c r="S34" s="21">
        <f>SUM(S3:S33)</f>
        <v>5</v>
      </c>
      <c r="T34" s="21">
        <f>TRUNC(U34/6)+0.1*(U34-6*TRUNC(U34/6))</f>
        <v>32</v>
      </c>
      <c r="U34" s="21">
        <f>SUM(U3:U33)</f>
        <v>192</v>
      </c>
      <c r="V34" s="21">
        <f>SUM(V3:V33)</f>
        <v>5</v>
      </c>
      <c r="W34" s="21">
        <f>SUM(W3:W33)</f>
        <v>100</v>
      </c>
      <c r="X34" s="21">
        <f>SUM(X3:X33)</f>
        <v>8</v>
      </c>
      <c r="Y34" s="21">
        <f>TRUNC(Z34/6)+0.1*(Z34-6*TRUNC(Z34/6))</f>
        <v>33</v>
      </c>
      <c r="Z34" s="21">
        <f>SUM(Z3:Z33)</f>
        <v>198</v>
      </c>
      <c r="AA34" s="21">
        <f>SUM(AA3:AA33)</f>
        <v>3</v>
      </c>
      <c r="AB34" s="21">
        <f>SUM(AB3:AB33)</f>
        <v>157</v>
      </c>
      <c r="AC34" s="21">
        <f>SUM(AC3:AC33)</f>
        <v>5</v>
      </c>
      <c r="AD34" s="21">
        <f>TRUNC(AE34/6)+0.1*(AE34-6*TRUNC(AE34/6))</f>
        <v>30</v>
      </c>
      <c r="AE34" s="21">
        <f>SUM(AE3:AE33)</f>
        <v>180</v>
      </c>
      <c r="AF34" s="21">
        <f>SUM(AF3:AF33)</f>
        <v>1</v>
      </c>
      <c r="AG34" s="21">
        <f>SUM(AG3:AG33)</f>
        <v>173</v>
      </c>
      <c r="AH34" s="21">
        <f>SUM(AH3:AH33)</f>
        <v>16</v>
      </c>
      <c r="AI34" s="21">
        <f>TRUNC(AJ34/6)+0.1*(AJ34-6*TRUNC(AJ34/6))</f>
        <v>49.3</v>
      </c>
      <c r="AJ34" s="21">
        <f>SUM(AJ3:AJ33)</f>
        <v>297</v>
      </c>
      <c r="AK34" s="21">
        <f>SUM(AK3:AK33)</f>
        <v>2</v>
      </c>
      <c r="AL34" s="21">
        <f>SUM(AL3:AL33)</f>
        <v>280</v>
      </c>
      <c r="AM34" s="21">
        <f>SUM(AM3:AM33)</f>
        <v>7</v>
      </c>
      <c r="AN34" s="21">
        <f>TRUNC(AO34/6)+0.1*(AO34-6*TRUNC(AO34/6))</f>
        <v>24.4</v>
      </c>
      <c r="AO34" s="21">
        <f>SUM(AO3:AO33)</f>
        <v>148</v>
      </c>
      <c r="AP34" s="21">
        <f>SUM(AP3:AP33)</f>
        <v>0</v>
      </c>
      <c r="AQ34" s="21">
        <f>SUM(AQ3:AQ33)</f>
        <v>148</v>
      </c>
      <c r="AR34" s="21">
        <f>SUM(AR3:AR33)</f>
        <v>5</v>
      </c>
      <c r="AS34" s="21">
        <f>TRUNC(AT34/6)+0.1*(AT34-6*TRUNC(AT34/6))</f>
        <v>66.3</v>
      </c>
      <c r="AT34" s="21">
        <f>SUM(AT3:AT33)</f>
        <v>399</v>
      </c>
      <c r="AU34" s="21">
        <f>SUM(AU3:AU33)</f>
        <v>12</v>
      </c>
      <c r="AV34" s="21">
        <f>SUM(AV3:AV33)</f>
        <v>290</v>
      </c>
      <c r="AW34" s="21">
        <f>SUM(AW3:AW33)</f>
        <v>17</v>
      </c>
      <c r="AX34" s="21">
        <f>TRUNC(AY34/6)+0.1*(AY34-6*TRUNC(AY34/6))</f>
        <v>5</v>
      </c>
      <c r="AY34" s="21">
        <f>SUM(AY3:AY33)</f>
        <v>30</v>
      </c>
      <c r="AZ34" s="21">
        <f>SUM(AZ3:AZ33)</f>
        <v>0</v>
      </c>
      <c r="BA34" s="21">
        <f>SUM(BA3:BA33)</f>
        <v>36</v>
      </c>
      <c r="BB34" s="21">
        <f>SUM(BB3:BB33)</f>
        <v>0</v>
      </c>
      <c r="BC34" s="21">
        <f>TRUNC(BD34/6)+0.1*(BD34-6*TRUNC(BD34/6))</f>
        <v>23.3</v>
      </c>
      <c r="BD34" s="21">
        <f>SUM(BD3:BD33)</f>
        <v>141</v>
      </c>
      <c r="BE34" s="21">
        <f>SUM(BE3:BE33)</f>
        <v>5</v>
      </c>
      <c r="BF34" s="21">
        <f>SUM(BF3:BF33)</f>
        <v>80</v>
      </c>
      <c r="BG34" s="21">
        <f>SUM(BG3:BG33)</f>
        <v>6</v>
      </c>
      <c r="BH34" s="21">
        <f>TRUNC(BI34/6)+0.1*(BI34-6*TRUNC(BI34/6))</f>
        <v>56.3</v>
      </c>
      <c r="BI34" s="21">
        <f>SUM(BI3:BI33)</f>
        <v>339</v>
      </c>
      <c r="BJ34" s="21">
        <f>SUM(BJ3:BJ33)</f>
        <v>2</v>
      </c>
      <c r="BK34" s="21">
        <f>SUM(BK3:BK33)</f>
        <v>321</v>
      </c>
      <c r="BL34" s="21">
        <f>SUM(BL3:BL33)</f>
        <v>15</v>
      </c>
      <c r="BM34" s="21">
        <f>TRUNC(BN34/6)+0.1*(BN34-6*TRUNC(BN34/6))</f>
        <v>103</v>
      </c>
      <c r="BN34" s="21">
        <f>SUM(BN3:BN33)</f>
        <v>618</v>
      </c>
      <c r="BO34" s="21">
        <f>SUM(BO3:BO33)</f>
        <v>20</v>
      </c>
      <c r="BP34" s="21">
        <f>SUM(BP3:BP33)</f>
        <v>298</v>
      </c>
      <c r="BQ34" s="21">
        <f>SUM(BQ3:BQ33)</f>
        <v>22</v>
      </c>
      <c r="BR34" s="21">
        <f>TRUNC(BS34/6)+0.1*(BS34-6*TRUNC(BS34/6))</f>
        <v>137.19999999999999</v>
      </c>
      <c r="BS34" s="21">
        <f>SUM(BS3:BS33)</f>
        <v>824</v>
      </c>
      <c r="BT34" s="21">
        <f>SUM(BT3:BT33)</f>
        <v>18</v>
      </c>
      <c r="BU34" s="21">
        <f>SUM(BU3:BU33)</f>
        <v>489</v>
      </c>
      <c r="BV34" s="21">
        <f>SUM(BV3:BV33)</f>
        <v>29</v>
      </c>
      <c r="BW34" s="21">
        <f>TRUNC(BX34/6)+0.1*(BX34-6*TRUNC(BX34/6))</f>
        <v>32</v>
      </c>
      <c r="BX34" s="21">
        <f>SUM(BX3:BX33)</f>
        <v>192</v>
      </c>
      <c r="BY34" s="21">
        <f>SUM(BY3:BY33)</f>
        <v>1</v>
      </c>
      <c r="BZ34" s="21">
        <f>SUM(BZ3:BZ33)</f>
        <v>167</v>
      </c>
      <c r="CA34" s="21">
        <f>SUM(CA3:CA33)</f>
        <v>7</v>
      </c>
      <c r="CB34" s="21">
        <f>TRUNC(CC34/6)+0.1*(CC34-6*TRUNC(CC34/6))</f>
        <v>27.1</v>
      </c>
      <c r="CC34" s="21">
        <f>SUM(CC3:CC33)</f>
        <v>163</v>
      </c>
      <c r="CD34" s="21">
        <f>SUM(CD3:CD33)</f>
        <v>0</v>
      </c>
      <c r="CE34" s="21">
        <f>SUM(CE3:CE33)</f>
        <v>206</v>
      </c>
      <c r="CF34" s="21">
        <f>SUM(CF3:CF33)</f>
        <v>8</v>
      </c>
      <c r="CG34" s="21">
        <f>TRUNC(CH34/6)+0.1*(CH34-6*TRUNC(CH34/6))</f>
        <v>40.200000000000003</v>
      </c>
      <c r="CH34" s="21">
        <f>SUM(CH3:CH33)</f>
        <v>242</v>
      </c>
      <c r="CI34" s="21">
        <f>SUM(CI3:CI33)</f>
        <v>3</v>
      </c>
      <c r="CJ34" s="21">
        <f>SUM(CJ3:CJ33)</f>
        <v>218</v>
      </c>
      <c r="CK34" s="21">
        <f>SUM(CK3:CK33)</f>
        <v>12</v>
      </c>
      <c r="CL34" s="21">
        <f>TRUNC(CM34/6)+0.1*(CM34-6*TRUNC(CM34/6))</f>
        <v>33</v>
      </c>
      <c r="CM34" s="21">
        <f>SUM(CM3:CM33)</f>
        <v>198</v>
      </c>
      <c r="CN34" s="21">
        <f>SUM(CN3:CN33)</f>
        <v>0</v>
      </c>
      <c r="CO34" s="21">
        <f>SUM(CO3:CO33)</f>
        <v>241</v>
      </c>
      <c r="CP34" s="21">
        <f>SUM(CP3:CP33)</f>
        <v>13</v>
      </c>
      <c r="CQ34" s="21">
        <f>TRUNC(CR34/6)+0.1*(CR34-6*TRUNC(CR34/6))</f>
        <v>28</v>
      </c>
      <c r="CR34" s="21">
        <f>SUM(CR3:CR33)</f>
        <v>168</v>
      </c>
      <c r="CS34" s="21">
        <f>SUM(CS3:CS33)</f>
        <v>1</v>
      </c>
      <c r="CT34" s="21">
        <f>SUM(CT3:CT33)</f>
        <v>138</v>
      </c>
      <c r="CU34" s="21">
        <f>SUM(CU3:CU33)</f>
        <v>9</v>
      </c>
      <c r="CV34" s="21">
        <f>TRUNC(CW34/6)+0.1*(CW34-6*TRUNC(CW34/6))</f>
        <v>58.3</v>
      </c>
      <c r="CW34" s="21">
        <f>SUM(CW3:CW33)</f>
        <v>351</v>
      </c>
      <c r="CX34" s="21">
        <f>SUM(CX3:CX33)</f>
        <v>5</v>
      </c>
      <c r="CY34" s="21">
        <f>SUM(CY3:CY33)</f>
        <v>289</v>
      </c>
      <c r="CZ34" s="21">
        <f>SUM(CZ3:CZ33)</f>
        <v>12</v>
      </c>
      <c r="DA34" s="21">
        <f>TRUNC(DB34/6)+0.1*(DB34-6*TRUNC(DB34/6))</f>
        <v>97.1</v>
      </c>
      <c r="DB34" s="21">
        <f>SUM(DB3:DB33)</f>
        <v>583</v>
      </c>
      <c r="DC34" s="21">
        <f>SUM(DC3:DC33)</f>
        <v>6</v>
      </c>
      <c r="DD34" s="21">
        <f>SUM(DD3:DD33)</f>
        <v>509</v>
      </c>
      <c r="DE34" s="21">
        <f>SUM(DE3:DE33)</f>
        <v>25</v>
      </c>
      <c r="DF34" s="21">
        <f>TRUNC(DG34/6)+0.1*(DG34-6*TRUNC(DG34/6))</f>
        <v>25</v>
      </c>
      <c r="DG34" s="21">
        <f>SUM(DG3:DG33)</f>
        <v>150</v>
      </c>
      <c r="DH34" s="21">
        <f>SUM(DH3:DH33)</f>
        <v>3</v>
      </c>
      <c r="DI34" s="21">
        <f>SUM(DI3:DI33)</f>
        <v>77</v>
      </c>
      <c r="DJ34" s="21">
        <f>SUM(DJ3:DJ33)</f>
        <v>7</v>
      </c>
      <c r="DK34" s="21">
        <f>TRUNC(DL34/6)+0.1*(DL34-6*TRUNC(DL34/6))</f>
        <v>63</v>
      </c>
      <c r="DL34" s="21">
        <f>SUM(DL3:DL33)</f>
        <v>378</v>
      </c>
      <c r="DM34" s="21">
        <f>SUM(DM3:DM33)</f>
        <v>5</v>
      </c>
      <c r="DN34" s="21">
        <f>SUM(DN3:DN33)</f>
        <v>310</v>
      </c>
      <c r="DO34" s="21">
        <f>SUM(DO3:DO33)</f>
        <v>12</v>
      </c>
      <c r="DP34" s="21">
        <f>TRUNC(DQ34/6)+0.1*(DQ34-6*TRUNC(DQ34/6))</f>
        <v>10</v>
      </c>
      <c r="DQ34" s="21">
        <f>SUM(DQ3:DQ33)</f>
        <v>60</v>
      </c>
      <c r="DR34" s="21">
        <f>SUM(DR3:DR33)</f>
        <v>0</v>
      </c>
      <c r="DS34" s="21">
        <f>SUM(DS3:DS33)</f>
        <v>48</v>
      </c>
      <c r="DT34" s="21">
        <f>SUM(DT3:DT33)</f>
        <v>2</v>
      </c>
      <c r="DU34" s="21">
        <f>TRUNC(DV34/6)+0.1*(DV34-6*TRUNC(DV34/6))</f>
        <v>8.3000000000000007</v>
      </c>
      <c r="DV34" s="21">
        <f>SUM(DV3:DV33)</f>
        <v>51</v>
      </c>
      <c r="DW34" s="21">
        <f>SUM(DW3:DW33)</f>
        <v>2</v>
      </c>
      <c r="DX34" s="21">
        <f>SUM(DX3:DX33)</f>
        <v>56</v>
      </c>
      <c r="DY34" s="21">
        <f>SUM(DY3:DY33)</f>
        <v>3</v>
      </c>
      <c r="DZ34" s="21">
        <f>TRUNC(EA34/6)+0.1*(EA34-6*TRUNC(EA34/6))</f>
        <v>5</v>
      </c>
      <c r="EA34" s="21">
        <f>SUM(EA3:EA33)</f>
        <v>30</v>
      </c>
      <c r="EB34" s="21">
        <f>SUM(EB3:EB33)</f>
        <v>0</v>
      </c>
      <c r="EC34" s="21">
        <f>SUM(EC3:EC33)</f>
        <v>23</v>
      </c>
      <c r="ED34" s="21">
        <f>SUM(ED3:ED33)</f>
        <v>3</v>
      </c>
      <c r="EE34" s="21">
        <f>TRUNC(EF34/6)+0.1*(EF34-6*TRUNC(EF34/6))</f>
        <v>8</v>
      </c>
      <c r="EF34" s="21">
        <f>SUM(EF3:EF33)</f>
        <v>48</v>
      </c>
      <c r="EG34" s="21">
        <f>SUM(EG3:EG33)</f>
        <v>2</v>
      </c>
      <c r="EH34" s="21">
        <f>SUM(EH3:EH33)</f>
        <v>35</v>
      </c>
      <c r="EI34" s="21">
        <f>SUM(EI3:EI33)</f>
        <v>4</v>
      </c>
      <c r="EJ34" s="21">
        <f>TRUNC(EK34/6)+0.1*(EK34-6*TRUNC(EK34/6))</f>
        <v>9.1999999999999993</v>
      </c>
      <c r="EK34" s="21">
        <f>SUM(EK3:EK33)</f>
        <v>56</v>
      </c>
      <c r="EL34" s="21">
        <f>SUM(EL3:EL33)</f>
        <v>0</v>
      </c>
      <c r="EM34" s="21">
        <f>SUM(EM3:EM33)</f>
        <v>55</v>
      </c>
      <c r="EN34" s="21">
        <f>SUM(EN3:EN33)</f>
        <v>5</v>
      </c>
      <c r="EO34" s="21">
        <f>TRUNC(EP34/6)+0.1*(EP34-6*TRUNC(EP34/6))</f>
        <v>2</v>
      </c>
      <c r="EP34" s="21">
        <f>SUM(EP3:EP33)</f>
        <v>12</v>
      </c>
      <c r="EQ34" s="21">
        <f>SUM(EQ3:EQ33)</f>
        <v>0</v>
      </c>
      <c r="ER34" s="21">
        <f>SUM(ER3:ER33)</f>
        <v>21</v>
      </c>
      <c r="ES34" s="21">
        <f>SUM(ES3:ES33)</f>
        <v>1</v>
      </c>
      <c r="ET34" s="21">
        <f>TRUNC(EU34/6)+0.1*(EU34-6*TRUNC(EU34/6))</f>
        <v>1.3</v>
      </c>
      <c r="EU34" s="21">
        <f>SUM(EU3:EU33)</f>
        <v>9</v>
      </c>
      <c r="EV34" s="21">
        <f>SUM(EV3:EV33)</f>
        <v>0</v>
      </c>
      <c r="EW34" s="21">
        <f>SUM(EW3:EW33)</f>
        <v>13</v>
      </c>
      <c r="EX34" s="21">
        <f>SUM(EX3:EX33)</f>
        <v>1</v>
      </c>
    </row>
    <row r="35" spans="1:154" x14ac:dyDescent="0.25">
      <c r="B35" s="6"/>
      <c r="C35" s="6"/>
      <c r="D35" s="6"/>
      <c r="E35" s="6"/>
      <c r="F35" s="6"/>
      <c r="G35" s="7"/>
      <c r="H35" s="7"/>
      <c r="I35" s="7"/>
      <c r="J35" s="7"/>
      <c r="K35" s="7"/>
      <c r="L35" s="7"/>
      <c r="M35" s="7"/>
      <c r="N35" s="7"/>
      <c r="O35" s="22" t="s">
        <v>526</v>
      </c>
      <c r="P35" s="22"/>
      <c r="Q35" s="22"/>
      <c r="R35" s="22"/>
      <c r="S35" s="22"/>
      <c r="T35" s="22" t="s">
        <v>8</v>
      </c>
      <c r="U35" s="22"/>
      <c r="V35" s="22"/>
      <c r="W35" s="22"/>
      <c r="X35" s="22"/>
      <c r="Y35" t="s">
        <v>438</v>
      </c>
      <c r="AD35" t="s">
        <v>527</v>
      </c>
      <c r="AI35" t="s">
        <v>539</v>
      </c>
      <c r="AN35" s="22" t="s">
        <v>452</v>
      </c>
      <c r="AO35" s="22"/>
      <c r="AP35" s="22"/>
      <c r="AQ35" s="22"/>
      <c r="AR35" s="22"/>
      <c r="AS35" s="22" t="s">
        <v>257</v>
      </c>
      <c r="AT35" s="22"/>
      <c r="AU35" s="22"/>
      <c r="AV35" s="22"/>
      <c r="AW35" s="22"/>
      <c r="AX35" s="22" t="s">
        <v>21</v>
      </c>
      <c r="AY35" s="22"/>
      <c r="AZ35" s="22"/>
      <c r="BA35" s="22"/>
      <c r="BB35" s="22"/>
      <c r="BC35" s="22" t="s">
        <v>196</v>
      </c>
      <c r="BD35" s="22"/>
      <c r="BE35" s="22"/>
      <c r="BF35" s="22"/>
      <c r="BG35" s="22"/>
      <c r="BH35" s="22" t="s">
        <v>528</v>
      </c>
      <c r="BI35" s="22"/>
      <c r="BJ35" s="22"/>
      <c r="BK35" s="22"/>
      <c r="BL35" s="22"/>
      <c r="BM35" s="22" t="s">
        <v>10</v>
      </c>
      <c r="BN35" s="22"/>
      <c r="BO35" s="22"/>
      <c r="BP35" s="22"/>
      <c r="BQ35" s="22"/>
      <c r="BR35" s="22" t="s">
        <v>12</v>
      </c>
      <c r="BS35" s="22"/>
      <c r="BT35" s="22"/>
      <c r="BU35" s="22"/>
      <c r="BV35" s="22"/>
      <c r="BW35" s="22" t="s">
        <v>474</v>
      </c>
      <c r="BX35" s="22"/>
      <c r="BY35" s="22"/>
      <c r="BZ35" s="22"/>
      <c r="CA35" s="22"/>
      <c r="CB35" s="22" t="s">
        <v>3</v>
      </c>
      <c r="CC35" s="22"/>
      <c r="CD35" s="22"/>
      <c r="CE35" s="22"/>
      <c r="CF35" s="22"/>
      <c r="CG35" s="22" t="s">
        <v>29</v>
      </c>
      <c r="CH35" s="22"/>
      <c r="CI35" s="22"/>
      <c r="CJ35" s="22"/>
      <c r="CK35" s="22"/>
      <c r="CL35" s="22" t="s">
        <v>531</v>
      </c>
      <c r="CM35" s="22"/>
      <c r="CN35" s="22"/>
      <c r="CO35" s="22"/>
      <c r="CP35" s="22"/>
      <c r="CQ35" s="22" t="s">
        <v>529</v>
      </c>
      <c r="CR35" s="22"/>
      <c r="CS35" s="22"/>
      <c r="CT35" s="22"/>
      <c r="CU35" s="22"/>
      <c r="CV35" s="22" t="s">
        <v>13</v>
      </c>
      <c r="CW35" s="22"/>
      <c r="CX35" s="22"/>
      <c r="CY35" s="22"/>
      <c r="CZ35" s="22"/>
      <c r="DA35" s="22" t="s">
        <v>14</v>
      </c>
      <c r="DB35" s="22"/>
      <c r="DC35" s="22"/>
      <c r="DD35" s="22"/>
      <c r="DE35" s="22"/>
      <c r="DF35" s="22" t="s">
        <v>530</v>
      </c>
      <c r="DG35" s="22"/>
      <c r="DH35" s="22"/>
      <c r="DI35" s="22"/>
      <c r="DJ35" s="22"/>
      <c r="DK35" s="6" t="s">
        <v>200</v>
      </c>
      <c r="DL35" s="6"/>
      <c r="DM35" s="6"/>
      <c r="DP35" s="27" t="s">
        <v>466</v>
      </c>
      <c r="DU35" s="27" t="s">
        <v>9</v>
      </c>
      <c r="DV35" s="27"/>
      <c r="DW35" s="27"/>
      <c r="DX35" s="27"/>
      <c r="DY35" s="27"/>
      <c r="DZ35" s="27" t="s">
        <v>545</v>
      </c>
      <c r="EA35" s="27"/>
      <c r="EB35" s="27"/>
      <c r="EC35" s="27"/>
      <c r="ED35" s="27"/>
      <c r="EE35" s="27" t="s">
        <v>195</v>
      </c>
      <c r="EF35" s="27"/>
      <c r="EG35" s="27"/>
      <c r="EH35" s="27"/>
      <c r="EI35" s="27"/>
      <c r="EJ35" s="27" t="s">
        <v>22</v>
      </c>
      <c r="EK35" s="27"/>
      <c r="EL35" s="27"/>
      <c r="EO35" s="27" t="s">
        <v>559</v>
      </c>
      <c r="EP35" s="27"/>
      <c r="EQ35" s="27"/>
      <c r="ET35" s="27" t="s">
        <v>138</v>
      </c>
      <c r="EU35" s="27"/>
      <c r="EV35" s="27"/>
    </row>
    <row r="36" spans="1:154" x14ac:dyDescent="0.25">
      <c r="A36" s="1" t="s">
        <v>90</v>
      </c>
      <c r="B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</row>
    <row r="37" spans="1:154" x14ac:dyDescent="0.25">
      <c r="A37" s="6" t="s">
        <v>527</v>
      </c>
      <c r="B37" s="27" t="s">
        <v>199</v>
      </c>
      <c r="C37" s="27" t="s">
        <v>551</v>
      </c>
      <c r="D37" s="27"/>
      <c r="E37" s="27" t="s">
        <v>120</v>
      </c>
      <c r="H37" s="6" t="s">
        <v>526</v>
      </c>
      <c r="J37" s="6" t="s">
        <v>73</v>
      </c>
      <c r="K37" s="6" t="s">
        <v>69</v>
      </c>
      <c r="M37" s="6" t="s">
        <v>541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</row>
    <row r="38" spans="1:154" x14ac:dyDescent="0.25">
      <c r="A38" s="6" t="s">
        <v>527</v>
      </c>
      <c r="B38" s="27" t="s">
        <v>289</v>
      </c>
      <c r="C38" s="27" t="s">
        <v>553</v>
      </c>
      <c r="D38" s="27"/>
      <c r="E38" s="27" t="s">
        <v>113</v>
      </c>
      <c r="H38" s="6" t="s">
        <v>452</v>
      </c>
      <c r="J38" s="23" t="s">
        <v>88</v>
      </c>
      <c r="K38" s="6" t="s">
        <v>69</v>
      </c>
      <c r="M38" s="6" t="s">
        <v>547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</row>
    <row r="39" spans="1:154" x14ac:dyDescent="0.25">
      <c r="A39" s="6" t="s">
        <v>12</v>
      </c>
      <c r="B39" s="6" t="s">
        <v>287</v>
      </c>
      <c r="C39" s="6" t="s">
        <v>66</v>
      </c>
      <c r="D39" s="6"/>
      <c r="E39" s="6" t="s">
        <v>532</v>
      </c>
      <c r="H39" s="6" t="s">
        <v>12</v>
      </c>
      <c r="J39" s="23" t="s">
        <v>96</v>
      </c>
      <c r="K39" s="6" t="s">
        <v>533</v>
      </c>
      <c r="M39" s="6" t="s">
        <v>150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</row>
    <row r="40" spans="1:154" x14ac:dyDescent="0.25">
      <c r="A40" s="6" t="s">
        <v>531</v>
      </c>
      <c r="B40" s="6" t="s">
        <v>40</v>
      </c>
      <c r="C40" s="6" t="s">
        <v>549</v>
      </c>
      <c r="D40" s="6"/>
      <c r="E40" s="6" t="s">
        <v>333</v>
      </c>
      <c r="H40" s="6" t="s">
        <v>527</v>
      </c>
      <c r="J40" s="23" t="s">
        <v>164</v>
      </c>
      <c r="K40" s="6" t="s">
        <v>69</v>
      </c>
      <c r="M40" s="6" t="s">
        <v>547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</row>
    <row r="41" spans="1:154" x14ac:dyDescent="0.25">
      <c r="A41" s="6" t="s">
        <v>257</v>
      </c>
      <c r="B41" s="6" t="s">
        <v>40</v>
      </c>
      <c r="C41" s="6" t="s">
        <v>167</v>
      </c>
      <c r="D41" s="6"/>
      <c r="E41" s="6" t="s">
        <v>143</v>
      </c>
      <c r="H41" s="6" t="s">
        <v>10</v>
      </c>
      <c r="J41" s="6" t="s">
        <v>98</v>
      </c>
      <c r="K41" s="6" t="s">
        <v>511</v>
      </c>
      <c r="M41" s="6" t="s">
        <v>168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</row>
    <row r="42" spans="1:154" x14ac:dyDescent="0.25">
      <c r="A42" s="6" t="s">
        <v>10</v>
      </c>
      <c r="B42" s="6" t="s">
        <v>49</v>
      </c>
      <c r="C42" s="6" t="s">
        <v>71</v>
      </c>
      <c r="D42" s="6"/>
      <c r="E42" s="6" t="s">
        <v>319</v>
      </c>
      <c r="H42" s="6" t="s">
        <v>236</v>
      </c>
      <c r="J42" s="6" t="s">
        <v>211</v>
      </c>
      <c r="K42" s="6" t="s">
        <v>536</v>
      </c>
      <c r="M42" s="6" t="s">
        <v>537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</row>
    <row r="43" spans="1:154" x14ac:dyDescent="0.25">
      <c r="A43" s="6" t="s">
        <v>196</v>
      </c>
      <c r="B43" s="6" t="s">
        <v>85</v>
      </c>
      <c r="C43" s="6" t="s">
        <v>499</v>
      </c>
      <c r="D43" s="6"/>
      <c r="E43" s="6" t="s">
        <v>568</v>
      </c>
      <c r="H43" s="6" t="s">
        <v>3</v>
      </c>
      <c r="J43" s="6" t="s">
        <v>501</v>
      </c>
      <c r="K43" s="6" t="s">
        <v>535</v>
      </c>
      <c r="M43" s="6" t="s">
        <v>170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</row>
    <row r="44" spans="1:154" x14ac:dyDescent="0.25">
      <c r="A44" s="6" t="s">
        <v>9</v>
      </c>
      <c r="B44" s="6" t="s">
        <v>85</v>
      </c>
      <c r="C44" s="6" t="s">
        <v>508</v>
      </c>
      <c r="D44" s="6"/>
      <c r="E44" s="6" t="s">
        <v>146</v>
      </c>
      <c r="H44" s="6" t="s">
        <v>200</v>
      </c>
      <c r="J44" s="6" t="s">
        <v>61</v>
      </c>
      <c r="K44" s="6" t="s">
        <v>499</v>
      </c>
      <c r="M44" s="6" t="s">
        <v>568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</row>
    <row r="45" spans="1:154" x14ac:dyDescent="0.25">
      <c r="A45" s="6" t="s">
        <v>10</v>
      </c>
      <c r="B45" s="6" t="s">
        <v>85</v>
      </c>
      <c r="C45" s="6" t="s">
        <v>540</v>
      </c>
      <c r="D45" s="6"/>
      <c r="E45" s="6" t="s">
        <v>330</v>
      </c>
      <c r="H45" s="6" t="s">
        <v>29</v>
      </c>
      <c r="J45" s="6" t="s">
        <v>103</v>
      </c>
      <c r="K45" s="6" t="s">
        <v>511</v>
      </c>
      <c r="M45" s="6" t="s">
        <v>168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</row>
    <row r="46" spans="1:154" x14ac:dyDescent="0.25">
      <c r="A46" s="6" t="s">
        <v>474</v>
      </c>
      <c r="B46" s="6" t="s">
        <v>87</v>
      </c>
      <c r="C46" s="6" t="s">
        <v>549</v>
      </c>
      <c r="D46" s="6"/>
      <c r="E46" s="6" t="s">
        <v>333</v>
      </c>
      <c r="H46" s="6" t="s">
        <v>12</v>
      </c>
      <c r="J46" s="6" t="s">
        <v>103</v>
      </c>
      <c r="K46" s="6" t="s">
        <v>520</v>
      </c>
      <c r="M46" s="6" t="s">
        <v>564</v>
      </c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</row>
    <row r="47" spans="1:154" x14ac:dyDescent="0.25">
      <c r="A47" s="6" t="s">
        <v>10</v>
      </c>
      <c r="B47" s="6" t="s">
        <v>155</v>
      </c>
      <c r="C47" s="6" t="s">
        <v>543</v>
      </c>
      <c r="D47" s="6"/>
      <c r="E47" s="6" t="s">
        <v>544</v>
      </c>
      <c r="H47" s="6" t="s">
        <v>13</v>
      </c>
      <c r="J47" s="6" t="s">
        <v>322</v>
      </c>
      <c r="K47" s="6" t="s">
        <v>80</v>
      </c>
      <c r="M47" s="6" t="s">
        <v>108</v>
      </c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</row>
    <row r="48" spans="1:154" x14ac:dyDescent="0.25">
      <c r="A48" s="6" t="s">
        <v>8</v>
      </c>
      <c r="B48" s="6" t="s">
        <v>155</v>
      </c>
      <c r="C48" s="6" t="s">
        <v>80</v>
      </c>
      <c r="D48" s="6"/>
      <c r="E48" s="6" t="s">
        <v>109</v>
      </c>
      <c r="H48" s="6" t="s">
        <v>12</v>
      </c>
      <c r="J48" s="6" t="s">
        <v>560</v>
      </c>
      <c r="K48" s="6" t="s">
        <v>535</v>
      </c>
      <c r="M48" s="6" t="s">
        <v>561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</row>
    <row r="49" spans="1:14" x14ac:dyDescent="0.25">
      <c r="A49" s="6" t="s">
        <v>531</v>
      </c>
      <c r="B49" s="6" t="s">
        <v>155</v>
      </c>
      <c r="C49" s="6" t="s">
        <v>533</v>
      </c>
      <c r="D49" s="6"/>
      <c r="E49" s="6" t="s">
        <v>534</v>
      </c>
      <c r="H49" s="6" t="s">
        <v>474</v>
      </c>
      <c r="J49" s="6" t="s">
        <v>522</v>
      </c>
      <c r="K49" s="6" t="s">
        <v>498</v>
      </c>
      <c r="M49" s="6" t="s">
        <v>145</v>
      </c>
      <c r="N49" s="6"/>
    </row>
    <row r="50" spans="1:14" x14ac:dyDescent="0.25">
      <c r="A50" s="6" t="s">
        <v>14</v>
      </c>
      <c r="B50" s="6" t="s">
        <v>155</v>
      </c>
      <c r="C50" s="6" t="s">
        <v>533</v>
      </c>
      <c r="D50" s="6"/>
      <c r="E50" s="6" t="s">
        <v>534</v>
      </c>
      <c r="H50" s="6" t="s">
        <v>528</v>
      </c>
      <c r="J50" s="6" t="s">
        <v>565</v>
      </c>
      <c r="K50" s="6" t="s">
        <v>566</v>
      </c>
      <c r="M50" s="6" t="s">
        <v>567</v>
      </c>
      <c r="N50" s="6"/>
    </row>
    <row r="51" spans="1:14" x14ac:dyDescent="0.25">
      <c r="A51" s="6" t="s">
        <v>14</v>
      </c>
      <c r="B51" s="6" t="s">
        <v>72</v>
      </c>
      <c r="C51" s="6" t="s">
        <v>536</v>
      </c>
      <c r="E51" s="6" t="s">
        <v>537</v>
      </c>
      <c r="H51" s="6" t="s">
        <v>14</v>
      </c>
      <c r="J51" s="6" t="s">
        <v>519</v>
      </c>
      <c r="K51" s="6" t="s">
        <v>271</v>
      </c>
      <c r="M51" s="6" t="s">
        <v>563</v>
      </c>
      <c r="N51" s="6"/>
    </row>
    <row r="52" spans="1:14" x14ac:dyDescent="0.25">
      <c r="J52" s="6"/>
      <c r="K52" s="6"/>
      <c r="L52" s="6"/>
      <c r="M52" s="6"/>
      <c r="N52" s="6"/>
    </row>
    <row r="53" spans="1:14" x14ac:dyDescent="0.25">
      <c r="J53" s="6"/>
      <c r="K53" s="6"/>
      <c r="L53" s="6"/>
      <c r="M53" s="6"/>
      <c r="N53" s="6"/>
    </row>
    <row r="54" spans="1:14" x14ac:dyDescent="0.25">
      <c r="J54" s="6"/>
      <c r="K54" s="6"/>
      <c r="L54" s="6"/>
      <c r="M54" s="6"/>
      <c r="N54" s="6"/>
    </row>
    <row r="55" spans="1:14" x14ac:dyDescent="0.25">
      <c r="J55" s="6"/>
      <c r="K55" s="6"/>
      <c r="L55" s="6"/>
      <c r="M55" s="6"/>
      <c r="N55" s="6"/>
    </row>
    <row r="56" spans="1:14" x14ac:dyDescent="0.25">
      <c r="J56" s="6"/>
      <c r="K56" s="6"/>
      <c r="L56" s="6"/>
      <c r="M56" s="6"/>
      <c r="N56" s="6"/>
    </row>
    <row r="57" spans="1:14" x14ac:dyDescent="0.25">
      <c r="J57" s="6"/>
      <c r="K57" s="6"/>
      <c r="L57" s="6"/>
      <c r="M57" s="6"/>
      <c r="N57" s="6"/>
    </row>
    <row r="58" spans="1:14" x14ac:dyDescent="0.25">
      <c r="J58" s="6"/>
      <c r="K58" s="6"/>
      <c r="L58" s="6"/>
      <c r="M58" s="6"/>
      <c r="N58" s="6"/>
    </row>
  </sheetData>
  <phoneticPr fontId="8" type="noConversion"/>
  <pageMargins left="0.9448818897637796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P71"/>
  <sheetViews>
    <sheetView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28" sqref="L28"/>
    </sheetView>
  </sheetViews>
  <sheetFormatPr defaultRowHeight="13.2" x14ac:dyDescent="0.25"/>
  <cols>
    <col min="1" max="1" width="11.5546875" customWidth="1"/>
    <col min="2" max="2" width="7.109375" customWidth="1"/>
    <col min="3" max="3" width="6" customWidth="1"/>
    <col min="4" max="4" width="5.44140625" customWidth="1"/>
    <col min="5" max="5" width="6.109375" customWidth="1"/>
    <col min="6" max="6" width="5.44140625" customWidth="1"/>
    <col min="7" max="7" width="6" customWidth="1"/>
    <col min="8" max="8" width="5.109375" customWidth="1"/>
    <col min="9" max="9" width="7.5546875" customWidth="1"/>
    <col min="10" max="10" width="7.33203125" customWidth="1"/>
    <col min="13" max="173" width="3.33203125" customWidth="1"/>
  </cols>
  <sheetData>
    <row r="1" spans="1:172" x14ac:dyDescent="0.25">
      <c r="A1" s="1" t="s">
        <v>569</v>
      </c>
      <c r="E1" s="6" t="s">
        <v>84</v>
      </c>
      <c r="F1" s="6"/>
      <c r="G1" s="6"/>
      <c r="I1" s="20" t="s">
        <v>33</v>
      </c>
      <c r="J1" s="20" t="s">
        <v>34</v>
      </c>
      <c r="K1" s="20"/>
      <c r="L1" s="20"/>
      <c r="M1" s="20"/>
      <c r="N1" s="20"/>
      <c r="O1" s="20"/>
      <c r="P1" s="20"/>
      <c r="Q1" s="20"/>
    </row>
    <row r="2" spans="1:172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0"/>
      <c r="M2" s="22" t="s">
        <v>573</v>
      </c>
      <c r="N2" s="22"/>
      <c r="O2" s="22"/>
      <c r="P2" s="22"/>
      <c r="Q2" s="22"/>
      <c r="R2" s="22" t="s">
        <v>526</v>
      </c>
      <c r="S2" s="22"/>
      <c r="T2" s="22"/>
      <c r="U2" s="22"/>
      <c r="V2" s="22"/>
      <c r="W2" s="22" t="s">
        <v>572</v>
      </c>
      <c r="X2" s="22"/>
      <c r="Y2" s="22"/>
      <c r="Z2" s="22"/>
      <c r="AA2" s="22"/>
      <c r="AB2" s="22" t="s">
        <v>571</v>
      </c>
      <c r="AC2" s="22"/>
      <c r="AD2" s="22"/>
      <c r="AE2" s="22"/>
      <c r="AF2" s="22"/>
      <c r="AG2" s="22" t="s">
        <v>8</v>
      </c>
      <c r="AH2" s="22"/>
      <c r="AI2" s="22"/>
      <c r="AJ2" s="22"/>
      <c r="AK2" s="22"/>
      <c r="AL2" t="s">
        <v>594</v>
      </c>
      <c r="AQ2" s="44" t="s">
        <v>527</v>
      </c>
      <c r="AR2" s="44"/>
      <c r="AS2" s="44"/>
      <c r="AT2" s="44"/>
      <c r="AU2" s="44"/>
      <c r="AV2" s="44" t="s">
        <v>539</v>
      </c>
      <c r="AW2" s="44"/>
      <c r="BA2" s="22" t="s">
        <v>452</v>
      </c>
      <c r="BB2" s="22"/>
      <c r="BC2" s="22"/>
      <c r="BD2" s="22"/>
      <c r="BE2" s="22"/>
      <c r="BF2" s="22" t="s">
        <v>257</v>
      </c>
      <c r="BG2" s="22"/>
      <c r="BH2" s="22"/>
      <c r="BI2" s="22"/>
      <c r="BJ2" s="22"/>
      <c r="BK2" s="22" t="s">
        <v>21</v>
      </c>
      <c r="BL2" s="22"/>
      <c r="BM2" s="22"/>
      <c r="BN2" s="22"/>
      <c r="BO2" s="22"/>
      <c r="BP2" s="22" t="s">
        <v>196</v>
      </c>
      <c r="BQ2" s="22"/>
      <c r="BR2" s="22"/>
      <c r="BS2" s="22"/>
      <c r="BT2" s="22"/>
      <c r="BU2" s="22" t="s">
        <v>574</v>
      </c>
      <c r="BV2" s="22"/>
      <c r="BW2" s="22"/>
      <c r="BX2" s="22"/>
      <c r="BY2" s="22"/>
      <c r="BZ2" s="22" t="s">
        <v>528</v>
      </c>
      <c r="CA2" s="22"/>
      <c r="CB2" s="22"/>
      <c r="CC2" s="22"/>
      <c r="CD2" s="22"/>
      <c r="CE2" s="22" t="s">
        <v>10</v>
      </c>
      <c r="CF2" s="22"/>
      <c r="CG2" s="22"/>
      <c r="CH2" s="22"/>
      <c r="CI2" s="22"/>
      <c r="CJ2" s="22" t="s">
        <v>570</v>
      </c>
      <c r="CK2" s="22"/>
      <c r="CL2" s="22"/>
      <c r="CM2" s="22"/>
      <c r="CN2" s="22"/>
      <c r="CO2" s="22" t="s">
        <v>12</v>
      </c>
      <c r="CP2" s="22"/>
      <c r="CQ2" s="22"/>
      <c r="CR2" s="22"/>
      <c r="CS2" s="22"/>
      <c r="CT2" s="22" t="s">
        <v>585</v>
      </c>
      <c r="CU2" s="22"/>
      <c r="CV2" s="22"/>
      <c r="CW2" s="22"/>
      <c r="CX2" s="22"/>
      <c r="CY2" s="22" t="s">
        <v>3</v>
      </c>
      <c r="CZ2" s="22"/>
      <c r="DA2" s="22"/>
      <c r="DB2" s="22"/>
      <c r="DC2" s="22"/>
      <c r="DD2" s="22" t="s">
        <v>29</v>
      </c>
      <c r="DE2" s="22"/>
      <c r="DF2" s="22"/>
      <c r="DG2" s="22"/>
      <c r="DH2" s="22"/>
      <c r="DI2" s="22" t="s">
        <v>531</v>
      </c>
      <c r="DJ2" s="22"/>
      <c r="DK2" s="22"/>
      <c r="DL2" s="22"/>
      <c r="DM2" s="22"/>
      <c r="DN2" s="22" t="s">
        <v>13</v>
      </c>
      <c r="DO2" s="22"/>
      <c r="DP2" s="22"/>
      <c r="DQ2" s="22"/>
      <c r="DR2" s="22"/>
      <c r="DS2" s="22" t="s">
        <v>14</v>
      </c>
      <c r="DT2" s="22"/>
      <c r="DU2" s="22"/>
      <c r="DV2" s="22"/>
      <c r="DW2" s="22"/>
      <c r="DX2" s="22" t="s">
        <v>530</v>
      </c>
      <c r="DY2" s="22"/>
      <c r="DZ2" s="22"/>
      <c r="EA2" s="22"/>
      <c r="EB2" s="22"/>
      <c r="EC2" s="6" t="s">
        <v>200</v>
      </c>
      <c r="ED2" s="6"/>
      <c r="EE2" s="6"/>
      <c r="EH2" s="27"/>
      <c r="EM2" s="27" t="s">
        <v>9</v>
      </c>
      <c r="EN2" s="27"/>
      <c r="EO2" s="27"/>
      <c r="EP2" s="27"/>
      <c r="EQ2" s="27"/>
      <c r="ER2" s="27" t="s">
        <v>545</v>
      </c>
      <c r="ES2" s="27"/>
      <c r="ET2" s="27"/>
      <c r="EU2" s="27"/>
      <c r="EV2" s="27"/>
      <c r="EW2" s="27" t="s">
        <v>195</v>
      </c>
      <c r="EX2" s="27"/>
      <c r="EY2" s="27"/>
      <c r="EZ2" s="27"/>
      <c r="FA2" s="27"/>
      <c r="FB2" s="27" t="s">
        <v>22</v>
      </c>
      <c r="FC2" s="27"/>
      <c r="FD2" s="27"/>
      <c r="FE2" s="27"/>
      <c r="FF2" s="27"/>
      <c r="FG2" s="27" t="s">
        <v>559</v>
      </c>
      <c r="FH2" s="27"/>
      <c r="FI2" s="27"/>
      <c r="FJ2" s="27"/>
      <c r="FK2" s="27"/>
      <c r="FL2" s="27" t="s">
        <v>138</v>
      </c>
      <c r="FM2" s="27"/>
      <c r="FN2" s="27"/>
      <c r="FO2" s="27"/>
      <c r="FP2" s="27"/>
    </row>
    <row r="3" spans="1:172" x14ac:dyDescent="0.25">
      <c r="A3" s="32" t="s">
        <v>573</v>
      </c>
      <c r="B3" s="43">
        <f>M41</f>
        <v>17</v>
      </c>
      <c r="C3" s="33">
        <f>N41</f>
        <v>102</v>
      </c>
      <c r="D3" s="33">
        <f>O41</f>
        <v>1</v>
      </c>
      <c r="E3" s="33">
        <f>P41</f>
        <v>87</v>
      </c>
      <c r="F3" s="33">
        <f>Q41</f>
        <v>6</v>
      </c>
      <c r="G3" s="7">
        <f t="shared" ref="G3:G23" si="0">E3/F3</f>
        <v>14.5</v>
      </c>
      <c r="H3" s="19"/>
      <c r="I3" s="7">
        <f t="shared" ref="I3:I23" si="1">C3/F3</f>
        <v>17</v>
      </c>
      <c r="J3" s="7">
        <f t="shared" ref="J3:J23" si="2">6*E3/C3</f>
        <v>5.117647058823529</v>
      </c>
      <c r="K3" s="20"/>
      <c r="L3" s="20"/>
      <c r="M3" s="25">
        <v>4</v>
      </c>
      <c r="N3" s="6">
        <v>24</v>
      </c>
      <c r="O3" s="6">
        <v>0</v>
      </c>
      <c r="P3" s="6">
        <v>13</v>
      </c>
      <c r="Q3" s="6">
        <v>2</v>
      </c>
      <c r="R3" s="25">
        <v>3</v>
      </c>
      <c r="S3" s="6">
        <v>18</v>
      </c>
      <c r="T3" s="6">
        <v>0</v>
      </c>
      <c r="U3" s="6">
        <v>23</v>
      </c>
      <c r="V3" s="6">
        <v>2</v>
      </c>
      <c r="W3" s="25">
        <v>4</v>
      </c>
      <c r="X3" s="6">
        <v>24</v>
      </c>
      <c r="Y3" s="6">
        <v>0</v>
      </c>
      <c r="Z3" s="6">
        <v>19</v>
      </c>
      <c r="AA3" s="6">
        <v>2</v>
      </c>
      <c r="AB3" s="25">
        <v>2</v>
      </c>
      <c r="AC3" s="6">
        <v>12</v>
      </c>
      <c r="AD3" s="6">
        <v>0</v>
      </c>
      <c r="AE3" s="6">
        <v>5</v>
      </c>
      <c r="AF3" s="6">
        <v>0</v>
      </c>
      <c r="AG3" s="25">
        <v>8</v>
      </c>
      <c r="AH3" s="6">
        <v>48</v>
      </c>
      <c r="AI3" s="6">
        <v>0</v>
      </c>
      <c r="AJ3" s="6">
        <v>29</v>
      </c>
      <c r="AK3" s="6">
        <v>0</v>
      </c>
      <c r="AL3" s="25">
        <v>4</v>
      </c>
      <c r="AM3" s="6">
        <v>24</v>
      </c>
      <c r="AN3" s="6">
        <v>0</v>
      </c>
      <c r="AO3" s="6">
        <v>20</v>
      </c>
      <c r="AP3" s="6">
        <v>2</v>
      </c>
      <c r="AQ3" s="25">
        <v>4</v>
      </c>
      <c r="AR3" s="6">
        <v>24</v>
      </c>
      <c r="AS3" s="6">
        <v>1</v>
      </c>
      <c r="AT3" s="6">
        <v>36</v>
      </c>
      <c r="AU3" s="6">
        <v>1</v>
      </c>
      <c r="AV3" s="25">
        <v>5</v>
      </c>
      <c r="AW3" s="12">
        <v>30</v>
      </c>
      <c r="AX3" s="6">
        <v>1</v>
      </c>
      <c r="AY3" s="6">
        <v>28</v>
      </c>
      <c r="AZ3" s="6">
        <v>0</v>
      </c>
      <c r="BA3" s="25">
        <v>3</v>
      </c>
      <c r="BB3" s="6">
        <v>18</v>
      </c>
      <c r="BC3" s="6">
        <v>0</v>
      </c>
      <c r="BD3" s="6">
        <v>11</v>
      </c>
      <c r="BE3" s="6">
        <v>2</v>
      </c>
      <c r="BF3" s="25">
        <v>4.5</v>
      </c>
      <c r="BG3" s="6">
        <v>29</v>
      </c>
      <c r="BH3" s="6">
        <v>0</v>
      </c>
      <c r="BI3" s="6">
        <v>26</v>
      </c>
      <c r="BJ3" s="6">
        <v>0</v>
      </c>
      <c r="BK3" s="25"/>
      <c r="BL3" s="6"/>
      <c r="BM3" s="6"/>
      <c r="BN3" s="6"/>
      <c r="BO3" s="6"/>
      <c r="BP3" s="25">
        <v>5</v>
      </c>
      <c r="BQ3" s="6">
        <v>30</v>
      </c>
      <c r="BR3" s="6">
        <v>0</v>
      </c>
      <c r="BS3" s="6">
        <v>12</v>
      </c>
      <c r="BT3" s="6">
        <v>0</v>
      </c>
      <c r="BU3" s="25">
        <v>5</v>
      </c>
      <c r="BV3" s="6">
        <v>30</v>
      </c>
      <c r="BW3" s="6">
        <v>0</v>
      </c>
      <c r="BX3" s="6">
        <v>32</v>
      </c>
      <c r="BY3" s="6">
        <v>0</v>
      </c>
      <c r="BZ3" s="25">
        <v>3</v>
      </c>
      <c r="CA3" s="6">
        <v>18</v>
      </c>
      <c r="CB3" s="6">
        <v>0</v>
      </c>
      <c r="CC3" s="6">
        <v>7</v>
      </c>
      <c r="CD3" s="6">
        <v>0</v>
      </c>
      <c r="CE3" s="25">
        <v>5</v>
      </c>
      <c r="CF3" s="6">
        <v>30</v>
      </c>
      <c r="CG3" s="6">
        <v>1</v>
      </c>
      <c r="CH3" s="6">
        <v>14</v>
      </c>
      <c r="CI3" s="6">
        <v>1</v>
      </c>
      <c r="CJ3" s="29">
        <v>4</v>
      </c>
      <c r="CK3" s="28">
        <v>24</v>
      </c>
      <c r="CL3" s="28">
        <v>0</v>
      </c>
      <c r="CM3" s="28">
        <v>26</v>
      </c>
      <c r="CN3" s="28">
        <v>0</v>
      </c>
      <c r="CO3" s="29">
        <v>6</v>
      </c>
      <c r="CP3" s="28">
        <v>36</v>
      </c>
      <c r="CQ3" s="28">
        <v>2</v>
      </c>
      <c r="CR3" s="28">
        <v>29</v>
      </c>
      <c r="CS3" s="28">
        <v>1</v>
      </c>
      <c r="CT3" s="25">
        <v>3.3</v>
      </c>
      <c r="CU3" s="6">
        <v>21</v>
      </c>
      <c r="CV3" s="6">
        <v>0</v>
      </c>
      <c r="CW3" s="6">
        <v>16</v>
      </c>
      <c r="CX3" s="6">
        <v>4</v>
      </c>
      <c r="CY3" s="25">
        <v>2</v>
      </c>
      <c r="CZ3" s="6">
        <v>12</v>
      </c>
      <c r="DA3" s="6">
        <v>0</v>
      </c>
      <c r="DB3" s="6">
        <v>10</v>
      </c>
      <c r="DC3" s="6">
        <v>2</v>
      </c>
      <c r="DD3" s="25">
        <v>3</v>
      </c>
      <c r="DE3" s="6">
        <v>18</v>
      </c>
      <c r="DF3" s="6">
        <v>0</v>
      </c>
      <c r="DG3" s="6">
        <v>23</v>
      </c>
      <c r="DH3" s="6">
        <v>0</v>
      </c>
      <c r="DI3" s="25">
        <v>4</v>
      </c>
      <c r="DJ3" s="6">
        <v>24</v>
      </c>
      <c r="DK3" s="6">
        <v>0</v>
      </c>
      <c r="DL3" s="6">
        <v>22</v>
      </c>
      <c r="DM3" s="6">
        <v>0</v>
      </c>
      <c r="DN3" s="25">
        <v>5</v>
      </c>
      <c r="DO3" s="6">
        <v>30</v>
      </c>
      <c r="DP3" s="6">
        <v>0</v>
      </c>
      <c r="DQ3" s="6">
        <v>24</v>
      </c>
      <c r="DR3" s="6">
        <v>1</v>
      </c>
      <c r="DS3" s="25">
        <v>4</v>
      </c>
      <c r="DT3" s="6">
        <v>24</v>
      </c>
      <c r="DU3" s="6">
        <v>2</v>
      </c>
      <c r="DV3" s="6">
        <v>6</v>
      </c>
      <c r="DW3" s="6">
        <v>0</v>
      </c>
      <c r="DX3" s="25">
        <v>4</v>
      </c>
      <c r="DY3" s="6">
        <v>24</v>
      </c>
      <c r="DZ3" s="6">
        <v>1</v>
      </c>
      <c r="EA3" s="6">
        <v>12</v>
      </c>
      <c r="EB3" s="6">
        <v>1</v>
      </c>
      <c r="EC3" s="29">
        <v>5</v>
      </c>
      <c r="ED3" s="28">
        <v>30</v>
      </c>
      <c r="EE3" s="28">
        <v>0</v>
      </c>
      <c r="EF3" s="28">
        <v>22</v>
      </c>
      <c r="EG3" s="28">
        <v>2</v>
      </c>
      <c r="EH3" s="29"/>
      <c r="EI3" s="28"/>
      <c r="EJ3" s="28"/>
      <c r="EK3" s="28"/>
      <c r="EL3" s="28"/>
      <c r="EM3" s="31">
        <v>2</v>
      </c>
      <c r="EN3" s="37">
        <v>12</v>
      </c>
      <c r="EO3" s="27">
        <v>0</v>
      </c>
      <c r="EP3" s="27">
        <v>5</v>
      </c>
      <c r="EQ3" s="27">
        <v>1</v>
      </c>
      <c r="ER3" s="31">
        <v>4</v>
      </c>
      <c r="ES3" s="37">
        <v>24</v>
      </c>
      <c r="ET3" s="27">
        <v>0</v>
      </c>
      <c r="EU3" s="27">
        <v>34</v>
      </c>
      <c r="EV3" s="27">
        <v>0</v>
      </c>
      <c r="EW3" s="31">
        <v>2</v>
      </c>
      <c r="EX3" s="34">
        <v>12</v>
      </c>
      <c r="EY3" s="34">
        <v>0</v>
      </c>
      <c r="EZ3" s="34">
        <v>12</v>
      </c>
      <c r="FA3" s="34">
        <v>0</v>
      </c>
      <c r="FB3" s="31">
        <v>1</v>
      </c>
      <c r="FC3" s="34">
        <v>6</v>
      </c>
      <c r="FD3" s="34">
        <v>0</v>
      </c>
      <c r="FE3" s="34">
        <v>24</v>
      </c>
      <c r="FF3" s="34">
        <v>0</v>
      </c>
      <c r="FG3" s="31"/>
      <c r="FH3" s="34"/>
      <c r="FI3" s="34"/>
      <c r="FJ3" s="34"/>
      <c r="FK3" s="34"/>
      <c r="FL3" s="31">
        <v>3.4</v>
      </c>
      <c r="FM3" s="34">
        <v>22</v>
      </c>
      <c r="FN3" s="34">
        <v>0</v>
      </c>
      <c r="FO3" s="34">
        <v>19</v>
      </c>
      <c r="FP3" s="34">
        <v>3</v>
      </c>
    </row>
    <row r="4" spans="1:172" x14ac:dyDescent="0.25">
      <c r="A4" s="4" t="s">
        <v>526</v>
      </c>
      <c r="B4" s="5">
        <f>R41</f>
        <v>27</v>
      </c>
      <c r="C4" s="15">
        <f>S41</f>
        <v>162</v>
      </c>
      <c r="D4" s="15">
        <f>T41</f>
        <v>1</v>
      </c>
      <c r="E4" s="15">
        <f>U41</f>
        <v>143</v>
      </c>
      <c r="F4" s="15">
        <f>V41</f>
        <v>12</v>
      </c>
      <c r="G4" s="7">
        <f t="shared" si="0"/>
        <v>11.916666666666666</v>
      </c>
      <c r="H4" s="24">
        <v>2</v>
      </c>
      <c r="I4" s="7">
        <f t="shared" si="1"/>
        <v>13.5</v>
      </c>
      <c r="J4" s="7">
        <f t="shared" si="2"/>
        <v>5.2962962962962967</v>
      </c>
      <c r="K4" s="7"/>
      <c r="L4" s="7"/>
      <c r="M4" s="25">
        <v>2</v>
      </c>
      <c r="N4" s="6">
        <v>12</v>
      </c>
      <c r="O4" s="6">
        <v>0</v>
      </c>
      <c r="P4" s="6">
        <v>12</v>
      </c>
      <c r="Q4" s="6">
        <v>1</v>
      </c>
      <c r="R4" s="25">
        <v>4</v>
      </c>
      <c r="S4" s="6">
        <v>24</v>
      </c>
      <c r="T4" s="6">
        <v>0</v>
      </c>
      <c r="U4" s="6">
        <v>17</v>
      </c>
      <c r="V4" s="6">
        <v>3</v>
      </c>
      <c r="W4" s="25">
        <v>5</v>
      </c>
      <c r="X4" s="6">
        <v>30</v>
      </c>
      <c r="Y4" s="6">
        <v>0</v>
      </c>
      <c r="Z4" s="6">
        <v>23</v>
      </c>
      <c r="AA4" s="6">
        <v>0</v>
      </c>
      <c r="AB4" s="25">
        <v>2</v>
      </c>
      <c r="AC4" s="6">
        <v>12</v>
      </c>
      <c r="AD4" s="6">
        <v>0</v>
      </c>
      <c r="AE4" s="6">
        <v>5</v>
      </c>
      <c r="AF4" s="6">
        <v>0</v>
      </c>
      <c r="AG4" s="25">
        <v>8</v>
      </c>
      <c r="AH4" s="6">
        <v>48</v>
      </c>
      <c r="AI4" s="6">
        <v>0</v>
      </c>
      <c r="AJ4" s="6">
        <v>22</v>
      </c>
      <c r="AK4" s="6">
        <v>0</v>
      </c>
      <c r="AL4" s="25"/>
      <c r="AM4" s="6"/>
      <c r="AN4" s="6"/>
      <c r="AO4" s="6"/>
      <c r="AP4" s="6"/>
      <c r="AQ4" s="25">
        <v>4</v>
      </c>
      <c r="AR4" s="6">
        <v>24</v>
      </c>
      <c r="AS4" s="6">
        <v>0</v>
      </c>
      <c r="AT4" s="6">
        <v>19</v>
      </c>
      <c r="AU4" s="6">
        <v>2</v>
      </c>
      <c r="AV4" s="25">
        <v>5</v>
      </c>
      <c r="AW4" s="12">
        <v>30</v>
      </c>
      <c r="AX4" s="6">
        <v>0</v>
      </c>
      <c r="AY4" s="6">
        <v>21</v>
      </c>
      <c r="AZ4" s="6">
        <v>1</v>
      </c>
      <c r="BA4" s="25"/>
      <c r="BB4" s="6"/>
      <c r="BC4" s="6"/>
      <c r="BD4" s="6"/>
      <c r="BE4" s="6"/>
      <c r="BF4" s="25">
        <v>4</v>
      </c>
      <c r="BG4" s="6">
        <v>24</v>
      </c>
      <c r="BH4" s="6">
        <v>0</v>
      </c>
      <c r="BI4" s="6">
        <v>16</v>
      </c>
      <c r="BJ4" s="6">
        <v>1</v>
      </c>
      <c r="BK4" s="25"/>
      <c r="BL4" s="6"/>
      <c r="BM4" s="6"/>
      <c r="BN4" s="6"/>
      <c r="BO4" s="6"/>
      <c r="BP4" s="25">
        <v>2</v>
      </c>
      <c r="BQ4" s="6">
        <v>12</v>
      </c>
      <c r="BR4" s="6">
        <v>0</v>
      </c>
      <c r="BS4" s="6">
        <v>9</v>
      </c>
      <c r="BT4" s="6">
        <v>0</v>
      </c>
      <c r="BU4" s="25">
        <v>3</v>
      </c>
      <c r="BV4" s="6">
        <v>18</v>
      </c>
      <c r="BW4" s="6">
        <v>0</v>
      </c>
      <c r="BX4" s="6">
        <v>24</v>
      </c>
      <c r="BY4" s="6">
        <v>1</v>
      </c>
      <c r="BZ4" s="25">
        <v>1.2</v>
      </c>
      <c r="CA4" s="6">
        <v>8</v>
      </c>
      <c r="CB4" s="6">
        <v>0</v>
      </c>
      <c r="CC4" s="6">
        <v>6</v>
      </c>
      <c r="CD4" s="6">
        <v>1</v>
      </c>
      <c r="CE4" s="25">
        <v>4</v>
      </c>
      <c r="CF4" s="6">
        <v>24</v>
      </c>
      <c r="CG4" s="6">
        <v>0</v>
      </c>
      <c r="CH4" s="6">
        <v>8</v>
      </c>
      <c r="CI4" s="6">
        <v>0</v>
      </c>
      <c r="CJ4" s="29">
        <v>2</v>
      </c>
      <c r="CK4" s="28">
        <v>12</v>
      </c>
      <c r="CL4" s="28">
        <v>0</v>
      </c>
      <c r="CM4" s="28">
        <v>12</v>
      </c>
      <c r="CN4" s="28">
        <v>0</v>
      </c>
      <c r="CO4" s="29">
        <v>2</v>
      </c>
      <c r="CP4" s="28">
        <v>12</v>
      </c>
      <c r="CQ4" s="28">
        <v>1</v>
      </c>
      <c r="CR4" s="28">
        <v>3</v>
      </c>
      <c r="CS4" s="28">
        <v>2</v>
      </c>
      <c r="CT4" s="25">
        <v>3</v>
      </c>
      <c r="CU4" s="6">
        <v>18</v>
      </c>
      <c r="CV4" s="6">
        <v>0</v>
      </c>
      <c r="CW4" s="6">
        <v>39</v>
      </c>
      <c r="CX4" s="6">
        <v>2</v>
      </c>
      <c r="CY4" s="25">
        <v>1</v>
      </c>
      <c r="CZ4" s="6">
        <v>6</v>
      </c>
      <c r="DA4" s="6">
        <v>0</v>
      </c>
      <c r="DB4" s="6">
        <v>8</v>
      </c>
      <c r="DC4" s="6">
        <v>0</v>
      </c>
      <c r="DD4" s="25">
        <v>1</v>
      </c>
      <c r="DE4" s="6">
        <v>6</v>
      </c>
      <c r="DF4" s="6">
        <v>0</v>
      </c>
      <c r="DG4" s="6">
        <v>1</v>
      </c>
      <c r="DH4" s="6">
        <v>0</v>
      </c>
      <c r="DI4" s="25">
        <v>1.4</v>
      </c>
      <c r="DJ4" s="6">
        <v>10</v>
      </c>
      <c r="DK4" s="6">
        <v>0</v>
      </c>
      <c r="DL4" s="6">
        <v>2</v>
      </c>
      <c r="DM4" s="6">
        <v>1</v>
      </c>
      <c r="DN4" s="25">
        <v>3</v>
      </c>
      <c r="DO4" s="6">
        <v>18</v>
      </c>
      <c r="DP4" s="6">
        <v>0</v>
      </c>
      <c r="DQ4" s="6">
        <v>12</v>
      </c>
      <c r="DR4" s="6">
        <v>1</v>
      </c>
      <c r="DS4" s="25">
        <v>3</v>
      </c>
      <c r="DT4" s="6">
        <v>18</v>
      </c>
      <c r="DU4" s="6">
        <v>0</v>
      </c>
      <c r="DV4" s="6">
        <v>16</v>
      </c>
      <c r="DW4" s="6">
        <v>1</v>
      </c>
      <c r="DX4" s="25">
        <v>1.3</v>
      </c>
      <c r="DY4" s="6">
        <v>9</v>
      </c>
      <c r="DZ4" s="6">
        <v>0</v>
      </c>
      <c r="EA4" s="6">
        <v>10</v>
      </c>
      <c r="EB4" s="6">
        <v>1</v>
      </c>
      <c r="EC4" s="29">
        <v>3</v>
      </c>
      <c r="ED4" s="28">
        <v>18</v>
      </c>
      <c r="EE4" s="28">
        <v>0</v>
      </c>
      <c r="EF4" s="28">
        <v>19</v>
      </c>
      <c r="EG4" s="28">
        <v>0</v>
      </c>
      <c r="EH4" s="29"/>
      <c r="EI4" s="28"/>
      <c r="EJ4" s="28"/>
      <c r="EK4" s="28"/>
      <c r="EL4" s="28"/>
      <c r="EM4" s="31"/>
      <c r="EN4" s="37"/>
      <c r="EO4" s="27"/>
      <c r="EP4" s="27"/>
      <c r="EQ4" s="27"/>
      <c r="ER4" s="31">
        <v>3</v>
      </c>
      <c r="ES4" s="37">
        <v>18</v>
      </c>
      <c r="ET4" s="27">
        <v>1</v>
      </c>
      <c r="EU4" s="27">
        <v>11</v>
      </c>
      <c r="EV4" s="27">
        <v>2</v>
      </c>
      <c r="EW4" s="31"/>
      <c r="EX4" s="34"/>
      <c r="EY4" s="34"/>
      <c r="EZ4" s="34"/>
      <c r="FA4" s="34"/>
      <c r="FB4" s="31">
        <v>3</v>
      </c>
      <c r="FC4" s="34">
        <v>18</v>
      </c>
      <c r="FD4" s="34">
        <v>0</v>
      </c>
      <c r="FE4" s="34">
        <v>36</v>
      </c>
      <c r="FF4" s="34">
        <v>0</v>
      </c>
      <c r="FG4" s="31"/>
      <c r="FH4" s="34"/>
      <c r="FI4" s="34"/>
      <c r="FJ4" s="34"/>
      <c r="FK4" s="34"/>
      <c r="FL4" s="31">
        <v>2</v>
      </c>
      <c r="FM4" s="34">
        <v>12</v>
      </c>
      <c r="FN4" s="34">
        <v>1</v>
      </c>
      <c r="FO4" s="34">
        <v>2</v>
      </c>
      <c r="FP4" s="34">
        <v>0</v>
      </c>
    </row>
    <row r="5" spans="1:172" x14ac:dyDescent="0.25">
      <c r="A5" s="4" t="s">
        <v>572</v>
      </c>
      <c r="B5" s="5">
        <f>W41</f>
        <v>37</v>
      </c>
      <c r="C5" s="15">
        <f>X41</f>
        <v>222</v>
      </c>
      <c r="D5" s="15">
        <f>Y41</f>
        <v>2</v>
      </c>
      <c r="E5" s="15">
        <f>Z41</f>
        <v>135</v>
      </c>
      <c r="F5" s="15">
        <f>AA41</f>
        <v>6</v>
      </c>
      <c r="G5" s="7">
        <f t="shared" si="0"/>
        <v>22.5</v>
      </c>
      <c r="H5" s="24"/>
      <c r="I5" s="7">
        <f t="shared" si="1"/>
        <v>37</v>
      </c>
      <c r="J5" s="7">
        <f t="shared" si="2"/>
        <v>3.6486486486486487</v>
      </c>
      <c r="K5" s="7"/>
      <c r="L5" s="7"/>
      <c r="M5" s="25">
        <v>4</v>
      </c>
      <c r="N5" s="6">
        <v>24</v>
      </c>
      <c r="O5" s="6">
        <v>0</v>
      </c>
      <c r="P5" s="6">
        <v>23</v>
      </c>
      <c r="Q5" s="6">
        <v>1</v>
      </c>
      <c r="R5" s="25">
        <v>4</v>
      </c>
      <c r="S5" s="6">
        <v>24</v>
      </c>
      <c r="T5" s="6">
        <v>0</v>
      </c>
      <c r="U5" s="6">
        <v>18</v>
      </c>
      <c r="V5" s="6">
        <v>3</v>
      </c>
      <c r="W5" s="25">
        <v>7</v>
      </c>
      <c r="X5" s="6">
        <v>42</v>
      </c>
      <c r="Y5" s="6">
        <v>0</v>
      </c>
      <c r="Z5" s="6">
        <v>21</v>
      </c>
      <c r="AA5" s="6">
        <v>0</v>
      </c>
      <c r="AB5" s="25">
        <v>4</v>
      </c>
      <c r="AC5" s="6">
        <v>24</v>
      </c>
      <c r="AD5" s="6">
        <v>0</v>
      </c>
      <c r="AE5" s="6">
        <v>9</v>
      </c>
      <c r="AF5" s="6">
        <v>1</v>
      </c>
      <c r="AG5" s="25">
        <v>6</v>
      </c>
      <c r="AH5" s="6">
        <v>36</v>
      </c>
      <c r="AI5" s="6">
        <v>2</v>
      </c>
      <c r="AJ5" s="6">
        <v>9</v>
      </c>
      <c r="AK5" s="6">
        <v>2</v>
      </c>
      <c r="AL5" s="25"/>
      <c r="AM5" s="6"/>
      <c r="AN5" s="6"/>
      <c r="AO5" s="6"/>
      <c r="AP5" s="6"/>
      <c r="AQ5" s="25">
        <v>5</v>
      </c>
      <c r="AR5" s="6">
        <v>30</v>
      </c>
      <c r="AS5" s="6">
        <v>0</v>
      </c>
      <c r="AT5" s="6">
        <v>13</v>
      </c>
      <c r="AU5" s="6">
        <v>0</v>
      </c>
      <c r="AV5" s="25">
        <v>2</v>
      </c>
      <c r="AW5" s="12">
        <v>12</v>
      </c>
      <c r="AX5" s="6">
        <v>0</v>
      </c>
      <c r="AY5" s="6">
        <v>17</v>
      </c>
      <c r="AZ5" s="6">
        <v>0</v>
      </c>
      <c r="BA5" s="25"/>
      <c r="BB5" s="6"/>
      <c r="BC5" s="6"/>
      <c r="BD5" s="6"/>
      <c r="BE5" s="6"/>
      <c r="BF5" s="25">
        <v>2</v>
      </c>
      <c r="BG5" s="6">
        <v>12</v>
      </c>
      <c r="BH5" s="6">
        <v>0</v>
      </c>
      <c r="BI5" s="6">
        <v>2</v>
      </c>
      <c r="BJ5" s="6">
        <v>0</v>
      </c>
      <c r="BK5" s="25"/>
      <c r="BL5" s="6"/>
      <c r="BM5" s="6"/>
      <c r="BN5" s="6"/>
      <c r="BO5" s="6"/>
      <c r="BP5" s="25">
        <v>1.5</v>
      </c>
      <c r="BQ5" s="6">
        <v>11</v>
      </c>
      <c r="BR5" s="6">
        <v>0</v>
      </c>
      <c r="BS5" s="6">
        <v>18</v>
      </c>
      <c r="BT5" s="6">
        <v>1</v>
      </c>
      <c r="BU5" s="25">
        <v>4</v>
      </c>
      <c r="BV5" s="6">
        <v>24</v>
      </c>
      <c r="BW5" s="6">
        <v>0</v>
      </c>
      <c r="BX5" s="6">
        <v>33</v>
      </c>
      <c r="BY5" s="6">
        <v>0</v>
      </c>
      <c r="BZ5" s="25">
        <v>4</v>
      </c>
      <c r="CA5" s="6">
        <v>24</v>
      </c>
      <c r="CB5" s="6">
        <v>0</v>
      </c>
      <c r="CC5" s="6">
        <v>28</v>
      </c>
      <c r="CD5" s="6">
        <v>0</v>
      </c>
      <c r="CE5" s="25">
        <v>4</v>
      </c>
      <c r="CF5" s="6">
        <v>24</v>
      </c>
      <c r="CG5" s="6">
        <v>0</v>
      </c>
      <c r="CH5" s="6">
        <v>18</v>
      </c>
      <c r="CI5" s="6">
        <v>2</v>
      </c>
      <c r="CJ5" s="29">
        <v>2</v>
      </c>
      <c r="CK5" s="28">
        <v>12</v>
      </c>
      <c r="CL5" s="28">
        <v>0</v>
      </c>
      <c r="CM5" s="28">
        <v>25</v>
      </c>
      <c r="CN5" s="28">
        <v>0</v>
      </c>
      <c r="CO5" s="29">
        <v>4</v>
      </c>
      <c r="CP5" s="28">
        <v>24</v>
      </c>
      <c r="CQ5" s="28">
        <v>0</v>
      </c>
      <c r="CR5" s="28">
        <v>16</v>
      </c>
      <c r="CS5" s="28">
        <v>1</v>
      </c>
      <c r="CT5" s="25"/>
      <c r="CU5" s="6"/>
      <c r="CV5" s="6"/>
      <c r="CW5" s="6"/>
      <c r="CX5" s="6"/>
      <c r="CY5" s="25">
        <v>0.3</v>
      </c>
      <c r="CZ5" s="6">
        <v>3</v>
      </c>
      <c r="DA5" s="6">
        <v>0</v>
      </c>
      <c r="DB5" s="6">
        <v>10</v>
      </c>
      <c r="DC5" s="6">
        <v>0</v>
      </c>
      <c r="DD5" s="25">
        <v>1</v>
      </c>
      <c r="DE5" s="6">
        <v>6</v>
      </c>
      <c r="DF5" s="6">
        <v>0</v>
      </c>
      <c r="DG5" s="6">
        <v>11</v>
      </c>
      <c r="DH5" s="6">
        <v>0</v>
      </c>
      <c r="DI5" s="25">
        <v>3</v>
      </c>
      <c r="DJ5" s="6">
        <v>18</v>
      </c>
      <c r="DK5" s="6">
        <v>0</v>
      </c>
      <c r="DL5" s="6">
        <v>29</v>
      </c>
      <c r="DM5" s="6">
        <v>2</v>
      </c>
      <c r="DN5" s="25">
        <v>2</v>
      </c>
      <c r="DO5" s="6">
        <v>12</v>
      </c>
      <c r="DP5" s="6">
        <v>1</v>
      </c>
      <c r="DQ5" s="6">
        <v>3</v>
      </c>
      <c r="DR5" s="6">
        <v>0</v>
      </c>
      <c r="DS5" s="25">
        <v>4</v>
      </c>
      <c r="DT5" s="6">
        <v>24</v>
      </c>
      <c r="DU5" s="6">
        <v>0</v>
      </c>
      <c r="DV5" s="6">
        <v>13</v>
      </c>
      <c r="DW5" s="6">
        <v>0</v>
      </c>
      <c r="DX5" s="25">
        <v>4</v>
      </c>
      <c r="DY5" s="6">
        <v>24</v>
      </c>
      <c r="DZ5" s="6">
        <v>0</v>
      </c>
      <c r="EA5" s="6">
        <v>25</v>
      </c>
      <c r="EB5" s="6">
        <v>0</v>
      </c>
      <c r="EC5" s="29">
        <v>3</v>
      </c>
      <c r="ED5" s="28">
        <v>18</v>
      </c>
      <c r="EE5" s="28">
        <v>0</v>
      </c>
      <c r="EF5" s="28">
        <v>29</v>
      </c>
      <c r="EG5" s="28">
        <v>1</v>
      </c>
      <c r="EH5" s="29"/>
      <c r="EI5" s="28"/>
      <c r="EJ5" s="28"/>
      <c r="EK5" s="28"/>
      <c r="EL5" s="28"/>
      <c r="EM5" s="31"/>
      <c r="EN5" s="37"/>
      <c r="EO5" s="27"/>
      <c r="EP5" s="27"/>
      <c r="EQ5" s="27"/>
      <c r="ER5" s="31"/>
      <c r="ES5" s="37"/>
      <c r="ET5" s="27"/>
      <c r="EU5" s="27"/>
      <c r="EV5" s="27"/>
      <c r="EW5" s="31"/>
      <c r="EX5" s="34"/>
      <c r="EY5" s="34"/>
      <c r="EZ5" s="34"/>
      <c r="FA5" s="34"/>
      <c r="FB5" s="31"/>
      <c r="FC5" s="34"/>
      <c r="FD5" s="34"/>
      <c r="FE5" s="34"/>
      <c r="FF5" s="34"/>
      <c r="FG5" s="31"/>
      <c r="FH5" s="34"/>
      <c r="FI5" s="34"/>
      <c r="FJ5" s="34"/>
      <c r="FK5" s="34"/>
      <c r="FL5" s="31">
        <v>2</v>
      </c>
      <c r="FM5" s="34">
        <v>12</v>
      </c>
      <c r="FN5" s="34">
        <v>0</v>
      </c>
      <c r="FO5" s="34">
        <v>7</v>
      </c>
      <c r="FP5" s="34">
        <v>1</v>
      </c>
    </row>
    <row r="6" spans="1:172" x14ac:dyDescent="0.25">
      <c r="A6" s="4" t="s">
        <v>571</v>
      </c>
      <c r="B6" s="5">
        <f>AB41</f>
        <v>11</v>
      </c>
      <c r="C6" s="15">
        <f>AC41</f>
        <v>66</v>
      </c>
      <c r="D6" s="15">
        <f>AD41</f>
        <v>0</v>
      </c>
      <c r="E6" s="15">
        <f>AE41</f>
        <v>41</v>
      </c>
      <c r="F6" s="15">
        <f>AF41</f>
        <v>3</v>
      </c>
      <c r="G6" s="7">
        <f t="shared" si="0"/>
        <v>13.666666666666666</v>
      </c>
      <c r="H6" s="24"/>
      <c r="I6" s="7">
        <f t="shared" si="1"/>
        <v>22</v>
      </c>
      <c r="J6" s="7">
        <f t="shared" si="2"/>
        <v>3.7272727272727271</v>
      </c>
      <c r="K6" s="7"/>
      <c r="L6" s="7"/>
      <c r="M6" s="25">
        <v>3</v>
      </c>
      <c r="N6" s="6">
        <v>18</v>
      </c>
      <c r="O6" s="6">
        <v>1</v>
      </c>
      <c r="P6" s="6">
        <v>13</v>
      </c>
      <c r="Q6" s="6">
        <v>1</v>
      </c>
      <c r="R6" s="25">
        <v>8</v>
      </c>
      <c r="S6" s="6">
        <v>48</v>
      </c>
      <c r="T6" s="6">
        <v>0</v>
      </c>
      <c r="U6" s="6">
        <v>49</v>
      </c>
      <c r="V6" s="6">
        <v>1</v>
      </c>
      <c r="W6" s="25">
        <v>4</v>
      </c>
      <c r="X6" s="6">
        <v>24</v>
      </c>
      <c r="Y6" s="6">
        <v>2</v>
      </c>
      <c r="Z6" s="6">
        <v>8</v>
      </c>
      <c r="AA6" s="6">
        <v>1</v>
      </c>
      <c r="AB6" s="25">
        <v>3</v>
      </c>
      <c r="AC6" s="6">
        <v>18</v>
      </c>
      <c r="AD6" s="6">
        <v>0</v>
      </c>
      <c r="AE6" s="6">
        <v>22</v>
      </c>
      <c r="AF6" s="6">
        <v>2</v>
      </c>
      <c r="AG6" s="25"/>
      <c r="AH6" s="6"/>
      <c r="AI6" s="6"/>
      <c r="AJ6" s="6"/>
      <c r="AK6" s="6"/>
      <c r="AL6" s="25"/>
      <c r="AM6" s="6"/>
      <c r="AN6" s="6"/>
      <c r="AO6" s="6"/>
      <c r="AP6" s="6"/>
      <c r="AQ6" s="25">
        <v>6</v>
      </c>
      <c r="AR6" s="6">
        <v>36</v>
      </c>
      <c r="AS6" s="6">
        <v>0</v>
      </c>
      <c r="AT6" s="6">
        <v>36</v>
      </c>
      <c r="AU6" s="6">
        <v>1</v>
      </c>
      <c r="AV6" s="25">
        <v>2</v>
      </c>
      <c r="AW6" s="12">
        <v>12</v>
      </c>
      <c r="AX6" s="6">
        <v>0</v>
      </c>
      <c r="AY6" s="6">
        <v>12</v>
      </c>
      <c r="AZ6" s="6">
        <v>0</v>
      </c>
      <c r="BA6" s="25"/>
      <c r="BB6" s="6"/>
      <c r="BC6" s="6"/>
      <c r="BD6" s="6"/>
      <c r="BE6" s="6"/>
      <c r="BF6" s="25">
        <v>6</v>
      </c>
      <c r="BG6" s="6">
        <v>36</v>
      </c>
      <c r="BH6" s="6">
        <v>1</v>
      </c>
      <c r="BI6" s="6">
        <v>11</v>
      </c>
      <c r="BJ6" s="6">
        <v>1</v>
      </c>
      <c r="BK6" s="25"/>
      <c r="BL6" s="6"/>
      <c r="BM6" s="6"/>
      <c r="BN6" s="6"/>
      <c r="BO6" s="6"/>
      <c r="BP6" s="25">
        <v>1</v>
      </c>
      <c r="BQ6" s="6">
        <v>6</v>
      </c>
      <c r="BR6" s="6">
        <v>0</v>
      </c>
      <c r="BS6" s="6">
        <v>11</v>
      </c>
      <c r="BT6" s="6">
        <v>0</v>
      </c>
      <c r="BU6" s="25">
        <v>2</v>
      </c>
      <c r="BV6" s="6">
        <v>12</v>
      </c>
      <c r="BW6" s="6">
        <v>0</v>
      </c>
      <c r="BX6" s="6">
        <v>5</v>
      </c>
      <c r="BY6" s="6">
        <v>0</v>
      </c>
      <c r="BZ6" s="25">
        <v>1</v>
      </c>
      <c r="CA6" s="6">
        <v>6</v>
      </c>
      <c r="CB6" s="6">
        <v>0</v>
      </c>
      <c r="CC6" s="6">
        <v>12</v>
      </c>
      <c r="CD6" s="6">
        <v>0</v>
      </c>
      <c r="CE6" s="25">
        <v>4</v>
      </c>
      <c r="CF6" s="6">
        <v>24</v>
      </c>
      <c r="CG6" s="6">
        <v>1</v>
      </c>
      <c r="CH6" s="6">
        <v>6</v>
      </c>
      <c r="CI6" s="6">
        <v>0</v>
      </c>
      <c r="CJ6" s="29"/>
      <c r="CK6" s="28"/>
      <c r="CL6" s="28"/>
      <c r="CM6" s="28"/>
      <c r="CN6" s="28"/>
      <c r="CO6" s="29">
        <v>3</v>
      </c>
      <c r="CP6" s="28">
        <v>18</v>
      </c>
      <c r="CQ6" s="28">
        <v>1</v>
      </c>
      <c r="CR6" s="28">
        <v>8</v>
      </c>
      <c r="CS6" s="28">
        <v>2</v>
      </c>
      <c r="CT6" s="25"/>
      <c r="CU6" s="6"/>
      <c r="CV6" s="6"/>
      <c r="CW6" s="6"/>
      <c r="CX6" s="6"/>
      <c r="CY6" s="25">
        <v>3</v>
      </c>
      <c r="CZ6" s="6">
        <v>18</v>
      </c>
      <c r="DA6" s="6">
        <v>0</v>
      </c>
      <c r="DB6" s="6">
        <v>27</v>
      </c>
      <c r="DC6" s="6">
        <v>0</v>
      </c>
      <c r="DD6" s="25">
        <v>3</v>
      </c>
      <c r="DE6" s="6">
        <v>18</v>
      </c>
      <c r="DF6" s="6">
        <v>0</v>
      </c>
      <c r="DG6" s="6">
        <v>21</v>
      </c>
      <c r="DH6" s="6">
        <v>1</v>
      </c>
      <c r="DI6" s="25">
        <v>4</v>
      </c>
      <c r="DJ6" s="6">
        <v>24</v>
      </c>
      <c r="DK6" s="6">
        <v>0</v>
      </c>
      <c r="DL6" s="6">
        <v>20</v>
      </c>
      <c r="DM6" s="6">
        <v>0</v>
      </c>
      <c r="DN6" s="25">
        <v>4</v>
      </c>
      <c r="DO6" s="6">
        <v>24</v>
      </c>
      <c r="DP6" s="6">
        <v>0</v>
      </c>
      <c r="DQ6" s="6">
        <v>12</v>
      </c>
      <c r="DR6" s="6">
        <v>2</v>
      </c>
      <c r="DS6" s="25">
        <v>4</v>
      </c>
      <c r="DT6" s="6">
        <v>24</v>
      </c>
      <c r="DU6" s="6">
        <v>1</v>
      </c>
      <c r="DV6" s="6">
        <v>11</v>
      </c>
      <c r="DW6" s="6">
        <v>4</v>
      </c>
      <c r="DX6" s="25">
        <v>2</v>
      </c>
      <c r="DY6" s="6">
        <v>12</v>
      </c>
      <c r="DZ6" s="6">
        <v>0</v>
      </c>
      <c r="EA6" s="6">
        <v>20</v>
      </c>
      <c r="EB6" s="6">
        <v>0</v>
      </c>
      <c r="EC6" s="29">
        <v>8</v>
      </c>
      <c r="ED6" s="28">
        <v>48</v>
      </c>
      <c r="EE6" s="28">
        <v>0</v>
      </c>
      <c r="EF6" s="28">
        <v>31</v>
      </c>
      <c r="EG6" s="28">
        <v>1</v>
      </c>
      <c r="EH6" s="29"/>
      <c r="EI6" s="28"/>
      <c r="EJ6" s="28"/>
      <c r="EK6" s="28"/>
      <c r="EL6" s="28"/>
      <c r="EM6" s="31"/>
      <c r="EN6" s="37"/>
      <c r="EO6" s="27"/>
      <c r="EP6" s="27"/>
      <c r="EQ6" s="27"/>
      <c r="ER6" s="31"/>
      <c r="ES6" s="34"/>
      <c r="ET6" s="34"/>
      <c r="EU6" s="34"/>
      <c r="EV6" s="34"/>
      <c r="EW6" s="31"/>
      <c r="EX6" s="34"/>
      <c r="EY6" s="34"/>
      <c r="EZ6" s="34"/>
      <c r="FA6" s="34"/>
      <c r="FB6" s="31"/>
      <c r="FC6" s="34"/>
      <c r="FD6" s="34"/>
      <c r="FE6" s="34"/>
      <c r="FF6" s="34"/>
      <c r="FG6" s="31"/>
      <c r="FH6" s="34"/>
      <c r="FI6" s="34"/>
      <c r="FJ6" s="34"/>
      <c r="FK6" s="34"/>
      <c r="FL6" s="31">
        <v>2</v>
      </c>
      <c r="FM6" s="34">
        <v>12</v>
      </c>
      <c r="FN6" s="34">
        <v>0</v>
      </c>
      <c r="FO6" s="34">
        <v>13</v>
      </c>
      <c r="FP6" s="34">
        <v>0</v>
      </c>
    </row>
    <row r="7" spans="1:172" x14ac:dyDescent="0.25">
      <c r="A7" s="4" t="s">
        <v>8</v>
      </c>
      <c r="B7" s="5">
        <f>AG41</f>
        <v>22</v>
      </c>
      <c r="C7" s="15">
        <f>AH41</f>
        <v>132</v>
      </c>
      <c r="D7" s="15">
        <f>AI41</f>
        <v>2</v>
      </c>
      <c r="E7" s="15">
        <f>AJ41</f>
        <v>60</v>
      </c>
      <c r="F7" s="15">
        <f>AK41</f>
        <v>2</v>
      </c>
      <c r="G7" s="7">
        <f t="shared" si="0"/>
        <v>30</v>
      </c>
      <c r="H7" s="24"/>
      <c r="I7" s="7">
        <f t="shared" si="1"/>
        <v>66</v>
      </c>
      <c r="J7" s="7">
        <f t="shared" si="2"/>
        <v>2.7272727272727271</v>
      </c>
      <c r="K7" s="7"/>
      <c r="L7" s="7"/>
      <c r="M7" s="25">
        <v>4</v>
      </c>
      <c r="N7" s="6">
        <v>24</v>
      </c>
      <c r="O7" s="6">
        <v>0</v>
      </c>
      <c r="P7" s="6">
        <v>26</v>
      </c>
      <c r="Q7" s="6">
        <v>1</v>
      </c>
      <c r="R7" s="25">
        <v>5</v>
      </c>
      <c r="S7" s="6">
        <v>30</v>
      </c>
      <c r="T7" s="6">
        <v>0</v>
      </c>
      <c r="U7" s="6">
        <v>24</v>
      </c>
      <c r="V7" s="6">
        <v>2</v>
      </c>
      <c r="W7" s="25">
        <v>6</v>
      </c>
      <c r="X7" s="6">
        <v>36</v>
      </c>
      <c r="Y7" s="6">
        <v>0</v>
      </c>
      <c r="Z7" s="6">
        <v>28</v>
      </c>
      <c r="AA7" s="6">
        <v>0</v>
      </c>
      <c r="AB7" s="25"/>
      <c r="AC7" s="6"/>
      <c r="AD7" s="6"/>
      <c r="AE7" s="6"/>
      <c r="AF7" s="6"/>
      <c r="AG7" s="25"/>
      <c r="AH7" s="6"/>
      <c r="AI7" s="6"/>
      <c r="AJ7" s="6"/>
      <c r="AK7" s="6"/>
      <c r="AL7" s="25"/>
      <c r="AM7" s="6"/>
      <c r="AN7" s="6"/>
      <c r="AO7" s="6"/>
      <c r="AP7" s="6"/>
      <c r="AQ7" s="25">
        <v>2.1</v>
      </c>
      <c r="AR7" s="6">
        <v>13</v>
      </c>
      <c r="AS7" s="6">
        <v>0</v>
      </c>
      <c r="AT7" s="6">
        <v>4</v>
      </c>
      <c r="AU7" s="6">
        <v>4</v>
      </c>
      <c r="AV7" s="25">
        <v>3</v>
      </c>
      <c r="AW7" s="12">
        <v>18</v>
      </c>
      <c r="AX7" s="6">
        <v>0</v>
      </c>
      <c r="AY7" s="6">
        <v>33</v>
      </c>
      <c r="AZ7" s="6">
        <v>0</v>
      </c>
      <c r="BA7" s="25"/>
      <c r="BB7" s="6"/>
      <c r="BC7" s="6"/>
      <c r="BD7" s="6"/>
      <c r="BE7" s="6"/>
      <c r="BF7" s="25">
        <v>4</v>
      </c>
      <c r="BG7" s="6">
        <v>24</v>
      </c>
      <c r="BH7" s="6">
        <v>0</v>
      </c>
      <c r="BI7" s="6">
        <v>14</v>
      </c>
      <c r="BJ7" s="6">
        <v>0</v>
      </c>
      <c r="BK7" s="25"/>
      <c r="BL7" s="6"/>
      <c r="BM7" s="6"/>
      <c r="BN7" s="6"/>
      <c r="BO7" s="6"/>
      <c r="BP7" s="25">
        <v>3</v>
      </c>
      <c r="BQ7" s="6">
        <v>18</v>
      </c>
      <c r="BR7" s="6">
        <v>0</v>
      </c>
      <c r="BS7" s="6">
        <v>14</v>
      </c>
      <c r="BT7" s="6">
        <v>0</v>
      </c>
      <c r="BU7" s="25">
        <v>4</v>
      </c>
      <c r="BV7" s="6">
        <v>24</v>
      </c>
      <c r="BW7" s="6">
        <v>0</v>
      </c>
      <c r="BX7" s="6">
        <v>30</v>
      </c>
      <c r="BY7" s="6">
        <v>1</v>
      </c>
      <c r="BZ7" s="25">
        <v>3</v>
      </c>
      <c r="CA7" s="6">
        <v>18</v>
      </c>
      <c r="CB7" s="6">
        <v>0</v>
      </c>
      <c r="CC7" s="6">
        <v>17</v>
      </c>
      <c r="CD7" s="6">
        <v>1</v>
      </c>
      <c r="CE7" s="25">
        <v>4</v>
      </c>
      <c r="CF7" s="6">
        <v>24</v>
      </c>
      <c r="CG7" s="6">
        <v>0</v>
      </c>
      <c r="CH7" s="6">
        <v>22</v>
      </c>
      <c r="CI7" s="6">
        <v>1</v>
      </c>
      <c r="CJ7" s="25"/>
      <c r="CK7" s="6"/>
      <c r="CL7" s="6"/>
      <c r="CM7" s="6"/>
      <c r="CN7" s="6"/>
      <c r="CO7" s="25">
        <v>4</v>
      </c>
      <c r="CP7" s="6">
        <v>24</v>
      </c>
      <c r="CQ7" s="6">
        <v>0</v>
      </c>
      <c r="CR7" s="6">
        <v>20</v>
      </c>
      <c r="CS7" s="6">
        <v>3</v>
      </c>
      <c r="CT7" s="25"/>
      <c r="CU7" s="6"/>
      <c r="CV7" s="6"/>
      <c r="CW7" s="6"/>
      <c r="CX7" s="6"/>
      <c r="CY7" s="25">
        <v>5</v>
      </c>
      <c r="CZ7" s="6">
        <v>30</v>
      </c>
      <c r="DA7" s="6">
        <v>1</v>
      </c>
      <c r="DB7" s="6">
        <v>18</v>
      </c>
      <c r="DC7" s="6">
        <v>0</v>
      </c>
      <c r="DD7" s="25">
        <v>4</v>
      </c>
      <c r="DE7" s="6">
        <v>24</v>
      </c>
      <c r="DF7" s="6">
        <v>1</v>
      </c>
      <c r="DG7" s="6">
        <v>11</v>
      </c>
      <c r="DH7" s="6">
        <v>1</v>
      </c>
      <c r="DI7" s="25"/>
      <c r="DJ7" s="6"/>
      <c r="DK7" s="6"/>
      <c r="DL7" s="6"/>
      <c r="DM7" s="6"/>
      <c r="DN7" s="25">
        <v>7</v>
      </c>
      <c r="DO7" s="6">
        <v>42</v>
      </c>
      <c r="DP7" s="6">
        <v>1</v>
      </c>
      <c r="DQ7" s="6">
        <v>20</v>
      </c>
      <c r="DR7" s="6">
        <v>2</v>
      </c>
      <c r="DS7" s="25">
        <v>3</v>
      </c>
      <c r="DT7" s="6">
        <v>18</v>
      </c>
      <c r="DU7" s="6">
        <v>0</v>
      </c>
      <c r="DV7" s="6">
        <v>23</v>
      </c>
      <c r="DW7" s="6">
        <v>2</v>
      </c>
      <c r="DX7" s="25">
        <v>1</v>
      </c>
      <c r="DY7" s="6">
        <v>6</v>
      </c>
      <c r="DZ7" s="6">
        <v>0</v>
      </c>
      <c r="EA7" s="6">
        <v>4</v>
      </c>
      <c r="EB7" s="6">
        <v>1</v>
      </c>
      <c r="EC7" s="31">
        <v>5</v>
      </c>
      <c r="ED7" s="34">
        <v>30</v>
      </c>
      <c r="EE7" s="34">
        <v>0</v>
      </c>
      <c r="EF7" s="27">
        <v>16</v>
      </c>
      <c r="EG7" s="27">
        <v>0</v>
      </c>
      <c r="EH7" s="31"/>
      <c r="EI7" s="27"/>
      <c r="EJ7" s="27"/>
      <c r="EK7" s="27"/>
      <c r="EL7" s="27"/>
      <c r="EM7" s="31"/>
      <c r="EN7" s="37"/>
      <c r="EO7" s="27"/>
      <c r="EP7" s="27"/>
      <c r="EQ7" s="27"/>
      <c r="ER7" s="31"/>
      <c r="ES7" s="37"/>
      <c r="ET7" s="27"/>
      <c r="EU7" s="27"/>
      <c r="EV7" s="27"/>
      <c r="EW7" s="31"/>
      <c r="EX7" s="37"/>
      <c r="EY7" s="27"/>
      <c r="EZ7" s="27"/>
      <c r="FA7" s="27"/>
      <c r="FB7" s="31"/>
      <c r="FC7" s="37"/>
      <c r="FD7" s="27"/>
      <c r="FE7" s="27"/>
      <c r="FF7" s="27"/>
      <c r="FG7" s="31"/>
      <c r="FH7" s="37"/>
      <c r="FI7" s="27"/>
      <c r="FJ7" s="27"/>
      <c r="FK7" s="27"/>
      <c r="FL7" s="31">
        <v>3</v>
      </c>
      <c r="FM7" s="37">
        <v>18</v>
      </c>
      <c r="FN7" s="27">
        <v>0</v>
      </c>
      <c r="FO7" s="27">
        <v>28</v>
      </c>
      <c r="FP7" s="27">
        <v>1</v>
      </c>
    </row>
    <row r="8" spans="1:172" x14ac:dyDescent="0.25">
      <c r="A8" s="4" t="s">
        <v>527</v>
      </c>
      <c r="B8" s="5">
        <f>AQ41</f>
        <v>29.1</v>
      </c>
      <c r="C8" s="15">
        <f>AR41</f>
        <v>175</v>
      </c>
      <c r="D8" s="15">
        <f>AS41</f>
        <v>1</v>
      </c>
      <c r="E8" s="15">
        <f>AT41</f>
        <v>171</v>
      </c>
      <c r="F8" s="15">
        <f>AU41</f>
        <v>10</v>
      </c>
      <c r="G8" s="7">
        <f t="shared" si="0"/>
        <v>17.100000000000001</v>
      </c>
      <c r="H8" s="24">
        <v>1</v>
      </c>
      <c r="I8" s="7">
        <f t="shared" si="1"/>
        <v>17.5</v>
      </c>
      <c r="J8" s="7">
        <f t="shared" si="2"/>
        <v>5.862857142857143</v>
      </c>
      <c r="K8" s="7"/>
      <c r="L8" s="7"/>
      <c r="M8" s="25"/>
      <c r="N8" s="6"/>
      <c r="O8" s="6"/>
      <c r="P8" s="6"/>
      <c r="Q8" s="6"/>
      <c r="R8" s="25">
        <v>3</v>
      </c>
      <c r="S8" s="6">
        <v>18</v>
      </c>
      <c r="T8" s="6">
        <v>1</v>
      </c>
      <c r="U8" s="6">
        <v>12</v>
      </c>
      <c r="V8" s="6">
        <v>1</v>
      </c>
      <c r="W8" s="25">
        <v>5</v>
      </c>
      <c r="X8" s="6">
        <v>30</v>
      </c>
      <c r="Y8" s="6">
        <v>0</v>
      </c>
      <c r="Z8" s="6">
        <v>22</v>
      </c>
      <c r="AA8" s="6">
        <v>1</v>
      </c>
      <c r="AB8" s="25"/>
      <c r="AC8" s="6"/>
      <c r="AD8" s="6"/>
      <c r="AE8" s="6"/>
      <c r="AF8" s="6"/>
      <c r="AG8" s="25"/>
      <c r="AH8" s="6"/>
      <c r="AI8" s="6"/>
      <c r="AJ8" s="6"/>
      <c r="AK8" s="6"/>
      <c r="AL8" s="25"/>
      <c r="AM8" s="6"/>
      <c r="AN8" s="6"/>
      <c r="AO8" s="6"/>
      <c r="AP8" s="6"/>
      <c r="AQ8" s="25">
        <v>3</v>
      </c>
      <c r="AR8" s="6">
        <v>18</v>
      </c>
      <c r="AS8" s="6">
        <v>0</v>
      </c>
      <c r="AT8" s="6">
        <v>18</v>
      </c>
      <c r="AU8" s="6">
        <v>1</v>
      </c>
      <c r="AV8" s="25">
        <v>3</v>
      </c>
      <c r="AW8" s="12">
        <v>18</v>
      </c>
      <c r="AX8" s="6">
        <v>0</v>
      </c>
      <c r="AY8" s="6">
        <v>26</v>
      </c>
      <c r="AZ8" s="6">
        <v>0</v>
      </c>
      <c r="BA8" s="25"/>
      <c r="BB8" s="6"/>
      <c r="BC8" s="6"/>
      <c r="BD8" s="6"/>
      <c r="BE8" s="6"/>
      <c r="BF8" s="25">
        <v>4</v>
      </c>
      <c r="BG8" s="6">
        <v>24</v>
      </c>
      <c r="BH8" s="6">
        <v>0</v>
      </c>
      <c r="BI8" s="6">
        <v>40</v>
      </c>
      <c r="BJ8" s="6">
        <v>0</v>
      </c>
      <c r="BK8" s="25"/>
      <c r="BL8" s="6"/>
      <c r="BM8" s="6"/>
      <c r="BN8" s="6"/>
      <c r="BO8" s="6"/>
      <c r="BP8" s="25">
        <v>8</v>
      </c>
      <c r="BQ8" s="6">
        <v>48</v>
      </c>
      <c r="BR8" s="6">
        <v>1</v>
      </c>
      <c r="BS8" s="6">
        <v>30</v>
      </c>
      <c r="BT8" s="6">
        <v>3</v>
      </c>
      <c r="BU8" s="25">
        <v>3</v>
      </c>
      <c r="BV8" s="6">
        <v>18</v>
      </c>
      <c r="BW8" s="6">
        <v>0</v>
      </c>
      <c r="BX8" s="6">
        <v>9</v>
      </c>
      <c r="BY8" s="6">
        <v>0</v>
      </c>
      <c r="BZ8" s="25">
        <v>4</v>
      </c>
      <c r="CA8" s="6">
        <v>24</v>
      </c>
      <c r="CB8" s="6">
        <v>0</v>
      </c>
      <c r="CC8" s="6">
        <v>31</v>
      </c>
      <c r="CD8" s="6">
        <v>0</v>
      </c>
      <c r="CE8" s="25">
        <v>8</v>
      </c>
      <c r="CF8" s="6">
        <v>48</v>
      </c>
      <c r="CG8" s="6">
        <v>1</v>
      </c>
      <c r="CH8" s="6">
        <v>31</v>
      </c>
      <c r="CI8" s="6">
        <v>3</v>
      </c>
      <c r="CJ8" s="25"/>
      <c r="CK8" s="6"/>
      <c r="CL8" s="6"/>
      <c r="CM8" s="6"/>
      <c r="CN8" s="6"/>
      <c r="CO8" s="25">
        <v>8</v>
      </c>
      <c r="CP8" s="6">
        <v>48</v>
      </c>
      <c r="CQ8" s="6">
        <v>1</v>
      </c>
      <c r="CR8" s="6">
        <v>35</v>
      </c>
      <c r="CS8" s="6">
        <v>0</v>
      </c>
      <c r="CT8" s="25"/>
      <c r="CU8" s="6"/>
      <c r="CV8" s="6"/>
      <c r="CW8" s="6"/>
      <c r="CX8" s="6"/>
      <c r="CY8" s="25"/>
      <c r="CZ8" s="6"/>
      <c r="DA8" s="6"/>
      <c r="DB8" s="6"/>
      <c r="DC8" s="6"/>
      <c r="DD8" s="25">
        <v>4</v>
      </c>
      <c r="DE8" s="6">
        <v>24</v>
      </c>
      <c r="DF8" s="6">
        <v>0</v>
      </c>
      <c r="DG8" s="6">
        <v>26</v>
      </c>
      <c r="DH8" s="6">
        <v>0</v>
      </c>
      <c r="DI8" s="25"/>
      <c r="DJ8" s="6"/>
      <c r="DK8" s="6"/>
      <c r="DL8" s="6"/>
      <c r="DM8" s="6"/>
      <c r="DN8" s="25">
        <v>5</v>
      </c>
      <c r="DO8" s="6">
        <v>30</v>
      </c>
      <c r="DP8" s="6">
        <v>0</v>
      </c>
      <c r="DQ8" s="6">
        <v>12</v>
      </c>
      <c r="DR8" s="6">
        <v>2</v>
      </c>
      <c r="DS8" s="25">
        <v>8</v>
      </c>
      <c r="DT8" s="6">
        <v>48</v>
      </c>
      <c r="DU8" s="6">
        <v>0</v>
      </c>
      <c r="DV8" s="6">
        <v>39</v>
      </c>
      <c r="DW8" s="6">
        <v>0</v>
      </c>
      <c r="DX8" s="25">
        <v>3</v>
      </c>
      <c r="DY8" s="6">
        <v>18</v>
      </c>
      <c r="DZ8" s="6">
        <v>0</v>
      </c>
      <c r="EA8" s="6">
        <v>10</v>
      </c>
      <c r="EB8" s="6">
        <v>1</v>
      </c>
      <c r="EC8" s="31">
        <v>6</v>
      </c>
      <c r="ED8" s="28">
        <v>36</v>
      </c>
      <c r="EE8" s="28">
        <v>0</v>
      </c>
      <c r="EF8" s="28">
        <v>15</v>
      </c>
      <c r="EG8" s="28">
        <v>1</v>
      </c>
      <c r="EH8" s="31"/>
      <c r="EI8" s="27"/>
      <c r="EJ8" s="27"/>
      <c r="EK8" s="27"/>
      <c r="EL8" s="27"/>
      <c r="EM8" s="31"/>
      <c r="EN8" s="37"/>
      <c r="EO8" s="27"/>
      <c r="EP8" s="27"/>
      <c r="EQ8" s="27"/>
      <c r="ER8" s="31"/>
      <c r="ES8" s="37"/>
      <c r="ET8" s="27"/>
      <c r="EU8" s="27"/>
      <c r="EV8" s="27"/>
      <c r="EW8" s="31"/>
      <c r="EX8" s="37"/>
      <c r="EY8" s="27"/>
      <c r="EZ8" s="27"/>
      <c r="FA8" s="27"/>
      <c r="FB8" s="31"/>
      <c r="FC8" s="37"/>
      <c r="FD8" s="27"/>
      <c r="FE8" s="27"/>
      <c r="FF8" s="27"/>
      <c r="FG8" s="31"/>
      <c r="FH8" s="37"/>
      <c r="FI8" s="27"/>
      <c r="FJ8" s="27"/>
      <c r="FK8" s="27"/>
      <c r="FL8" s="31">
        <v>3</v>
      </c>
      <c r="FM8" s="37">
        <v>18</v>
      </c>
      <c r="FN8" s="27">
        <v>0</v>
      </c>
      <c r="FO8" s="27">
        <v>8</v>
      </c>
      <c r="FP8" s="27">
        <v>2</v>
      </c>
    </row>
    <row r="9" spans="1:172" x14ac:dyDescent="0.25">
      <c r="A9" s="26" t="s">
        <v>539</v>
      </c>
      <c r="B9" s="5">
        <f>AV41</f>
        <v>26</v>
      </c>
      <c r="C9" s="15">
        <f>AW41</f>
        <v>156</v>
      </c>
      <c r="D9" s="15">
        <f>AX41</f>
        <v>2</v>
      </c>
      <c r="E9" s="15">
        <f>AY41</f>
        <v>159</v>
      </c>
      <c r="F9" s="15">
        <f>AZ41</f>
        <v>2</v>
      </c>
      <c r="G9" s="7">
        <f t="shared" si="0"/>
        <v>79.5</v>
      </c>
      <c r="H9" s="24"/>
      <c r="I9" s="7">
        <f t="shared" si="1"/>
        <v>78</v>
      </c>
      <c r="J9" s="7">
        <f t="shared" si="2"/>
        <v>6.115384615384615</v>
      </c>
      <c r="K9" s="7"/>
      <c r="L9" s="7"/>
      <c r="M9" s="25"/>
      <c r="N9" s="6"/>
      <c r="O9" s="6"/>
      <c r="P9" s="6"/>
      <c r="Q9" s="6"/>
      <c r="R9" s="25"/>
      <c r="S9" s="6"/>
      <c r="T9" s="6"/>
      <c r="U9" s="6"/>
      <c r="V9" s="6"/>
      <c r="W9" s="25">
        <v>6</v>
      </c>
      <c r="X9" s="6">
        <v>36</v>
      </c>
      <c r="Y9" s="6">
        <v>0</v>
      </c>
      <c r="Z9" s="6">
        <v>14</v>
      </c>
      <c r="AA9" s="6">
        <v>2</v>
      </c>
      <c r="AB9" s="25"/>
      <c r="AC9" s="6"/>
      <c r="AD9" s="6"/>
      <c r="AE9" s="6"/>
      <c r="AF9" s="6"/>
      <c r="AG9" s="25"/>
      <c r="AH9" s="6"/>
      <c r="AI9" s="6"/>
      <c r="AJ9" s="6"/>
      <c r="AK9" s="6"/>
      <c r="AL9" s="25"/>
      <c r="AM9" s="6"/>
      <c r="AN9" s="6"/>
      <c r="AO9" s="6"/>
      <c r="AP9" s="6"/>
      <c r="AQ9" s="25">
        <v>3</v>
      </c>
      <c r="AR9" s="6">
        <v>18</v>
      </c>
      <c r="AS9" s="6">
        <v>0</v>
      </c>
      <c r="AT9" s="6">
        <v>34</v>
      </c>
      <c r="AU9" s="6">
        <v>0</v>
      </c>
      <c r="AV9" s="25">
        <v>6</v>
      </c>
      <c r="AW9" s="12">
        <v>36</v>
      </c>
      <c r="AX9" s="6">
        <v>1</v>
      </c>
      <c r="AY9" s="6">
        <v>22</v>
      </c>
      <c r="AZ9" s="6">
        <v>1</v>
      </c>
      <c r="BA9" s="25"/>
      <c r="BB9" s="6"/>
      <c r="BC9" s="6"/>
      <c r="BD9" s="6"/>
      <c r="BE9" s="6"/>
      <c r="BF9" s="25">
        <v>4</v>
      </c>
      <c r="BG9" s="6">
        <v>24</v>
      </c>
      <c r="BH9" s="6">
        <v>0</v>
      </c>
      <c r="BI9" s="6">
        <v>13</v>
      </c>
      <c r="BJ9" s="6">
        <v>0</v>
      </c>
      <c r="BK9" s="25"/>
      <c r="BL9" s="6"/>
      <c r="BM9" s="6"/>
      <c r="BN9" s="6"/>
      <c r="BO9" s="6"/>
      <c r="BP9" s="25"/>
      <c r="BQ9" s="6"/>
      <c r="BR9" s="6"/>
      <c r="BS9" s="6"/>
      <c r="BT9" s="6"/>
      <c r="BU9" s="25"/>
      <c r="BV9" s="6"/>
      <c r="BW9" s="6"/>
      <c r="BX9" s="6"/>
      <c r="BY9" s="6"/>
      <c r="BZ9" s="25">
        <v>3</v>
      </c>
      <c r="CA9" s="6">
        <v>18</v>
      </c>
      <c r="CB9" s="6">
        <v>0</v>
      </c>
      <c r="CC9" s="6">
        <v>18</v>
      </c>
      <c r="CD9" s="6">
        <v>2</v>
      </c>
      <c r="CE9" s="25">
        <v>2</v>
      </c>
      <c r="CF9" s="6">
        <v>12</v>
      </c>
      <c r="CG9" s="6">
        <v>0</v>
      </c>
      <c r="CH9" s="6">
        <v>8</v>
      </c>
      <c r="CI9" s="6">
        <v>0</v>
      </c>
      <c r="CJ9" s="25"/>
      <c r="CK9" s="6"/>
      <c r="CL9" s="6"/>
      <c r="CM9" s="6"/>
      <c r="CN9" s="6"/>
      <c r="CO9" s="25">
        <v>7.2</v>
      </c>
      <c r="CP9" s="6">
        <v>44</v>
      </c>
      <c r="CQ9" s="6">
        <v>3</v>
      </c>
      <c r="CR9" s="6">
        <v>31</v>
      </c>
      <c r="CS9" s="6">
        <v>2</v>
      </c>
      <c r="CT9" s="25"/>
      <c r="CU9" s="6"/>
      <c r="CV9" s="6"/>
      <c r="CW9" s="6"/>
      <c r="CX9" s="6"/>
      <c r="CY9" s="25"/>
      <c r="CZ9" s="6"/>
      <c r="DA9" s="6"/>
      <c r="DB9" s="6"/>
      <c r="DC9" s="6"/>
      <c r="DD9" s="25">
        <v>5</v>
      </c>
      <c r="DE9" s="6">
        <v>30</v>
      </c>
      <c r="DF9" s="6">
        <v>1</v>
      </c>
      <c r="DG9" s="6">
        <v>8</v>
      </c>
      <c r="DH9" s="6">
        <v>0</v>
      </c>
      <c r="DI9" s="25"/>
      <c r="DJ9" s="6"/>
      <c r="DK9" s="6"/>
      <c r="DL9" s="6"/>
      <c r="DM9" s="6"/>
      <c r="DN9" s="25">
        <v>6</v>
      </c>
      <c r="DO9" s="6">
        <v>36</v>
      </c>
      <c r="DP9" s="6">
        <v>1</v>
      </c>
      <c r="DQ9" s="6">
        <v>25</v>
      </c>
      <c r="DR9" s="6">
        <v>0</v>
      </c>
      <c r="DS9" s="25">
        <v>2</v>
      </c>
      <c r="DT9" s="6">
        <v>12</v>
      </c>
      <c r="DU9" s="6">
        <v>1</v>
      </c>
      <c r="DV9" s="6">
        <v>3</v>
      </c>
      <c r="DW9" s="6">
        <v>1</v>
      </c>
      <c r="DX9" s="25">
        <v>4</v>
      </c>
      <c r="DY9" s="6">
        <v>24</v>
      </c>
      <c r="DZ9" s="6">
        <v>0</v>
      </c>
      <c r="EA9" s="6">
        <v>35</v>
      </c>
      <c r="EB9" s="6">
        <v>1</v>
      </c>
      <c r="EC9" s="31">
        <v>3</v>
      </c>
      <c r="ED9" s="28">
        <v>18</v>
      </c>
      <c r="EE9" s="28">
        <v>1</v>
      </c>
      <c r="EF9" s="28">
        <v>4</v>
      </c>
      <c r="EG9" s="28">
        <v>0</v>
      </c>
      <c r="EH9" s="31"/>
      <c r="EI9" s="27"/>
      <c r="EJ9" s="27"/>
      <c r="EK9" s="27"/>
      <c r="EL9" s="27"/>
      <c r="EM9" s="31"/>
      <c r="EN9" s="37"/>
      <c r="EO9" s="27"/>
      <c r="EP9" s="27"/>
      <c r="EQ9" s="27"/>
      <c r="ER9" s="31"/>
      <c r="ES9" s="37"/>
      <c r="ET9" s="27"/>
      <c r="EU9" s="27"/>
      <c r="EV9" s="27"/>
      <c r="EW9" s="31"/>
      <c r="EX9" s="37"/>
      <c r="EY9" s="27"/>
      <c r="EZ9" s="27"/>
      <c r="FA9" s="27"/>
      <c r="FB9" s="31"/>
      <c r="FC9" s="37"/>
      <c r="FD9" s="27"/>
      <c r="FE9" s="27"/>
      <c r="FF9" s="27"/>
      <c r="FG9" s="31"/>
      <c r="FH9" s="37"/>
      <c r="FI9" s="27"/>
      <c r="FJ9" s="27"/>
      <c r="FK9" s="27"/>
      <c r="FL9" s="31">
        <v>3</v>
      </c>
      <c r="FM9" s="37">
        <v>18</v>
      </c>
      <c r="FN9" s="27">
        <v>0</v>
      </c>
      <c r="FO9" s="27">
        <v>22</v>
      </c>
      <c r="FP9" s="27">
        <v>1</v>
      </c>
    </row>
    <row r="10" spans="1:172" x14ac:dyDescent="0.25">
      <c r="A10" s="26" t="s">
        <v>236</v>
      </c>
      <c r="B10" s="5">
        <f>BF41</f>
        <v>71.5</v>
      </c>
      <c r="C10" s="15">
        <f>BG41</f>
        <v>431</v>
      </c>
      <c r="D10" s="15">
        <f>BH41</f>
        <v>9</v>
      </c>
      <c r="E10" s="15">
        <f>BI41</f>
        <v>280</v>
      </c>
      <c r="F10" s="15">
        <f>BJ41</f>
        <v>8</v>
      </c>
      <c r="G10" s="7">
        <f t="shared" si="0"/>
        <v>35</v>
      </c>
      <c r="H10" s="24"/>
      <c r="I10" s="7">
        <f t="shared" si="1"/>
        <v>53.875</v>
      </c>
      <c r="J10" s="7">
        <f t="shared" si="2"/>
        <v>3.8979118329466358</v>
      </c>
      <c r="K10" s="7"/>
      <c r="L10" s="7"/>
      <c r="M10" s="25"/>
      <c r="N10" s="6"/>
      <c r="O10" s="6"/>
      <c r="P10" s="6"/>
      <c r="Q10" s="6"/>
      <c r="R10" s="25"/>
      <c r="S10" s="6"/>
      <c r="T10" s="6"/>
      <c r="U10" s="6"/>
      <c r="V10" s="6"/>
      <c r="W10" s="25"/>
      <c r="X10" s="6"/>
      <c r="Y10" s="6"/>
      <c r="Z10" s="6"/>
      <c r="AA10" s="6"/>
      <c r="AB10" s="25"/>
      <c r="AC10" s="6"/>
      <c r="AD10" s="6"/>
      <c r="AE10" s="6"/>
      <c r="AF10" s="6"/>
      <c r="AG10" s="25"/>
      <c r="AH10" s="6"/>
      <c r="AI10" s="6"/>
      <c r="AJ10" s="6"/>
      <c r="AK10" s="6"/>
      <c r="AL10" s="25"/>
      <c r="AM10" s="6"/>
      <c r="AN10" s="6"/>
      <c r="AO10" s="6"/>
      <c r="AP10" s="6"/>
      <c r="AQ10" s="25">
        <v>2</v>
      </c>
      <c r="AR10" s="6">
        <v>12</v>
      </c>
      <c r="AS10" s="6">
        <v>0</v>
      </c>
      <c r="AT10" s="6">
        <v>11</v>
      </c>
      <c r="AU10" s="6">
        <v>1</v>
      </c>
      <c r="AV10" s="25"/>
      <c r="AW10" s="12"/>
      <c r="AX10" s="6"/>
      <c r="AY10" s="6"/>
      <c r="AZ10" s="6"/>
      <c r="BA10" s="25"/>
      <c r="BB10" s="6"/>
      <c r="BC10" s="6"/>
      <c r="BD10" s="6"/>
      <c r="BE10" s="6"/>
      <c r="BF10" s="25">
        <v>6</v>
      </c>
      <c r="BG10" s="6">
        <v>36</v>
      </c>
      <c r="BH10" s="6">
        <v>0</v>
      </c>
      <c r="BI10" s="6">
        <v>35</v>
      </c>
      <c r="BJ10" s="6">
        <v>1</v>
      </c>
      <c r="BK10" s="25"/>
      <c r="BL10" s="6"/>
      <c r="BM10" s="6"/>
      <c r="BN10" s="6"/>
      <c r="BO10" s="6"/>
      <c r="BP10" s="25"/>
      <c r="BQ10" s="6"/>
      <c r="BR10" s="6"/>
      <c r="BS10" s="6"/>
      <c r="BT10" s="6"/>
      <c r="BU10" s="25"/>
      <c r="BV10" s="6"/>
      <c r="BW10" s="6"/>
      <c r="BX10" s="6"/>
      <c r="BY10" s="6"/>
      <c r="BZ10" s="25">
        <v>2</v>
      </c>
      <c r="CA10" s="6">
        <v>12</v>
      </c>
      <c r="CB10" s="6">
        <v>0</v>
      </c>
      <c r="CC10" s="6">
        <v>20</v>
      </c>
      <c r="CD10" s="6">
        <v>0</v>
      </c>
      <c r="CE10" s="25">
        <v>3</v>
      </c>
      <c r="CF10" s="6">
        <v>18</v>
      </c>
      <c r="CG10" s="6">
        <v>0</v>
      </c>
      <c r="CH10" s="6">
        <v>18</v>
      </c>
      <c r="CI10" s="6">
        <v>0</v>
      </c>
      <c r="CJ10" s="25"/>
      <c r="CK10" s="6"/>
      <c r="CL10" s="6"/>
      <c r="CM10" s="6"/>
      <c r="CN10" s="6"/>
      <c r="CO10" s="25">
        <v>2</v>
      </c>
      <c r="CP10" s="6">
        <v>12</v>
      </c>
      <c r="CQ10" s="6">
        <v>0</v>
      </c>
      <c r="CR10" s="6">
        <v>4</v>
      </c>
      <c r="CS10" s="6">
        <v>1</v>
      </c>
      <c r="CT10" s="25"/>
      <c r="CU10" s="6"/>
      <c r="CV10" s="6"/>
      <c r="CW10" s="6"/>
      <c r="CX10" s="6"/>
      <c r="CY10" s="25"/>
      <c r="CZ10" s="6"/>
      <c r="DA10" s="6"/>
      <c r="DB10" s="6"/>
      <c r="DC10" s="6"/>
      <c r="DD10" s="25"/>
      <c r="DE10" s="6"/>
      <c r="DF10" s="6"/>
      <c r="DG10" s="6"/>
      <c r="DH10" s="6"/>
      <c r="DI10" s="25"/>
      <c r="DJ10" s="6"/>
      <c r="DK10" s="6"/>
      <c r="DL10" s="6"/>
      <c r="DM10" s="6"/>
      <c r="DN10" s="25">
        <v>4</v>
      </c>
      <c r="DO10" s="6">
        <v>24</v>
      </c>
      <c r="DP10" s="6">
        <v>0</v>
      </c>
      <c r="DQ10" s="6">
        <v>32</v>
      </c>
      <c r="DR10" s="6">
        <v>0</v>
      </c>
      <c r="DS10" s="25">
        <v>2</v>
      </c>
      <c r="DT10" s="12">
        <v>12</v>
      </c>
      <c r="DU10" s="6">
        <v>0</v>
      </c>
      <c r="DV10" s="6">
        <v>11</v>
      </c>
      <c r="DW10" s="6">
        <v>1</v>
      </c>
      <c r="DX10" s="25"/>
      <c r="DY10" s="6"/>
      <c r="DZ10" s="6"/>
      <c r="EA10" s="6"/>
      <c r="EB10" s="6"/>
      <c r="EC10" s="31">
        <v>5</v>
      </c>
      <c r="ED10" s="28">
        <v>30</v>
      </c>
      <c r="EE10" s="28">
        <v>0</v>
      </c>
      <c r="EF10" s="28">
        <v>21</v>
      </c>
      <c r="EG10" s="28">
        <v>2</v>
      </c>
      <c r="EH10" s="31"/>
      <c r="EI10" s="27"/>
      <c r="EJ10" s="27"/>
      <c r="EK10" s="27"/>
      <c r="EL10" s="27"/>
      <c r="EM10" s="31"/>
      <c r="EN10" s="37"/>
      <c r="EO10" s="27"/>
      <c r="EP10" s="27"/>
      <c r="EQ10" s="27"/>
      <c r="ER10" s="31"/>
      <c r="ES10" s="37"/>
      <c r="ET10" s="27"/>
      <c r="EU10" s="27"/>
      <c r="EV10" s="27"/>
      <c r="EW10" s="31"/>
      <c r="EX10" s="37"/>
      <c r="EY10" s="27"/>
      <c r="EZ10" s="27"/>
      <c r="FA10" s="27"/>
      <c r="FB10" s="31"/>
      <c r="FC10" s="37"/>
      <c r="FD10" s="27"/>
      <c r="FE10" s="27"/>
      <c r="FF10" s="27"/>
      <c r="FG10" s="31"/>
      <c r="FH10" s="37"/>
      <c r="FI10" s="27"/>
      <c r="FJ10" s="27"/>
      <c r="FK10" s="27"/>
      <c r="FL10" s="31"/>
      <c r="FM10" s="37"/>
      <c r="FN10" s="27"/>
      <c r="FO10" s="27"/>
      <c r="FP10" s="27"/>
    </row>
    <row r="11" spans="1:172" x14ac:dyDescent="0.25">
      <c r="A11" s="4" t="s">
        <v>196</v>
      </c>
      <c r="B11" s="5">
        <f>BP41</f>
        <v>20.5</v>
      </c>
      <c r="C11" s="15">
        <f>BQ41</f>
        <v>125</v>
      </c>
      <c r="D11" s="15">
        <f>BR41</f>
        <v>1</v>
      </c>
      <c r="E11" s="15">
        <f>BS41</f>
        <v>94</v>
      </c>
      <c r="F11" s="15">
        <f>BT41</f>
        <v>4</v>
      </c>
      <c r="G11" s="7">
        <f t="shared" si="0"/>
        <v>23.5</v>
      </c>
      <c r="H11" s="24">
        <v>1</v>
      </c>
      <c r="I11" s="7">
        <f t="shared" si="1"/>
        <v>31.25</v>
      </c>
      <c r="J11" s="7">
        <f t="shared" si="2"/>
        <v>4.5119999999999996</v>
      </c>
      <c r="K11" s="7"/>
      <c r="L11" s="7"/>
      <c r="M11" s="25"/>
      <c r="N11" s="6"/>
      <c r="O11" s="6"/>
      <c r="P11" s="6"/>
      <c r="Q11" s="6"/>
      <c r="R11" s="25"/>
      <c r="S11" s="6"/>
      <c r="T11" s="6"/>
      <c r="U11" s="6"/>
      <c r="V11" s="6"/>
      <c r="W11" s="25"/>
      <c r="X11" s="6"/>
      <c r="Y11" s="6"/>
      <c r="Z11" s="6"/>
      <c r="AA11" s="6"/>
      <c r="AB11" s="25"/>
      <c r="AC11" s="6"/>
      <c r="AD11" s="6"/>
      <c r="AE11" s="6"/>
      <c r="AF11" s="6"/>
      <c r="AG11" s="25"/>
      <c r="AH11" s="6"/>
      <c r="AI11" s="6"/>
      <c r="AJ11" s="6"/>
      <c r="AK11" s="6"/>
      <c r="AL11" s="25"/>
      <c r="AM11" s="6"/>
      <c r="AN11" s="6"/>
      <c r="AO11" s="6"/>
      <c r="AP11" s="6"/>
      <c r="AQ11" s="25"/>
      <c r="AR11" s="6"/>
      <c r="AS11" s="6"/>
      <c r="AT11" s="6"/>
      <c r="AU11" s="6"/>
      <c r="AV11" s="25"/>
      <c r="AW11" s="12"/>
      <c r="AX11" s="6"/>
      <c r="AY11" s="6"/>
      <c r="AZ11" s="6"/>
      <c r="BA11" s="25"/>
      <c r="BB11" s="6"/>
      <c r="BC11" s="6"/>
      <c r="BD11" s="6"/>
      <c r="BE11" s="6"/>
      <c r="BF11" s="25">
        <v>6</v>
      </c>
      <c r="BG11" s="6">
        <v>36</v>
      </c>
      <c r="BH11" s="6">
        <v>2</v>
      </c>
      <c r="BI11" s="6">
        <v>18</v>
      </c>
      <c r="BJ11" s="6">
        <v>1</v>
      </c>
      <c r="BK11" s="25"/>
      <c r="BL11" s="6"/>
      <c r="BM11" s="6"/>
      <c r="BN11" s="6"/>
      <c r="BO11" s="6"/>
      <c r="BP11" s="25"/>
      <c r="BQ11" s="6"/>
      <c r="BR11" s="6"/>
      <c r="BS11" s="6"/>
      <c r="BT11" s="6"/>
      <c r="BU11" s="25"/>
      <c r="BV11" s="6"/>
      <c r="BW11" s="6"/>
      <c r="BX11" s="6"/>
      <c r="BY11" s="6"/>
      <c r="BZ11" s="25">
        <v>4.3</v>
      </c>
      <c r="CA11" s="12">
        <v>27</v>
      </c>
      <c r="CB11" s="6">
        <v>0</v>
      </c>
      <c r="CC11" s="6">
        <v>21</v>
      </c>
      <c r="CD11" s="6">
        <v>4</v>
      </c>
      <c r="CE11" s="25">
        <v>4</v>
      </c>
      <c r="CF11" s="6">
        <v>30</v>
      </c>
      <c r="CG11" s="6">
        <v>0</v>
      </c>
      <c r="CH11" s="6">
        <v>14</v>
      </c>
      <c r="CI11" s="6">
        <v>1</v>
      </c>
      <c r="CJ11" s="25"/>
      <c r="CK11" s="6"/>
      <c r="CL11" s="6"/>
      <c r="CM11" s="6"/>
      <c r="CN11" s="6"/>
      <c r="CO11" s="25">
        <v>3</v>
      </c>
      <c r="CP11" s="6">
        <v>18</v>
      </c>
      <c r="CQ11" s="6">
        <v>0</v>
      </c>
      <c r="CR11" s="6">
        <v>14</v>
      </c>
      <c r="CS11" s="6">
        <v>1</v>
      </c>
      <c r="CT11" s="25"/>
      <c r="CU11" s="6"/>
      <c r="CV11" s="6"/>
      <c r="CW11" s="6"/>
      <c r="CX11" s="6"/>
      <c r="CY11" s="25"/>
      <c r="CZ11" s="6"/>
      <c r="DA11" s="6"/>
      <c r="DB11" s="6"/>
      <c r="DC11" s="6"/>
      <c r="DD11" s="25"/>
      <c r="DE11" s="6"/>
      <c r="DF11" s="6"/>
      <c r="DG11" s="6"/>
      <c r="DH11" s="6"/>
      <c r="DI11" s="25"/>
      <c r="DJ11" s="6"/>
      <c r="DK11" s="6"/>
      <c r="DL11" s="6"/>
      <c r="DM11" s="6"/>
      <c r="DN11" s="25"/>
      <c r="DO11" s="6"/>
      <c r="DP11" s="6"/>
      <c r="DQ11" s="6"/>
      <c r="DR11" s="6"/>
      <c r="DS11" s="25">
        <v>1.5</v>
      </c>
      <c r="DT11" s="12">
        <v>11</v>
      </c>
      <c r="DU11" s="6">
        <v>0</v>
      </c>
      <c r="DV11" s="6">
        <v>16</v>
      </c>
      <c r="DW11" s="6">
        <v>1</v>
      </c>
      <c r="DX11" s="25"/>
      <c r="DY11" s="6"/>
      <c r="DZ11" s="6"/>
      <c r="EA11" s="6"/>
      <c r="EB11" s="6"/>
      <c r="EC11" s="31">
        <v>4</v>
      </c>
      <c r="ED11" s="28">
        <v>24</v>
      </c>
      <c r="EE11" s="28">
        <v>0</v>
      </c>
      <c r="EF11" s="28">
        <v>25</v>
      </c>
      <c r="EG11" s="28">
        <v>0</v>
      </c>
      <c r="EH11" s="31"/>
      <c r="EI11" s="27"/>
      <c r="EJ11" s="27"/>
      <c r="EK11" s="27"/>
      <c r="EL11" s="27"/>
      <c r="EM11" s="31"/>
      <c r="EN11" s="37"/>
      <c r="EO11" s="27"/>
      <c r="EP11" s="27"/>
      <c r="EQ11" s="27"/>
      <c r="ER11" s="31"/>
      <c r="ES11" s="37"/>
      <c r="ET11" s="27"/>
      <c r="EU11" s="27"/>
      <c r="EV11" s="27"/>
      <c r="EW11" s="31"/>
      <c r="EX11" s="37"/>
      <c r="EY11" s="27"/>
      <c r="EZ11" s="27"/>
      <c r="FA11" s="27"/>
      <c r="FB11" s="31"/>
      <c r="FC11" s="37"/>
      <c r="FD11" s="27"/>
      <c r="FE11" s="27"/>
      <c r="FF11" s="27"/>
      <c r="FG11" s="31"/>
      <c r="FH11" s="37"/>
      <c r="FI11" s="27"/>
      <c r="FJ11" s="27"/>
      <c r="FK11" s="27"/>
      <c r="FL11" s="31"/>
      <c r="FM11" s="37"/>
      <c r="FN11" s="27"/>
      <c r="FO11" s="27"/>
      <c r="FP11" s="27"/>
    </row>
    <row r="12" spans="1:172" x14ac:dyDescent="0.25">
      <c r="A12" s="26" t="s">
        <v>574</v>
      </c>
      <c r="B12" s="5">
        <f>BU41</f>
        <v>21</v>
      </c>
      <c r="C12" s="15">
        <f>BV41</f>
        <v>126</v>
      </c>
      <c r="D12" s="15">
        <f>BW41</f>
        <v>0</v>
      </c>
      <c r="E12" s="15">
        <f>BX41</f>
        <v>133</v>
      </c>
      <c r="F12" s="15">
        <f>BY41</f>
        <v>2</v>
      </c>
      <c r="G12" s="7">
        <f t="shared" si="0"/>
        <v>66.5</v>
      </c>
      <c r="H12" s="24"/>
      <c r="I12" s="7">
        <f t="shared" si="1"/>
        <v>63</v>
      </c>
      <c r="J12" s="7">
        <f t="shared" si="2"/>
        <v>6.333333333333333</v>
      </c>
      <c r="K12" s="7"/>
      <c r="L12" s="7"/>
      <c r="M12" s="25"/>
      <c r="N12" s="6"/>
      <c r="O12" s="6"/>
      <c r="P12" s="6"/>
      <c r="Q12" s="6"/>
      <c r="R12" s="25"/>
      <c r="S12" s="6"/>
      <c r="T12" s="6"/>
      <c r="U12" s="6"/>
      <c r="V12" s="6"/>
      <c r="W12" s="25"/>
      <c r="X12" s="6"/>
      <c r="Y12" s="6"/>
      <c r="Z12" s="6"/>
      <c r="AA12" s="6"/>
      <c r="AB12" s="25"/>
      <c r="AC12" s="6"/>
      <c r="AD12" s="6"/>
      <c r="AE12" s="6"/>
      <c r="AF12" s="6"/>
      <c r="AG12" s="25"/>
      <c r="AH12" s="6"/>
      <c r="AI12" s="6"/>
      <c r="AJ12" s="6"/>
      <c r="AK12" s="6"/>
      <c r="AL12" s="25"/>
      <c r="AM12" s="6"/>
      <c r="AN12" s="6"/>
      <c r="AO12" s="6"/>
      <c r="AP12" s="6"/>
      <c r="AQ12" s="25"/>
      <c r="AR12" s="6"/>
      <c r="AS12" s="6"/>
      <c r="AT12" s="6"/>
      <c r="AU12" s="6"/>
      <c r="AV12" s="25"/>
      <c r="AW12" s="12"/>
      <c r="AX12" s="6"/>
      <c r="AY12" s="6"/>
      <c r="AZ12" s="6"/>
      <c r="BA12" s="25"/>
      <c r="BB12" s="6"/>
      <c r="BC12" s="6"/>
      <c r="BD12" s="6"/>
      <c r="BE12" s="6"/>
      <c r="BF12" s="25">
        <v>2</v>
      </c>
      <c r="BG12" s="6">
        <v>12</v>
      </c>
      <c r="BH12" s="6">
        <v>0</v>
      </c>
      <c r="BI12" s="6">
        <v>12</v>
      </c>
      <c r="BJ12" s="6">
        <v>0</v>
      </c>
      <c r="BK12" s="25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25"/>
      <c r="CA12" s="12"/>
      <c r="CB12" s="6"/>
      <c r="CC12" s="6"/>
      <c r="CD12" s="6"/>
      <c r="CE12" s="25">
        <v>8</v>
      </c>
      <c r="CF12" s="6">
        <v>48</v>
      </c>
      <c r="CG12" s="6">
        <v>1</v>
      </c>
      <c r="CH12" s="6">
        <v>28</v>
      </c>
      <c r="CI12" s="6">
        <v>2</v>
      </c>
      <c r="CJ12" s="25"/>
      <c r="CK12" s="6"/>
      <c r="CL12" s="6"/>
      <c r="CM12" s="6"/>
      <c r="CN12" s="6"/>
      <c r="CO12" s="25">
        <v>6</v>
      </c>
      <c r="CP12" s="6">
        <v>36</v>
      </c>
      <c r="CQ12" s="6">
        <v>2</v>
      </c>
      <c r="CR12" s="6">
        <v>9</v>
      </c>
      <c r="CS12" s="6">
        <v>2</v>
      </c>
      <c r="CT12" s="25"/>
      <c r="CU12" s="6"/>
      <c r="CV12" s="6"/>
      <c r="CW12" s="6"/>
      <c r="CX12" s="6"/>
      <c r="CY12" s="25"/>
      <c r="CZ12" s="6"/>
      <c r="DA12" s="6"/>
      <c r="DB12" s="6"/>
      <c r="DC12" s="6"/>
      <c r="DD12" s="25"/>
      <c r="DE12" s="6"/>
      <c r="DF12" s="6"/>
      <c r="DG12" s="6"/>
      <c r="DH12" s="6"/>
      <c r="DI12" s="25"/>
      <c r="DJ12" s="6"/>
      <c r="DK12" s="6"/>
      <c r="DL12" s="6"/>
      <c r="DM12" s="6"/>
      <c r="DN12" s="25"/>
      <c r="DO12" s="6"/>
      <c r="DP12" s="6"/>
      <c r="DQ12" s="6"/>
      <c r="DR12" s="6"/>
      <c r="DS12" s="25">
        <v>2</v>
      </c>
      <c r="DT12" s="12">
        <v>12</v>
      </c>
      <c r="DU12" s="6">
        <v>0</v>
      </c>
      <c r="DV12" s="6">
        <v>17</v>
      </c>
      <c r="DW12" s="6">
        <v>1</v>
      </c>
      <c r="DX12" s="25"/>
      <c r="DY12" s="6"/>
      <c r="DZ12" s="6"/>
      <c r="EA12" s="6"/>
      <c r="EB12" s="6"/>
      <c r="EC12" s="31">
        <v>6</v>
      </c>
      <c r="ED12" s="28">
        <v>36</v>
      </c>
      <c r="EE12" s="28">
        <v>0</v>
      </c>
      <c r="EF12" s="28">
        <v>21</v>
      </c>
      <c r="EG12" s="28">
        <v>1</v>
      </c>
      <c r="EH12" s="30"/>
      <c r="EM12" s="31"/>
      <c r="EN12" s="37"/>
      <c r="EO12" s="27"/>
      <c r="EP12" s="27"/>
      <c r="EQ12" s="27"/>
      <c r="ER12" s="31"/>
      <c r="ES12" s="37"/>
      <c r="ET12" s="27"/>
      <c r="EU12" s="27"/>
      <c r="EV12" s="27"/>
      <c r="EW12" s="31"/>
      <c r="EX12" s="37"/>
      <c r="EY12" s="27"/>
      <c r="EZ12" s="27"/>
      <c r="FA12" s="27"/>
      <c r="FB12" s="31"/>
      <c r="FC12" s="37"/>
      <c r="FD12" s="27"/>
      <c r="FE12" s="27"/>
      <c r="FF12" s="27"/>
      <c r="FG12" s="31"/>
      <c r="FH12" s="37"/>
      <c r="FI12" s="27"/>
      <c r="FJ12" s="27"/>
      <c r="FK12" s="27"/>
      <c r="FL12" s="31"/>
      <c r="FM12" s="37"/>
      <c r="FN12" s="27"/>
      <c r="FO12" s="27"/>
      <c r="FP12" s="27"/>
    </row>
    <row r="13" spans="1:172" x14ac:dyDescent="0.25">
      <c r="A13" s="26" t="s">
        <v>528</v>
      </c>
      <c r="B13" s="5">
        <f>BZ41</f>
        <v>25.5</v>
      </c>
      <c r="C13" s="15">
        <f>CA41</f>
        <v>155</v>
      </c>
      <c r="D13" s="15">
        <f>CB41</f>
        <v>0</v>
      </c>
      <c r="E13" s="15">
        <f>CC41</f>
        <v>160</v>
      </c>
      <c r="F13" s="15">
        <f>CD41</f>
        <v>8</v>
      </c>
      <c r="G13" s="7">
        <f t="shared" si="0"/>
        <v>20</v>
      </c>
      <c r="H13" s="24">
        <v>1</v>
      </c>
      <c r="I13" s="7">
        <f t="shared" si="1"/>
        <v>19.375</v>
      </c>
      <c r="J13" s="7">
        <f t="shared" si="2"/>
        <v>6.193548387096774</v>
      </c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  <c r="W13" s="25"/>
      <c r="X13" s="6"/>
      <c r="Y13" s="6"/>
      <c r="Z13" s="6"/>
      <c r="AA13" s="6"/>
      <c r="AB13" s="25"/>
      <c r="AC13" s="6"/>
      <c r="AD13" s="6"/>
      <c r="AE13" s="6"/>
      <c r="AF13" s="6"/>
      <c r="AG13" s="25"/>
      <c r="AH13" s="6"/>
      <c r="AI13" s="6"/>
      <c r="AJ13" s="6"/>
      <c r="AK13" s="6"/>
      <c r="AL13" s="25"/>
      <c r="AM13" s="6"/>
      <c r="AN13" s="6"/>
      <c r="AO13" s="6"/>
      <c r="AP13" s="6"/>
      <c r="AQ13" s="25"/>
      <c r="AR13" s="6"/>
      <c r="AS13" s="6"/>
      <c r="AT13" s="6"/>
      <c r="AU13" s="6"/>
      <c r="AV13" s="25"/>
      <c r="AW13" s="12"/>
      <c r="AX13" s="6"/>
      <c r="AY13" s="6"/>
      <c r="AZ13" s="6"/>
      <c r="BA13" s="25"/>
      <c r="BB13" s="6"/>
      <c r="BC13" s="6"/>
      <c r="BD13" s="6"/>
      <c r="BE13" s="6"/>
      <c r="BF13" s="25">
        <v>3</v>
      </c>
      <c r="BG13" s="6">
        <v>18</v>
      </c>
      <c r="BH13" s="6">
        <v>0</v>
      </c>
      <c r="BI13" s="6">
        <v>22</v>
      </c>
      <c r="BJ13" s="6">
        <v>1</v>
      </c>
      <c r="BK13" s="25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25"/>
      <c r="CA13" s="12"/>
      <c r="CB13" s="6"/>
      <c r="CC13" s="6"/>
      <c r="CD13" s="6"/>
      <c r="CE13" s="25">
        <v>2</v>
      </c>
      <c r="CF13" s="6">
        <v>12</v>
      </c>
      <c r="CG13" s="6">
        <v>0</v>
      </c>
      <c r="CH13" s="6">
        <v>6</v>
      </c>
      <c r="CI13" s="6">
        <v>0</v>
      </c>
      <c r="CJ13" s="25"/>
      <c r="CK13" s="6"/>
      <c r="CL13" s="6"/>
      <c r="CM13" s="6"/>
      <c r="CN13" s="6"/>
      <c r="CO13" s="25">
        <v>4</v>
      </c>
      <c r="CP13" s="6">
        <v>24</v>
      </c>
      <c r="CQ13" s="6">
        <v>1</v>
      </c>
      <c r="CR13" s="6">
        <v>11</v>
      </c>
      <c r="CS13" s="6">
        <v>1</v>
      </c>
      <c r="CT13" s="25"/>
      <c r="CU13" s="12"/>
      <c r="CV13" s="6"/>
      <c r="CW13" s="6"/>
      <c r="CX13" s="6"/>
      <c r="CY13" s="25"/>
      <c r="CZ13" s="6"/>
      <c r="DA13" s="6"/>
      <c r="DB13" s="6"/>
      <c r="DC13" s="6"/>
      <c r="DD13" s="25"/>
      <c r="DE13" s="6"/>
      <c r="DF13" s="6"/>
      <c r="DG13" s="6"/>
      <c r="DH13" s="6"/>
      <c r="DI13" s="25"/>
      <c r="DJ13" s="6"/>
      <c r="DK13" s="6"/>
      <c r="DL13" s="6"/>
      <c r="DM13" s="6"/>
      <c r="DN13" s="25"/>
      <c r="DO13" s="6"/>
      <c r="DP13" s="6"/>
      <c r="DQ13" s="6"/>
      <c r="DR13" s="6"/>
      <c r="DS13" s="25">
        <v>1</v>
      </c>
      <c r="DT13" s="12">
        <v>6</v>
      </c>
      <c r="DU13" s="6">
        <v>0</v>
      </c>
      <c r="DV13" s="6">
        <v>2</v>
      </c>
      <c r="DW13" s="6">
        <v>1</v>
      </c>
      <c r="DX13" s="25"/>
      <c r="DY13" s="6"/>
      <c r="DZ13" s="6"/>
      <c r="EA13" s="6"/>
      <c r="EB13" s="6"/>
      <c r="EC13" s="38"/>
      <c r="ED13" s="28"/>
      <c r="EE13" s="28"/>
      <c r="EF13" s="28"/>
      <c r="EG13" s="28"/>
      <c r="EH13" s="30"/>
      <c r="EM13" s="31"/>
      <c r="EN13" s="37"/>
      <c r="EO13" s="27"/>
      <c r="EP13" s="27"/>
      <c r="EQ13" s="27"/>
      <c r="ER13" s="31"/>
      <c r="ES13" s="37"/>
      <c r="ET13" s="27"/>
      <c r="EU13" s="27"/>
      <c r="EV13" s="27"/>
      <c r="EW13" s="31"/>
      <c r="EX13" s="37"/>
      <c r="EY13" s="27"/>
      <c r="EZ13" s="27"/>
      <c r="FA13" s="27"/>
      <c r="FB13" s="31"/>
      <c r="FC13" s="37"/>
      <c r="FD13" s="27"/>
      <c r="FE13" s="27"/>
      <c r="FF13" s="27"/>
      <c r="FG13" s="31"/>
      <c r="FH13" s="37"/>
      <c r="FI13" s="27"/>
      <c r="FJ13" s="27"/>
      <c r="FK13" s="27"/>
      <c r="FL13" s="31"/>
      <c r="FM13" s="37"/>
      <c r="FN13" s="27"/>
      <c r="FO13" s="27"/>
      <c r="FP13" s="27"/>
    </row>
    <row r="14" spans="1:172" x14ac:dyDescent="0.25">
      <c r="A14" s="4" t="s">
        <v>10</v>
      </c>
      <c r="B14" s="5">
        <f>CE41</f>
        <v>81</v>
      </c>
      <c r="C14" s="15">
        <f>CF41</f>
        <v>486</v>
      </c>
      <c r="D14" s="15">
        <f>CG41</f>
        <v>6</v>
      </c>
      <c r="E14" s="15">
        <f>CH41</f>
        <v>286</v>
      </c>
      <c r="F14" s="15">
        <f>CI41</f>
        <v>20</v>
      </c>
      <c r="G14" s="7">
        <f t="shared" si="0"/>
        <v>14.3</v>
      </c>
      <c r="H14" s="24">
        <v>1</v>
      </c>
      <c r="I14" s="7">
        <f t="shared" si="1"/>
        <v>24.3</v>
      </c>
      <c r="J14" s="7">
        <f t="shared" si="2"/>
        <v>3.5308641975308643</v>
      </c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  <c r="W14" s="25"/>
      <c r="X14" s="6"/>
      <c r="Y14" s="6"/>
      <c r="Z14" s="6"/>
      <c r="AA14" s="6"/>
      <c r="AB14" s="25"/>
      <c r="AC14" s="6"/>
      <c r="AD14" s="6"/>
      <c r="AE14" s="6"/>
      <c r="AF14" s="6"/>
      <c r="AG14" s="25"/>
      <c r="AH14" s="6"/>
      <c r="AI14" s="6"/>
      <c r="AJ14" s="6"/>
      <c r="AK14" s="6"/>
      <c r="AL14" s="25"/>
      <c r="AM14" s="6"/>
      <c r="AN14" s="6"/>
      <c r="AO14" s="6"/>
      <c r="AP14" s="6"/>
      <c r="AQ14" s="25"/>
      <c r="AR14" s="6"/>
      <c r="AS14" s="6"/>
      <c r="AT14" s="6"/>
      <c r="AU14" s="6"/>
      <c r="AV14" s="25"/>
      <c r="AW14" s="12"/>
      <c r="AX14" s="6"/>
      <c r="AY14" s="6"/>
      <c r="AZ14" s="6"/>
      <c r="BA14" s="25"/>
      <c r="BB14" s="6"/>
      <c r="BC14" s="6"/>
      <c r="BD14" s="6"/>
      <c r="BE14" s="6"/>
      <c r="BF14" s="25">
        <v>5</v>
      </c>
      <c r="BG14" s="6">
        <v>30</v>
      </c>
      <c r="BH14" s="6">
        <v>2</v>
      </c>
      <c r="BI14" s="6">
        <v>6</v>
      </c>
      <c r="BJ14" s="6">
        <v>0</v>
      </c>
      <c r="BK14" s="25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25"/>
      <c r="CA14" s="12"/>
      <c r="CB14" s="6"/>
      <c r="CC14" s="6"/>
      <c r="CD14" s="6"/>
      <c r="CE14" s="25">
        <v>3</v>
      </c>
      <c r="CF14" s="6">
        <v>18</v>
      </c>
      <c r="CG14" s="6">
        <v>0</v>
      </c>
      <c r="CH14" s="6">
        <v>6</v>
      </c>
      <c r="CI14" s="6">
        <v>1</v>
      </c>
      <c r="CJ14" s="25"/>
      <c r="CK14" s="6"/>
      <c r="CL14" s="6"/>
      <c r="CM14" s="6"/>
      <c r="CN14" s="6"/>
      <c r="CO14" s="25">
        <v>2</v>
      </c>
      <c r="CP14" s="6">
        <v>12</v>
      </c>
      <c r="CQ14" s="6">
        <v>0</v>
      </c>
      <c r="CR14" s="6">
        <v>9</v>
      </c>
      <c r="CS14" s="6">
        <v>0</v>
      </c>
      <c r="CT14" s="25"/>
      <c r="CU14" s="12"/>
      <c r="CV14" s="6"/>
      <c r="CW14" s="6"/>
      <c r="CX14" s="6"/>
      <c r="CY14" s="25"/>
      <c r="CZ14" s="6"/>
      <c r="DA14" s="6"/>
      <c r="DB14" s="6"/>
      <c r="DC14" s="6"/>
      <c r="DD14" s="12"/>
      <c r="DE14" s="6"/>
      <c r="DF14" s="6"/>
      <c r="DG14" s="6"/>
      <c r="DH14" s="6"/>
      <c r="DI14" s="25"/>
      <c r="DJ14" s="6"/>
      <c r="DK14" s="6"/>
      <c r="DL14" s="6"/>
      <c r="DM14" s="6"/>
      <c r="DN14" s="25"/>
      <c r="DO14" s="6"/>
      <c r="DP14" s="6"/>
      <c r="DQ14" s="6"/>
      <c r="DR14" s="6"/>
      <c r="DS14" s="25">
        <v>3</v>
      </c>
      <c r="DT14" s="12">
        <v>18</v>
      </c>
      <c r="DU14" s="6">
        <v>0</v>
      </c>
      <c r="DV14" s="6">
        <v>8</v>
      </c>
      <c r="DW14" s="6">
        <v>0</v>
      </c>
      <c r="DX14" s="25"/>
      <c r="DY14" s="6"/>
      <c r="DZ14" s="6"/>
      <c r="EA14" s="6"/>
      <c r="EB14" s="6"/>
      <c r="EC14" s="38"/>
      <c r="ED14" s="28"/>
      <c r="EE14" s="28"/>
      <c r="EF14" s="28"/>
      <c r="EG14" s="28"/>
      <c r="EH14" s="30"/>
      <c r="EM14" s="31"/>
      <c r="EN14" s="37"/>
      <c r="EO14" s="27"/>
      <c r="EP14" s="27"/>
      <c r="EQ14" s="27"/>
      <c r="ER14" s="31"/>
      <c r="ES14" s="37"/>
      <c r="ET14" s="27"/>
      <c r="EU14" s="27"/>
      <c r="EV14" s="27"/>
      <c r="EW14" s="31"/>
      <c r="EX14" s="37"/>
      <c r="EY14" s="27"/>
      <c r="EZ14" s="27"/>
      <c r="FA14" s="27"/>
      <c r="FB14" s="31"/>
      <c r="FC14" s="37"/>
      <c r="FD14" s="27"/>
      <c r="FE14" s="27"/>
      <c r="FF14" s="27"/>
      <c r="FG14" s="31"/>
      <c r="FH14" s="37"/>
      <c r="FI14" s="27"/>
      <c r="FJ14" s="27"/>
      <c r="FK14" s="27"/>
      <c r="FL14" s="31"/>
      <c r="FM14" s="37"/>
      <c r="FN14" s="27"/>
      <c r="FO14" s="27"/>
      <c r="FP14" s="27"/>
    </row>
    <row r="15" spans="1:172" x14ac:dyDescent="0.25">
      <c r="A15" s="4" t="s">
        <v>12</v>
      </c>
      <c r="B15" s="5">
        <f>CO41</f>
        <v>90.2</v>
      </c>
      <c r="C15" s="15">
        <f>CP41</f>
        <v>542</v>
      </c>
      <c r="D15" s="15">
        <f>CQ41</f>
        <v>18</v>
      </c>
      <c r="E15" s="15">
        <f>CR41</f>
        <v>352</v>
      </c>
      <c r="F15" s="15">
        <f>CS41</f>
        <v>22</v>
      </c>
      <c r="G15" s="7">
        <f t="shared" si="0"/>
        <v>16</v>
      </c>
      <c r="H15" s="24">
        <v>2</v>
      </c>
      <c r="I15" s="7">
        <f t="shared" si="1"/>
        <v>24.636363636363637</v>
      </c>
      <c r="J15" s="7">
        <f t="shared" si="2"/>
        <v>3.896678966789668</v>
      </c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  <c r="W15" s="25"/>
      <c r="X15" s="6"/>
      <c r="Y15" s="6"/>
      <c r="Z15" s="6"/>
      <c r="AA15" s="6"/>
      <c r="AB15" s="25"/>
      <c r="AC15" s="6"/>
      <c r="AD15" s="6"/>
      <c r="AE15" s="6"/>
      <c r="AF15" s="6"/>
      <c r="AG15" s="25"/>
      <c r="AH15" s="6"/>
      <c r="AI15" s="6"/>
      <c r="AJ15" s="6"/>
      <c r="AK15" s="6"/>
      <c r="AL15" s="25"/>
      <c r="AM15" s="6"/>
      <c r="AN15" s="6"/>
      <c r="AO15" s="6"/>
      <c r="AP15" s="6"/>
      <c r="AQ15" s="25"/>
      <c r="AR15" s="6"/>
      <c r="AS15" s="6"/>
      <c r="AT15" s="6"/>
      <c r="AU15" s="6"/>
      <c r="AV15" s="25"/>
      <c r="AW15" s="12"/>
      <c r="AX15" s="6"/>
      <c r="AY15" s="6"/>
      <c r="AZ15" s="6"/>
      <c r="BA15" s="25"/>
      <c r="BB15" s="6"/>
      <c r="BC15" s="6"/>
      <c r="BD15" s="6"/>
      <c r="BE15" s="6"/>
      <c r="BF15" s="25">
        <v>6</v>
      </c>
      <c r="BG15" s="6">
        <v>36</v>
      </c>
      <c r="BH15" s="6">
        <v>2</v>
      </c>
      <c r="BI15" s="6">
        <v>13</v>
      </c>
      <c r="BJ15" s="6">
        <v>1</v>
      </c>
      <c r="BK15" s="25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25"/>
      <c r="CA15" s="12"/>
      <c r="CB15" s="6"/>
      <c r="CC15" s="6"/>
      <c r="CD15" s="6"/>
      <c r="CE15" s="25">
        <v>3</v>
      </c>
      <c r="CF15" s="6">
        <v>18</v>
      </c>
      <c r="CG15" s="6">
        <v>0</v>
      </c>
      <c r="CH15" s="6">
        <v>15</v>
      </c>
      <c r="CI15" s="6">
        <v>2</v>
      </c>
      <c r="CJ15" s="25"/>
      <c r="CK15" s="6"/>
      <c r="CL15" s="6"/>
      <c r="CM15" s="6"/>
      <c r="CN15" s="6"/>
      <c r="CO15" s="25">
        <v>3</v>
      </c>
      <c r="CP15" s="6">
        <v>18</v>
      </c>
      <c r="CQ15" s="6">
        <v>0</v>
      </c>
      <c r="CR15" s="6">
        <v>20</v>
      </c>
      <c r="CS15" s="6">
        <v>0</v>
      </c>
      <c r="CT15" s="25"/>
      <c r="CU15" s="12"/>
      <c r="CV15" s="6"/>
      <c r="CW15" s="6"/>
      <c r="CX15" s="6"/>
      <c r="CY15" s="25"/>
      <c r="CZ15" s="6"/>
      <c r="DA15" s="6"/>
      <c r="DB15" s="6"/>
      <c r="DC15" s="6"/>
      <c r="DD15" s="6"/>
      <c r="DE15" s="6"/>
      <c r="DF15" s="6"/>
      <c r="DG15" s="6"/>
      <c r="DH15" s="6"/>
      <c r="DI15" s="25"/>
      <c r="DJ15" s="6"/>
      <c r="DK15" s="6"/>
      <c r="DL15" s="6"/>
      <c r="DM15" s="6"/>
      <c r="DN15" s="25"/>
      <c r="DO15" s="12"/>
      <c r="DP15" s="6"/>
      <c r="DQ15" s="6"/>
      <c r="DR15" s="6"/>
      <c r="DS15" s="25">
        <v>5</v>
      </c>
      <c r="DT15" s="12">
        <v>30</v>
      </c>
      <c r="DU15" s="6">
        <v>2</v>
      </c>
      <c r="DV15" s="6">
        <v>8</v>
      </c>
      <c r="DW15" s="6">
        <v>1</v>
      </c>
      <c r="DX15" s="25"/>
      <c r="DY15" s="6"/>
      <c r="DZ15" s="6"/>
      <c r="EA15" s="6"/>
      <c r="EB15" s="6"/>
      <c r="EC15" s="30"/>
      <c r="ED15" s="28"/>
      <c r="EE15" s="28"/>
      <c r="EF15" s="28"/>
      <c r="EG15" s="28"/>
      <c r="EH15" s="30"/>
      <c r="EM15" s="30"/>
      <c r="EN15" s="4"/>
      <c r="ER15" s="30"/>
      <c r="ES15" s="4"/>
      <c r="EW15" s="30"/>
      <c r="EX15" s="4"/>
      <c r="FB15" s="30"/>
      <c r="FC15" s="4"/>
      <c r="FG15" s="30"/>
      <c r="FH15" s="4"/>
      <c r="FL15" s="30"/>
      <c r="FM15" s="4"/>
    </row>
    <row r="16" spans="1:172" x14ac:dyDescent="0.25">
      <c r="A16" s="4" t="s">
        <v>3</v>
      </c>
      <c r="B16" s="5">
        <f>CY41</f>
        <v>11.3</v>
      </c>
      <c r="C16" s="15">
        <f>CZ41</f>
        <v>69</v>
      </c>
      <c r="D16" s="15">
        <f>DA41</f>
        <v>1</v>
      </c>
      <c r="E16" s="15">
        <f>DB41</f>
        <v>73</v>
      </c>
      <c r="F16" s="15">
        <f>DC41</f>
        <v>2</v>
      </c>
      <c r="G16" s="7">
        <f t="shared" si="0"/>
        <v>36.5</v>
      </c>
      <c r="H16" s="24"/>
      <c r="I16" s="7">
        <f t="shared" si="1"/>
        <v>34.5</v>
      </c>
      <c r="J16" s="7">
        <f t="shared" si="2"/>
        <v>6.3478260869565215</v>
      </c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  <c r="W16" s="25"/>
      <c r="X16" s="6"/>
      <c r="Y16" s="6"/>
      <c r="Z16" s="6"/>
      <c r="AA16" s="6"/>
      <c r="AB16" s="25"/>
      <c r="AC16" s="6"/>
      <c r="AD16" s="6"/>
      <c r="AE16" s="6"/>
      <c r="AF16" s="6"/>
      <c r="AG16" s="25"/>
      <c r="AH16" s="6"/>
      <c r="AI16" s="6"/>
      <c r="AJ16" s="6"/>
      <c r="AK16" s="6"/>
      <c r="AL16" s="25"/>
      <c r="AM16" s="6"/>
      <c r="AN16" s="6"/>
      <c r="AO16" s="6"/>
      <c r="AP16" s="6"/>
      <c r="AQ16" s="25"/>
      <c r="AR16" s="6"/>
      <c r="AS16" s="6"/>
      <c r="AT16" s="6"/>
      <c r="AU16" s="6"/>
      <c r="AV16" s="25"/>
      <c r="AW16" s="12"/>
      <c r="AX16" s="6"/>
      <c r="AY16" s="6"/>
      <c r="AZ16" s="6"/>
      <c r="BA16" s="25"/>
      <c r="BB16" s="6"/>
      <c r="BC16" s="6"/>
      <c r="BD16" s="6"/>
      <c r="BE16" s="6"/>
      <c r="BF16" s="25">
        <v>3</v>
      </c>
      <c r="BG16" s="6">
        <v>18</v>
      </c>
      <c r="BH16" s="6">
        <v>0</v>
      </c>
      <c r="BI16" s="6">
        <v>16</v>
      </c>
      <c r="BJ16" s="6">
        <v>1</v>
      </c>
      <c r="BK16" s="25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25"/>
      <c r="CA16" s="12"/>
      <c r="CB16" s="6"/>
      <c r="CC16" s="6"/>
      <c r="CD16" s="6"/>
      <c r="CE16" s="25">
        <v>8</v>
      </c>
      <c r="CF16" s="6">
        <v>48</v>
      </c>
      <c r="CG16" s="6">
        <v>1</v>
      </c>
      <c r="CH16" s="6">
        <v>28</v>
      </c>
      <c r="CI16" s="6">
        <v>2</v>
      </c>
      <c r="CJ16" s="25"/>
      <c r="CK16" s="6"/>
      <c r="CL16" s="6"/>
      <c r="CM16" s="6"/>
      <c r="CN16" s="6"/>
      <c r="CO16" s="25">
        <v>7</v>
      </c>
      <c r="CP16" s="6">
        <v>42</v>
      </c>
      <c r="CQ16" s="6">
        <v>1</v>
      </c>
      <c r="CR16" s="6">
        <v>29</v>
      </c>
      <c r="CS16" s="6">
        <v>0</v>
      </c>
      <c r="CT16" s="25"/>
      <c r="CU16" s="12"/>
      <c r="CV16" s="6"/>
      <c r="CW16" s="6"/>
      <c r="CX16" s="6"/>
      <c r="CY16" s="25"/>
      <c r="CZ16" s="6"/>
      <c r="DA16" s="6"/>
      <c r="DB16" s="6"/>
      <c r="DC16" s="6"/>
      <c r="DD16" s="6"/>
      <c r="DE16" s="6"/>
      <c r="DF16" s="6"/>
      <c r="DG16" s="6"/>
      <c r="DH16" s="6"/>
      <c r="DI16" s="25"/>
      <c r="DJ16" s="6"/>
      <c r="DK16" s="6"/>
      <c r="DL16" s="6"/>
      <c r="DM16" s="6"/>
      <c r="DN16" s="25"/>
      <c r="DO16" s="12"/>
      <c r="DP16" s="6"/>
      <c r="DQ16" s="6"/>
      <c r="DR16" s="6"/>
      <c r="DS16" s="25">
        <v>3</v>
      </c>
      <c r="DT16" s="12">
        <v>18</v>
      </c>
      <c r="DU16" s="6">
        <v>0</v>
      </c>
      <c r="DV16" s="6">
        <v>31</v>
      </c>
      <c r="DW16" s="6">
        <v>1</v>
      </c>
      <c r="DX16" s="25"/>
      <c r="DY16" s="6"/>
      <c r="DZ16" s="6"/>
      <c r="EA16" s="6"/>
      <c r="EB16" s="6"/>
      <c r="EC16" s="30"/>
      <c r="ED16" s="28"/>
      <c r="EE16" s="28"/>
      <c r="EF16" s="28"/>
      <c r="EG16" s="28"/>
      <c r="EH16" s="4"/>
      <c r="EM16" s="30"/>
      <c r="EN16" s="4"/>
      <c r="ER16" s="30"/>
      <c r="ES16" s="4"/>
      <c r="EW16" s="30"/>
      <c r="EX16" s="4"/>
      <c r="FB16" s="30"/>
      <c r="FC16" s="4"/>
      <c r="FG16" s="30"/>
      <c r="FH16" s="4"/>
      <c r="FL16" s="30"/>
      <c r="FM16" s="4"/>
    </row>
    <row r="17" spans="1:169" x14ac:dyDescent="0.25">
      <c r="A17" t="s">
        <v>29</v>
      </c>
      <c r="B17" s="5">
        <f>DD41</f>
        <v>21</v>
      </c>
      <c r="C17" s="15">
        <f>DE41</f>
        <v>126</v>
      </c>
      <c r="D17" s="15">
        <f>DF41</f>
        <v>2</v>
      </c>
      <c r="E17" s="15">
        <f>DG41</f>
        <v>101</v>
      </c>
      <c r="F17" s="15">
        <f>DH41</f>
        <v>2</v>
      </c>
      <c r="G17" s="7">
        <f t="shared" si="0"/>
        <v>50.5</v>
      </c>
      <c r="H17" s="24"/>
      <c r="I17" s="7">
        <f t="shared" si="1"/>
        <v>63</v>
      </c>
      <c r="J17" s="7">
        <f t="shared" si="2"/>
        <v>4.8095238095238093</v>
      </c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  <c r="W17" s="25"/>
      <c r="X17" s="6"/>
      <c r="Y17" s="6"/>
      <c r="Z17" s="6"/>
      <c r="AA17" s="6"/>
      <c r="AB17" s="25"/>
      <c r="AC17" s="6"/>
      <c r="AD17" s="6"/>
      <c r="AE17" s="6"/>
      <c r="AF17" s="6"/>
      <c r="AG17" s="25"/>
      <c r="AH17" s="6"/>
      <c r="AI17" s="6"/>
      <c r="AJ17" s="6"/>
      <c r="AK17" s="6"/>
      <c r="AL17" s="25"/>
      <c r="AM17" s="6"/>
      <c r="AN17" s="6"/>
      <c r="AO17" s="6"/>
      <c r="AP17" s="6"/>
      <c r="AQ17" s="25"/>
      <c r="AR17" s="6"/>
      <c r="AS17" s="6"/>
      <c r="AT17" s="6"/>
      <c r="AU17" s="6"/>
      <c r="AV17" s="25"/>
      <c r="AW17" s="12"/>
      <c r="AX17" s="6"/>
      <c r="AY17" s="6"/>
      <c r="AZ17" s="6"/>
      <c r="BA17" s="25"/>
      <c r="BB17" s="6"/>
      <c r="BC17" s="6"/>
      <c r="BD17" s="6"/>
      <c r="BE17" s="6"/>
      <c r="BF17" s="25">
        <v>7</v>
      </c>
      <c r="BG17" s="6">
        <v>42</v>
      </c>
      <c r="BH17" s="6">
        <v>1</v>
      </c>
      <c r="BI17" s="6">
        <v>18</v>
      </c>
      <c r="BJ17" s="6">
        <v>1</v>
      </c>
      <c r="BK17" s="25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25"/>
      <c r="CA17" s="12"/>
      <c r="CB17" s="6"/>
      <c r="CC17" s="6"/>
      <c r="CD17" s="6"/>
      <c r="CE17" s="25">
        <v>8</v>
      </c>
      <c r="CF17" s="6">
        <v>48</v>
      </c>
      <c r="CG17" s="6">
        <v>0</v>
      </c>
      <c r="CH17" s="6">
        <v>19</v>
      </c>
      <c r="CI17" s="6">
        <v>2</v>
      </c>
      <c r="CJ17" s="30"/>
      <c r="CK17" s="6"/>
      <c r="CL17" s="6"/>
      <c r="CM17" s="6"/>
      <c r="CN17" s="6"/>
      <c r="CO17" s="31">
        <v>2</v>
      </c>
      <c r="CP17" s="6">
        <v>12</v>
      </c>
      <c r="CQ17" s="6">
        <v>0</v>
      </c>
      <c r="CR17" s="6">
        <v>4</v>
      </c>
      <c r="CS17" s="6">
        <v>2</v>
      </c>
      <c r="CT17" s="25"/>
      <c r="CU17" s="12"/>
      <c r="CV17" s="6"/>
      <c r="CW17" s="6"/>
      <c r="CX17" s="6"/>
      <c r="CY17" s="30"/>
      <c r="DI17" s="25"/>
      <c r="DJ17" s="6"/>
      <c r="DK17" s="6"/>
      <c r="DL17" s="6"/>
      <c r="DM17" s="6"/>
      <c r="DN17" s="25"/>
      <c r="DO17" s="12"/>
      <c r="DP17" s="6"/>
      <c r="DQ17" s="6"/>
      <c r="DR17" s="6"/>
      <c r="DS17" s="31">
        <v>6</v>
      </c>
      <c r="DT17" s="28">
        <v>36</v>
      </c>
      <c r="DU17" s="6">
        <v>1</v>
      </c>
      <c r="DV17" s="6">
        <v>14</v>
      </c>
      <c r="DW17" s="6">
        <v>0</v>
      </c>
      <c r="DX17" s="25"/>
      <c r="DY17" s="6"/>
      <c r="DZ17" s="6"/>
      <c r="EA17" s="6"/>
      <c r="EB17" s="6"/>
      <c r="EC17" s="38"/>
      <c r="ED17" s="28"/>
      <c r="EE17" s="28"/>
      <c r="EF17" s="28"/>
      <c r="EG17" s="28"/>
      <c r="EM17" s="30"/>
      <c r="EN17" s="4"/>
      <c r="ER17" s="30"/>
      <c r="ES17" s="4"/>
      <c r="EW17" s="30"/>
      <c r="EX17" s="4"/>
      <c r="FB17" s="30"/>
      <c r="FC17" s="4"/>
      <c r="FG17" s="30"/>
      <c r="FH17" s="4"/>
      <c r="FL17" s="30"/>
      <c r="FM17" s="4"/>
    </row>
    <row r="18" spans="1:169" x14ac:dyDescent="0.25">
      <c r="A18" t="s">
        <v>531</v>
      </c>
      <c r="B18" s="5">
        <f>DI41</f>
        <v>12.4</v>
      </c>
      <c r="C18" s="15">
        <f>DJ41</f>
        <v>76</v>
      </c>
      <c r="D18" s="15">
        <f>DK41</f>
        <v>0</v>
      </c>
      <c r="E18" s="15">
        <f>DL41</f>
        <v>73</v>
      </c>
      <c r="F18" s="15">
        <f>DM41</f>
        <v>3</v>
      </c>
      <c r="G18" s="7">
        <f t="shared" si="0"/>
        <v>24.333333333333332</v>
      </c>
      <c r="H18" s="24"/>
      <c r="I18" s="7">
        <f t="shared" si="1"/>
        <v>25.333333333333332</v>
      </c>
      <c r="J18" s="7">
        <f t="shared" si="2"/>
        <v>5.7631578947368425</v>
      </c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  <c r="W18" s="25"/>
      <c r="X18" s="6"/>
      <c r="Y18" s="6"/>
      <c r="Z18" s="6"/>
      <c r="AA18" s="6"/>
      <c r="AB18" s="25"/>
      <c r="AC18" s="6"/>
      <c r="AD18" s="6"/>
      <c r="AE18" s="6"/>
      <c r="AF18" s="6"/>
      <c r="AG18" s="25"/>
      <c r="AH18" s="6"/>
      <c r="AI18" s="6"/>
      <c r="AJ18" s="6"/>
      <c r="AK18" s="6"/>
      <c r="AL18" s="25"/>
      <c r="AM18" s="6"/>
      <c r="AN18" s="6"/>
      <c r="AO18" s="6"/>
      <c r="AP18" s="6"/>
      <c r="AQ18" s="25"/>
      <c r="AR18" s="6"/>
      <c r="AS18" s="6"/>
      <c r="AT18" s="6"/>
      <c r="AU18" s="6"/>
      <c r="AV18" s="25"/>
      <c r="AW18" s="12"/>
      <c r="AX18" s="6"/>
      <c r="AY18" s="6"/>
      <c r="AZ18" s="6"/>
      <c r="BA18" s="25"/>
      <c r="BB18" s="6"/>
      <c r="BC18" s="6"/>
      <c r="BD18" s="6"/>
      <c r="BE18" s="6"/>
      <c r="BF18" s="25">
        <v>4</v>
      </c>
      <c r="BG18" s="6">
        <v>24</v>
      </c>
      <c r="BH18" s="6">
        <v>0</v>
      </c>
      <c r="BI18" s="6">
        <v>18</v>
      </c>
      <c r="BJ18" s="6">
        <v>0</v>
      </c>
      <c r="BK18" s="25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25"/>
      <c r="CA18" s="12"/>
      <c r="CB18" s="6"/>
      <c r="CC18" s="6"/>
      <c r="CD18" s="6"/>
      <c r="CE18" s="29">
        <v>6</v>
      </c>
      <c r="CF18" s="6">
        <v>36</v>
      </c>
      <c r="CG18" s="6">
        <v>1</v>
      </c>
      <c r="CH18" s="6">
        <v>32</v>
      </c>
      <c r="CI18" s="12">
        <v>2</v>
      </c>
      <c r="CJ18" s="25"/>
      <c r="CK18" s="6"/>
      <c r="CL18" s="6"/>
      <c r="CM18" s="6"/>
      <c r="CN18" s="6"/>
      <c r="CO18" s="25">
        <v>4</v>
      </c>
      <c r="CP18" s="6">
        <v>24</v>
      </c>
      <c r="CQ18" s="6">
        <v>1</v>
      </c>
      <c r="CR18" s="6">
        <v>5</v>
      </c>
      <c r="CS18" s="6">
        <v>3</v>
      </c>
      <c r="CT18" s="25"/>
      <c r="CU18" s="12"/>
      <c r="CV18" s="6"/>
      <c r="CW18" s="6"/>
      <c r="CX18" s="6"/>
      <c r="CY18" s="25"/>
      <c r="CZ18" s="6"/>
      <c r="DA18" s="6"/>
      <c r="DB18" s="6"/>
      <c r="DC18" s="6"/>
      <c r="DD18" s="6"/>
      <c r="DE18" s="6"/>
      <c r="DF18" s="6"/>
      <c r="DG18" s="6"/>
      <c r="DH18" s="6"/>
      <c r="DI18" s="25"/>
      <c r="DJ18" s="6"/>
      <c r="DK18" s="6"/>
      <c r="DL18" s="6"/>
      <c r="DM18" s="6"/>
      <c r="DN18" s="25"/>
      <c r="DO18" s="12"/>
      <c r="DP18" s="6"/>
      <c r="DQ18" s="6"/>
      <c r="DR18" s="6"/>
      <c r="DS18" s="25">
        <v>7</v>
      </c>
      <c r="DT18" s="12">
        <v>42</v>
      </c>
      <c r="DU18" s="6">
        <v>1</v>
      </c>
      <c r="DV18" s="6">
        <v>29</v>
      </c>
      <c r="DW18" s="6">
        <v>0</v>
      </c>
      <c r="DX18" s="25"/>
      <c r="DY18" s="12"/>
      <c r="DZ18" s="6"/>
      <c r="EA18" s="6"/>
      <c r="EB18" s="6"/>
      <c r="EM18" s="30"/>
      <c r="EN18" s="4"/>
      <c r="ER18" s="30"/>
      <c r="ES18" s="4"/>
      <c r="EW18" s="30"/>
      <c r="EX18" s="4"/>
      <c r="FB18" s="30"/>
      <c r="FC18" s="4"/>
      <c r="FG18" s="30"/>
      <c r="FH18" s="4"/>
      <c r="FL18" s="30"/>
      <c r="FM18" s="4"/>
    </row>
    <row r="19" spans="1:169" x14ac:dyDescent="0.25">
      <c r="A19" s="4" t="s">
        <v>13</v>
      </c>
      <c r="B19" s="5">
        <f>DN41</f>
        <v>36</v>
      </c>
      <c r="C19" s="15">
        <f>DO41</f>
        <v>216</v>
      </c>
      <c r="D19" s="15">
        <f>DP41</f>
        <v>3</v>
      </c>
      <c r="E19" s="15">
        <f>DQ41</f>
        <v>140</v>
      </c>
      <c r="F19" s="15">
        <f>DR41</f>
        <v>8</v>
      </c>
      <c r="G19" s="7">
        <f t="shared" si="0"/>
        <v>17.5</v>
      </c>
      <c r="H19" s="24"/>
      <c r="I19" s="7">
        <f t="shared" si="1"/>
        <v>27</v>
      </c>
      <c r="J19" s="7">
        <f t="shared" si="2"/>
        <v>3.8888888888888888</v>
      </c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  <c r="W19" s="25"/>
      <c r="X19" s="6"/>
      <c r="Y19" s="6"/>
      <c r="Z19" s="6"/>
      <c r="AA19" s="6"/>
      <c r="AB19" s="25"/>
      <c r="AC19" s="6"/>
      <c r="AD19" s="6"/>
      <c r="AE19" s="6"/>
      <c r="AF19" s="6"/>
      <c r="AG19" s="25"/>
      <c r="AH19" s="6"/>
      <c r="AI19" s="6"/>
      <c r="AJ19" s="6"/>
      <c r="AK19" s="6"/>
      <c r="AL19" s="30"/>
      <c r="AQ19" s="25"/>
      <c r="AR19" s="6"/>
      <c r="AS19" s="6"/>
      <c r="AT19" s="6"/>
      <c r="AU19" s="6"/>
      <c r="AV19" s="25"/>
      <c r="AW19" s="12"/>
      <c r="AX19" s="6"/>
      <c r="AY19" s="6"/>
      <c r="AZ19" s="6"/>
      <c r="BA19" s="25"/>
      <c r="BB19" s="6"/>
      <c r="BC19" s="6"/>
      <c r="BD19" s="6"/>
      <c r="BE19" s="6"/>
      <c r="BF19" s="30">
        <v>1</v>
      </c>
      <c r="BG19" s="12">
        <v>6</v>
      </c>
      <c r="BH19" s="6">
        <v>1</v>
      </c>
      <c r="BI19" s="6">
        <v>0</v>
      </c>
      <c r="BJ19" s="6">
        <v>0</v>
      </c>
      <c r="BK19" s="30"/>
      <c r="BZ19" s="25"/>
      <c r="CA19" s="12"/>
      <c r="CB19" s="6"/>
      <c r="CC19" s="6"/>
      <c r="CD19" s="6"/>
      <c r="CE19" s="25">
        <v>4</v>
      </c>
      <c r="CF19" s="12">
        <v>24</v>
      </c>
      <c r="CG19" s="6">
        <v>0</v>
      </c>
      <c r="CH19" s="6">
        <v>13</v>
      </c>
      <c r="CI19" s="6">
        <v>1</v>
      </c>
      <c r="CJ19" s="25"/>
      <c r="CK19" s="12"/>
      <c r="CL19" s="6"/>
      <c r="CM19" s="6"/>
      <c r="CN19" s="6"/>
      <c r="CO19" s="25">
        <v>1</v>
      </c>
      <c r="CP19" s="12">
        <v>6</v>
      </c>
      <c r="CQ19" s="6">
        <v>0</v>
      </c>
      <c r="CR19" s="6">
        <v>5</v>
      </c>
      <c r="CS19" s="6">
        <v>1</v>
      </c>
      <c r="CT19" s="25"/>
      <c r="CU19" s="12"/>
      <c r="CV19" s="6"/>
      <c r="CW19" s="6"/>
      <c r="CX19" s="6"/>
      <c r="CY19" s="25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25"/>
      <c r="DO19" s="12"/>
      <c r="DP19" s="6"/>
      <c r="DQ19" s="6"/>
      <c r="DR19" s="6"/>
      <c r="DS19" s="25">
        <v>4</v>
      </c>
      <c r="DT19" s="12">
        <v>24</v>
      </c>
      <c r="DU19" s="6">
        <v>0</v>
      </c>
      <c r="DV19" s="6">
        <v>17</v>
      </c>
      <c r="DW19" s="6">
        <v>4</v>
      </c>
      <c r="DX19" s="25"/>
      <c r="DY19" s="12"/>
      <c r="DZ19" s="6"/>
      <c r="EA19" s="6"/>
      <c r="EB19" s="6"/>
      <c r="EM19" s="30"/>
      <c r="EN19" s="4"/>
      <c r="ER19" s="30"/>
      <c r="ES19" s="4"/>
      <c r="EW19" s="30"/>
      <c r="EX19" s="4"/>
      <c r="FB19" s="30"/>
      <c r="FC19" s="4"/>
      <c r="FG19" s="30"/>
      <c r="FH19" s="4"/>
      <c r="FL19" s="30"/>
      <c r="FM19" s="4"/>
    </row>
    <row r="20" spans="1:169" x14ac:dyDescent="0.25">
      <c r="A20" s="4" t="s">
        <v>14</v>
      </c>
      <c r="B20" s="5">
        <f>DS41</f>
        <v>85.1</v>
      </c>
      <c r="C20" s="15">
        <f>DT41</f>
        <v>511</v>
      </c>
      <c r="D20" s="15">
        <f>DU41</f>
        <v>10</v>
      </c>
      <c r="E20" s="15">
        <f>DV41</f>
        <v>330</v>
      </c>
      <c r="F20" s="15">
        <f>DW41</f>
        <v>23</v>
      </c>
      <c r="G20" s="7">
        <f t="shared" si="0"/>
        <v>14.347826086956522</v>
      </c>
      <c r="H20" s="24">
        <v>2</v>
      </c>
      <c r="I20" s="7">
        <f t="shared" si="1"/>
        <v>22.217391304347824</v>
      </c>
      <c r="J20" s="7">
        <f t="shared" si="2"/>
        <v>3.8747553816046967</v>
      </c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  <c r="W20" s="25"/>
      <c r="X20" s="6"/>
      <c r="Y20" s="6"/>
      <c r="Z20" s="6"/>
      <c r="AA20" s="6"/>
      <c r="AB20" s="25"/>
      <c r="AC20" s="6"/>
      <c r="AD20" s="6"/>
      <c r="AE20" s="6"/>
      <c r="AF20" s="6"/>
      <c r="AG20" s="25"/>
      <c r="AH20" s="6"/>
      <c r="AI20" s="6"/>
      <c r="AJ20" s="6"/>
      <c r="AK20" s="6"/>
      <c r="AL20" s="30"/>
      <c r="AQ20" s="25"/>
      <c r="AR20" s="6"/>
      <c r="AS20" s="6"/>
      <c r="AT20" s="6"/>
      <c r="AU20" s="6"/>
      <c r="AV20" s="25"/>
      <c r="AW20" s="12"/>
      <c r="AX20" s="6"/>
      <c r="AY20" s="6"/>
      <c r="AZ20" s="6"/>
      <c r="BA20" s="25"/>
      <c r="BB20" s="6"/>
      <c r="BC20" s="6"/>
      <c r="BD20" s="6"/>
      <c r="BE20" s="6"/>
      <c r="BF20" s="25"/>
      <c r="BG20" s="12"/>
      <c r="BH20" s="6"/>
      <c r="BI20" s="6"/>
      <c r="BJ20" s="6"/>
      <c r="BK20" s="25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25"/>
      <c r="CA20" s="12"/>
      <c r="CB20" s="6"/>
      <c r="CC20" s="6"/>
      <c r="CD20" s="6"/>
      <c r="CE20" s="25"/>
      <c r="CF20" s="12"/>
      <c r="CG20" s="6"/>
      <c r="CH20" s="6"/>
      <c r="CI20" s="6"/>
      <c r="CJ20" s="25"/>
      <c r="CK20" s="12"/>
      <c r="CL20" s="6"/>
      <c r="CM20" s="6"/>
      <c r="CN20" s="6"/>
      <c r="CO20" s="25">
        <v>5</v>
      </c>
      <c r="CP20" s="12">
        <v>30</v>
      </c>
      <c r="CQ20" s="6">
        <v>2</v>
      </c>
      <c r="CR20" s="6">
        <v>19</v>
      </c>
      <c r="CS20" s="6">
        <v>0</v>
      </c>
      <c r="CT20" s="25"/>
      <c r="CU20" s="12"/>
      <c r="CV20" s="6"/>
      <c r="CW20" s="6"/>
      <c r="CX20" s="6"/>
      <c r="CY20" s="30"/>
      <c r="DN20" s="25"/>
      <c r="DO20" s="12"/>
      <c r="DP20" s="6"/>
      <c r="DQ20" s="6"/>
      <c r="DR20" s="6"/>
      <c r="DS20" s="25">
        <v>7.2</v>
      </c>
      <c r="DT20" s="12">
        <v>44</v>
      </c>
      <c r="DU20" s="6">
        <v>2</v>
      </c>
      <c r="DV20" s="6">
        <v>14</v>
      </c>
      <c r="DW20" s="6">
        <v>2</v>
      </c>
      <c r="DX20" s="25"/>
      <c r="DY20" s="12"/>
      <c r="DZ20" s="6"/>
      <c r="EA20" s="6"/>
      <c r="EB20" s="6"/>
      <c r="EM20" s="30"/>
      <c r="EN20" s="4"/>
      <c r="EW20" s="30"/>
      <c r="EX20" s="4"/>
      <c r="FB20" s="30"/>
      <c r="FC20" s="4"/>
      <c r="FG20" s="30"/>
      <c r="FH20" s="4"/>
      <c r="FL20" s="30"/>
      <c r="FM20" s="4"/>
    </row>
    <row r="21" spans="1:169" x14ac:dyDescent="0.25">
      <c r="A21" s="26" t="s">
        <v>530</v>
      </c>
      <c r="B21" s="5">
        <f>DX41</f>
        <v>19.3</v>
      </c>
      <c r="C21" s="15">
        <f>DY41</f>
        <v>117</v>
      </c>
      <c r="D21" s="15">
        <f>DZ41</f>
        <v>1</v>
      </c>
      <c r="E21" s="15">
        <f>EA41</f>
        <v>116</v>
      </c>
      <c r="F21" s="15">
        <f>EB41</f>
        <v>5</v>
      </c>
      <c r="G21" s="7">
        <f t="shared" si="0"/>
        <v>23.2</v>
      </c>
      <c r="H21" s="6"/>
      <c r="I21" s="7">
        <f t="shared" si="1"/>
        <v>23.4</v>
      </c>
      <c r="J21" s="7">
        <f t="shared" si="2"/>
        <v>5.9487179487179489</v>
      </c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  <c r="W21" s="25"/>
      <c r="X21" s="6"/>
      <c r="Y21" s="6"/>
      <c r="Z21" s="6"/>
      <c r="AA21" s="6"/>
      <c r="AB21" s="25"/>
      <c r="AC21" s="6"/>
      <c r="AD21" s="6"/>
      <c r="AE21" s="6"/>
      <c r="AF21" s="6"/>
      <c r="AG21" s="25"/>
      <c r="AH21" s="6"/>
      <c r="AI21" s="6"/>
      <c r="AJ21" s="6"/>
      <c r="AK21" s="6"/>
      <c r="AL21" s="30"/>
      <c r="AQ21" s="25"/>
      <c r="AR21" s="6"/>
      <c r="AS21" s="6"/>
      <c r="AT21" s="6"/>
      <c r="AU21" s="6"/>
      <c r="AV21" s="25"/>
      <c r="AW21" s="12"/>
      <c r="AX21" s="6"/>
      <c r="AY21" s="6"/>
      <c r="AZ21" s="6"/>
      <c r="BA21" s="25"/>
      <c r="BB21" s="6"/>
      <c r="BC21" s="6"/>
      <c r="BD21" s="6"/>
      <c r="BE21" s="6"/>
      <c r="BF21" s="25"/>
      <c r="BG21" s="12"/>
      <c r="BH21" s="6"/>
      <c r="BI21" s="6"/>
      <c r="BJ21" s="6"/>
      <c r="BK21" s="25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30"/>
      <c r="CA21" s="28"/>
      <c r="CB21" s="6"/>
      <c r="CC21" s="6"/>
      <c r="CD21" s="6"/>
      <c r="CE21" s="29"/>
      <c r="CF21" s="12"/>
      <c r="CG21" s="6"/>
      <c r="CH21" s="6"/>
      <c r="CI21" s="6"/>
      <c r="CJ21" s="25"/>
      <c r="CK21" s="12"/>
      <c r="CL21" s="6"/>
      <c r="CM21" s="6"/>
      <c r="CN21" s="6"/>
      <c r="CO21" s="25">
        <v>6</v>
      </c>
      <c r="CP21" s="12">
        <v>36</v>
      </c>
      <c r="CQ21" s="6">
        <v>0</v>
      </c>
      <c r="CR21" s="6">
        <v>42</v>
      </c>
      <c r="CS21" s="6">
        <v>0</v>
      </c>
      <c r="CT21" s="25"/>
      <c r="CU21" s="12"/>
      <c r="CV21" s="6"/>
      <c r="CW21" s="6"/>
      <c r="CX21" s="6"/>
      <c r="CY21" s="30"/>
      <c r="DN21" s="30"/>
      <c r="DS21" s="29">
        <v>8</v>
      </c>
      <c r="DT21" s="28">
        <v>48</v>
      </c>
      <c r="DU21" s="6">
        <v>0</v>
      </c>
      <c r="DV21" s="6">
        <v>38</v>
      </c>
      <c r="DW21" s="6">
        <v>2</v>
      </c>
      <c r="DX21" s="25"/>
      <c r="DY21" s="12"/>
      <c r="DZ21" s="6"/>
      <c r="EA21" s="6"/>
      <c r="EB21" s="6"/>
      <c r="EL21" s="4"/>
      <c r="EM21" s="4"/>
      <c r="EN21" s="4"/>
    </row>
    <row r="22" spans="1:169" x14ac:dyDescent="0.25">
      <c r="A22" s="4" t="s">
        <v>200</v>
      </c>
      <c r="B22" s="5">
        <f>EC41</f>
        <v>48</v>
      </c>
      <c r="C22" s="15">
        <f>ED41</f>
        <v>288</v>
      </c>
      <c r="D22" s="15">
        <f>EE41</f>
        <v>1</v>
      </c>
      <c r="E22" s="15">
        <f>EF41</f>
        <v>203</v>
      </c>
      <c r="F22" s="15">
        <f>EG41</f>
        <v>8</v>
      </c>
      <c r="G22" s="7">
        <f t="shared" si="0"/>
        <v>25.375</v>
      </c>
      <c r="H22" s="24"/>
      <c r="I22" s="7">
        <f t="shared" si="1"/>
        <v>36</v>
      </c>
      <c r="J22" s="7">
        <f t="shared" si="2"/>
        <v>4.229166666666667</v>
      </c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  <c r="W22" s="25"/>
      <c r="X22" s="6"/>
      <c r="Y22" s="6"/>
      <c r="Z22" s="6"/>
      <c r="AA22" s="6"/>
      <c r="AB22" s="25"/>
      <c r="AC22" s="6"/>
      <c r="AD22" s="6"/>
      <c r="AE22" s="6"/>
      <c r="AF22" s="6"/>
      <c r="AG22" s="25"/>
      <c r="AH22" s="6"/>
      <c r="AI22" s="6"/>
      <c r="AJ22" s="6"/>
      <c r="AK22" s="6"/>
      <c r="AL22" s="30"/>
      <c r="AQ22" s="25"/>
      <c r="AR22" s="6"/>
      <c r="AS22" s="6"/>
      <c r="AT22" s="6"/>
      <c r="AU22" s="6"/>
      <c r="AV22" s="25"/>
      <c r="AW22" s="12"/>
      <c r="AX22" s="6"/>
      <c r="AY22" s="6"/>
      <c r="AZ22" s="6"/>
      <c r="BA22" s="25"/>
      <c r="BB22" s="6"/>
      <c r="BC22" s="6"/>
      <c r="BD22" s="6"/>
      <c r="BE22" s="6"/>
      <c r="BF22" s="25"/>
      <c r="BG22" s="12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25"/>
      <c r="CA22" s="12"/>
      <c r="CB22" s="6"/>
      <c r="CC22" s="6"/>
      <c r="CD22" s="6"/>
      <c r="CE22" s="25"/>
      <c r="CF22" s="12"/>
      <c r="CG22" s="6"/>
      <c r="CH22" s="6"/>
      <c r="CI22" s="6"/>
      <c r="CJ22" s="25"/>
      <c r="CK22" s="12"/>
      <c r="CL22" s="6"/>
      <c r="CM22" s="6"/>
      <c r="CN22" s="6"/>
      <c r="CO22" s="25">
        <v>11</v>
      </c>
      <c r="CP22" s="12">
        <v>66</v>
      </c>
      <c r="CQ22" s="6">
        <v>3</v>
      </c>
      <c r="CR22" s="6">
        <v>39</v>
      </c>
      <c r="CS22" s="6">
        <v>0</v>
      </c>
      <c r="CT22" s="25"/>
      <c r="CU22" s="12"/>
      <c r="CV22" s="6"/>
      <c r="CW22" s="6"/>
      <c r="CX22" s="6"/>
      <c r="CY22" s="30"/>
      <c r="DN22" s="25"/>
      <c r="DO22" s="12"/>
      <c r="DP22" s="6"/>
      <c r="DQ22" s="6"/>
      <c r="DR22" s="6"/>
      <c r="DS22" s="25">
        <v>7</v>
      </c>
      <c r="DT22" s="12">
        <v>42</v>
      </c>
      <c r="DU22" s="6">
        <v>0</v>
      </c>
      <c r="DV22" s="6">
        <v>14</v>
      </c>
      <c r="DW22" s="6">
        <v>1</v>
      </c>
      <c r="DX22" s="25"/>
      <c r="DY22" s="12"/>
      <c r="DZ22" s="6"/>
      <c r="EA22" s="6"/>
      <c r="EB22" s="6"/>
      <c r="EL22" s="4"/>
      <c r="EM22" s="4"/>
      <c r="EN22" s="4"/>
    </row>
    <row r="23" spans="1:169" x14ac:dyDescent="0.25">
      <c r="A23" s="2" t="s">
        <v>138</v>
      </c>
      <c r="B23" s="35">
        <f>FL41</f>
        <v>18.399999999999999</v>
      </c>
      <c r="C23" s="36">
        <f>FM41</f>
        <v>112</v>
      </c>
      <c r="D23" s="36">
        <f>FN41</f>
        <v>1</v>
      </c>
      <c r="E23" s="36">
        <f>FO41</f>
        <v>99</v>
      </c>
      <c r="F23" s="36">
        <f>FP41</f>
        <v>8</v>
      </c>
      <c r="G23" s="7">
        <f t="shared" si="0"/>
        <v>12.375</v>
      </c>
      <c r="H23" s="1">
        <v>1</v>
      </c>
      <c r="I23" s="7">
        <f t="shared" si="1"/>
        <v>14</v>
      </c>
      <c r="J23" s="7">
        <f t="shared" si="2"/>
        <v>5.3035714285714288</v>
      </c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  <c r="W23" s="25"/>
      <c r="X23" s="6"/>
      <c r="Y23" s="6"/>
      <c r="Z23" s="6"/>
      <c r="AA23" s="6"/>
      <c r="AB23" s="25"/>
      <c r="AC23" s="6"/>
      <c r="AD23" s="6"/>
      <c r="AE23" s="6"/>
      <c r="AF23" s="6"/>
      <c r="AG23" s="25"/>
      <c r="AH23" s="6"/>
      <c r="AI23" s="6"/>
      <c r="AJ23" s="6"/>
      <c r="AK23" s="6"/>
      <c r="AL23" s="30"/>
      <c r="AQ23" s="25"/>
      <c r="AR23" s="6"/>
      <c r="AS23" s="6"/>
      <c r="AT23" s="6"/>
      <c r="AU23" s="6"/>
      <c r="AV23" s="25"/>
      <c r="AW23" s="12"/>
      <c r="AX23" s="6"/>
      <c r="AY23" s="6"/>
      <c r="AZ23" s="6"/>
      <c r="BA23" s="25"/>
      <c r="BB23" s="6"/>
      <c r="BC23" s="6"/>
      <c r="BD23" s="6"/>
      <c r="BE23" s="6"/>
      <c r="BF23" s="25"/>
      <c r="BG23" s="12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12"/>
      <c r="CA23" s="12"/>
      <c r="CB23" s="6"/>
      <c r="CC23" s="6"/>
      <c r="CD23" s="6"/>
      <c r="CE23" s="25"/>
      <c r="CF23" s="12"/>
      <c r="CG23" s="6"/>
      <c r="CH23" s="6"/>
      <c r="CI23" s="6"/>
      <c r="CJ23" s="25"/>
      <c r="CK23" s="12"/>
      <c r="CL23" s="6"/>
      <c r="CM23" s="6"/>
      <c r="CN23" s="6"/>
      <c r="CO23" s="25"/>
      <c r="CP23" s="12"/>
      <c r="CQ23" s="6"/>
      <c r="CR23" s="6"/>
      <c r="CS23" s="6"/>
      <c r="CT23" s="25"/>
      <c r="CU23" s="12"/>
      <c r="CV23" s="6"/>
      <c r="CW23" s="6"/>
      <c r="CX23" s="6"/>
      <c r="CY23" s="30"/>
      <c r="DN23" s="25"/>
      <c r="DO23" s="12"/>
      <c r="DP23" s="6"/>
      <c r="DQ23" s="6"/>
      <c r="DR23" s="6"/>
      <c r="DS23" s="25"/>
      <c r="DT23" s="12"/>
      <c r="DU23" s="6"/>
      <c r="DV23" s="6"/>
      <c r="DW23" s="6"/>
      <c r="DX23" s="25"/>
      <c r="DY23" s="12"/>
      <c r="DZ23" s="6"/>
      <c r="EA23" s="6"/>
      <c r="EB23" s="6"/>
      <c r="EL23" s="4"/>
      <c r="EM23" s="4"/>
      <c r="EN23" s="4"/>
    </row>
    <row r="24" spans="1:169" x14ac:dyDescent="0.25">
      <c r="A24" s="1" t="s">
        <v>2</v>
      </c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  <c r="W24" s="25"/>
      <c r="X24" s="6"/>
      <c r="Y24" s="6"/>
      <c r="Z24" s="6"/>
      <c r="AA24" s="6"/>
      <c r="AB24" s="25"/>
      <c r="AC24" s="6"/>
      <c r="AD24" s="6"/>
      <c r="AE24" s="6"/>
      <c r="AF24" s="6"/>
      <c r="AG24" s="25"/>
      <c r="AH24" s="6"/>
      <c r="AI24" s="6"/>
      <c r="AJ24" s="6"/>
      <c r="AK24" s="6"/>
      <c r="AL24" s="25"/>
      <c r="AM24" s="6"/>
      <c r="AN24" s="6"/>
      <c r="AO24" s="6"/>
      <c r="AP24" s="6"/>
      <c r="AQ24" s="25"/>
      <c r="AR24" s="6"/>
      <c r="AS24" s="6"/>
      <c r="AT24" s="6"/>
      <c r="AU24" s="6"/>
      <c r="AV24" s="25"/>
      <c r="AW24" s="12"/>
      <c r="AX24" s="6"/>
      <c r="AY24" s="6"/>
      <c r="AZ24" s="6"/>
      <c r="BA24" s="25"/>
      <c r="BB24" s="6"/>
      <c r="BC24" s="6"/>
      <c r="BD24" s="6"/>
      <c r="BE24" s="6"/>
      <c r="BF24" s="25"/>
      <c r="BG24" s="12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25"/>
      <c r="CF24" s="12"/>
      <c r="CG24" s="6"/>
      <c r="CH24" s="6"/>
      <c r="CI24" s="6"/>
      <c r="CJ24" s="25"/>
      <c r="CK24" s="12"/>
      <c r="CL24" s="6"/>
      <c r="CM24" s="6"/>
      <c r="CN24" s="6"/>
      <c r="CO24" s="25"/>
      <c r="CP24" s="12"/>
      <c r="CQ24" s="6"/>
      <c r="CR24" s="6"/>
      <c r="CS24" s="6"/>
      <c r="CT24" s="25"/>
      <c r="CU24" s="12"/>
      <c r="CV24" s="6"/>
      <c r="CW24" s="6"/>
      <c r="CX24" s="6"/>
      <c r="CY24" s="25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25"/>
      <c r="DO24" s="12"/>
      <c r="DP24" s="6"/>
      <c r="DQ24" s="6"/>
      <c r="DR24" s="6"/>
      <c r="DS24" s="25"/>
      <c r="DT24" s="12"/>
      <c r="DU24" s="6"/>
      <c r="DV24" s="6"/>
      <c r="DW24" s="6"/>
      <c r="DX24" s="25"/>
      <c r="DY24" s="12"/>
      <c r="DZ24" s="6"/>
      <c r="EA24" s="6"/>
      <c r="EB24" s="6"/>
      <c r="EL24" s="4"/>
      <c r="EM24" s="4"/>
      <c r="EN24" s="4"/>
    </row>
    <row r="25" spans="1:169" x14ac:dyDescent="0.25">
      <c r="A25" s="2" t="s">
        <v>594</v>
      </c>
      <c r="B25" s="35">
        <f>AL41</f>
        <v>4</v>
      </c>
      <c r="C25" s="27">
        <f>AM41</f>
        <v>24</v>
      </c>
      <c r="D25" s="27">
        <f>AN41</f>
        <v>0</v>
      </c>
      <c r="E25" s="27">
        <f>AO41</f>
        <v>20</v>
      </c>
      <c r="F25" s="27">
        <f>AP41</f>
        <v>2</v>
      </c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  <c r="W25" s="25"/>
      <c r="X25" s="6"/>
      <c r="Y25" s="6"/>
      <c r="Z25" s="6"/>
      <c r="AA25" s="6"/>
      <c r="AB25" s="25"/>
      <c r="AC25" s="6"/>
      <c r="AD25" s="6"/>
      <c r="AE25" s="6"/>
      <c r="AF25" s="6"/>
      <c r="AG25" s="25"/>
      <c r="AH25" s="6"/>
      <c r="AI25" s="6"/>
      <c r="AJ25" s="6"/>
      <c r="AK25" s="6"/>
      <c r="AL25" s="25"/>
      <c r="AM25" s="6"/>
      <c r="AN25" s="6"/>
      <c r="AO25" s="6"/>
      <c r="AP25" s="6"/>
      <c r="AQ25" s="25"/>
      <c r="AR25" s="6"/>
      <c r="AS25" s="6"/>
      <c r="AT25" s="6"/>
      <c r="AU25" s="6"/>
      <c r="AV25" s="25"/>
      <c r="AW25" s="12"/>
      <c r="AX25" s="6"/>
      <c r="AY25" s="6"/>
      <c r="AZ25" s="6"/>
      <c r="BA25" s="25"/>
      <c r="BB25" s="6"/>
      <c r="BC25" s="6"/>
      <c r="BD25" s="6"/>
      <c r="BE25" s="6"/>
      <c r="BF25" s="25"/>
      <c r="BG25" s="12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25"/>
      <c r="CF25" s="12"/>
      <c r="CG25" s="6"/>
      <c r="CH25" s="6"/>
      <c r="CI25" s="6"/>
      <c r="CJ25" s="25"/>
      <c r="CK25" s="12"/>
      <c r="CL25" s="6"/>
      <c r="CM25" s="6"/>
      <c r="CN25" s="6"/>
      <c r="CO25" s="25"/>
      <c r="CP25" s="12"/>
      <c r="CQ25" s="6"/>
      <c r="CR25" s="6"/>
      <c r="CS25" s="6"/>
      <c r="CT25" s="25"/>
      <c r="CU25" s="12"/>
      <c r="CV25" s="6"/>
      <c r="CW25" s="6"/>
      <c r="CX25" s="6"/>
      <c r="CY25" s="25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25"/>
      <c r="DO25" s="12"/>
      <c r="DP25" s="6"/>
      <c r="DQ25" s="6"/>
      <c r="DR25" s="6"/>
      <c r="DS25" s="25"/>
      <c r="DT25" s="12"/>
      <c r="DU25" s="6"/>
      <c r="DV25" s="6"/>
      <c r="DW25" s="6"/>
      <c r="DX25" s="25"/>
      <c r="DY25" s="12"/>
      <c r="DZ25" s="6"/>
      <c r="EA25" s="6"/>
      <c r="EB25" s="6"/>
      <c r="EL25" s="4"/>
      <c r="EM25" s="4"/>
      <c r="EN25" s="4"/>
    </row>
    <row r="26" spans="1:169" x14ac:dyDescent="0.25">
      <c r="A26" s="4" t="s">
        <v>452</v>
      </c>
      <c r="B26" s="5">
        <f>BA41</f>
        <v>3</v>
      </c>
      <c r="C26" s="15">
        <f>BB41</f>
        <v>18</v>
      </c>
      <c r="D26" s="15">
        <f>BC41</f>
        <v>0</v>
      </c>
      <c r="E26" s="15">
        <f>BD41</f>
        <v>11</v>
      </c>
      <c r="F26" s="15">
        <f>BE41</f>
        <v>2</v>
      </c>
      <c r="G26" s="7"/>
      <c r="H26" s="24"/>
      <c r="I26" s="7"/>
      <c r="J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  <c r="W26" s="25"/>
      <c r="X26" s="6"/>
      <c r="Y26" s="6"/>
      <c r="Z26" s="6"/>
      <c r="AA26" s="6"/>
      <c r="AB26" s="25"/>
      <c r="AC26" s="6"/>
      <c r="AD26" s="6"/>
      <c r="AE26" s="6"/>
      <c r="AF26" s="6"/>
      <c r="AG26" s="25"/>
      <c r="AH26" s="6"/>
      <c r="AI26" s="6"/>
      <c r="AJ26" s="6"/>
      <c r="AK26" s="6"/>
      <c r="AL26" s="25"/>
      <c r="AM26" s="6"/>
      <c r="AN26" s="6"/>
      <c r="AO26" s="6"/>
      <c r="AP26" s="6"/>
      <c r="AQ26" s="25"/>
      <c r="AR26" s="6"/>
      <c r="AS26" s="6"/>
      <c r="AT26" s="6"/>
      <c r="AU26" s="6"/>
      <c r="AV26" s="25"/>
      <c r="AW26" s="12"/>
      <c r="AX26" s="6"/>
      <c r="AY26" s="6"/>
      <c r="AZ26" s="6"/>
      <c r="BA26" s="25"/>
      <c r="BB26" s="6"/>
      <c r="BC26" s="6"/>
      <c r="BD26" s="6"/>
      <c r="BE26" s="6"/>
      <c r="BF26" s="25"/>
      <c r="BG26" s="12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25"/>
      <c r="CF26" s="12"/>
      <c r="CG26" s="6"/>
      <c r="CH26" s="6"/>
      <c r="CI26" s="6"/>
      <c r="CJ26" s="25"/>
      <c r="CK26" s="12"/>
      <c r="CL26" s="6"/>
      <c r="CM26" s="6"/>
      <c r="CN26" s="6"/>
      <c r="CO26" s="25"/>
      <c r="CP26" s="12"/>
      <c r="CQ26" s="6"/>
      <c r="CR26" s="6"/>
      <c r="CS26" s="6"/>
      <c r="CT26" s="25"/>
      <c r="CU26" s="12"/>
      <c r="CV26" s="6"/>
      <c r="CW26" s="6"/>
      <c r="CX26" s="6"/>
      <c r="CY26" s="25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25"/>
      <c r="DO26" s="12"/>
      <c r="DP26" s="6"/>
      <c r="DQ26" s="6"/>
      <c r="DR26" s="6"/>
      <c r="DS26" s="25"/>
      <c r="DT26" s="12"/>
      <c r="DU26" s="6"/>
      <c r="DV26" s="6"/>
      <c r="DW26" s="6"/>
      <c r="DX26" s="25"/>
      <c r="DY26" s="12"/>
      <c r="DZ26" s="6"/>
      <c r="EA26" s="6"/>
      <c r="EB26" s="6"/>
      <c r="EL26" s="4"/>
      <c r="EM26" s="4"/>
      <c r="EN26" s="4"/>
    </row>
    <row r="27" spans="1:169" x14ac:dyDescent="0.25">
      <c r="A27" s="4" t="s">
        <v>21</v>
      </c>
      <c r="B27" s="5">
        <f>BK41</f>
        <v>0</v>
      </c>
      <c r="C27" s="15">
        <f>BL41</f>
        <v>0</v>
      </c>
      <c r="D27" s="15">
        <f>BM41</f>
        <v>0</v>
      </c>
      <c r="E27" s="15">
        <f>BN41</f>
        <v>0</v>
      </c>
      <c r="F27" s="15">
        <f>BO41</f>
        <v>0</v>
      </c>
      <c r="G27" s="7"/>
      <c r="H27" s="24"/>
      <c r="I27" s="7"/>
      <c r="J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  <c r="W27" s="25"/>
      <c r="X27" s="6"/>
      <c r="Y27" s="6"/>
      <c r="Z27" s="6"/>
      <c r="AA27" s="6"/>
      <c r="AB27" s="25"/>
      <c r="AC27" s="6"/>
      <c r="AD27" s="6"/>
      <c r="AE27" s="6"/>
      <c r="AF27" s="6"/>
      <c r="AG27" s="25"/>
      <c r="AH27" s="6"/>
      <c r="AI27" s="6"/>
      <c r="AJ27" s="6"/>
      <c r="AK27" s="6"/>
      <c r="AL27" s="25"/>
      <c r="AM27" s="6"/>
      <c r="AN27" s="6"/>
      <c r="AO27" s="6"/>
      <c r="AP27" s="6"/>
      <c r="AQ27" s="25"/>
      <c r="AR27" s="6"/>
      <c r="AS27" s="6"/>
      <c r="AT27" s="6"/>
      <c r="AU27" s="6"/>
      <c r="AV27" s="25"/>
      <c r="AW27" s="12"/>
      <c r="AX27" s="6"/>
      <c r="AY27" s="6"/>
      <c r="AZ27" s="6"/>
      <c r="BA27" s="25"/>
      <c r="BB27" s="6"/>
      <c r="BC27" s="6"/>
      <c r="BD27" s="6"/>
      <c r="BE27" s="6"/>
      <c r="BF27" s="25"/>
      <c r="BG27" s="12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25"/>
      <c r="CF27" s="12"/>
      <c r="CG27" s="6"/>
      <c r="CH27" s="6"/>
      <c r="CI27" s="6"/>
      <c r="CJ27" s="25"/>
      <c r="CK27" s="12"/>
      <c r="CL27" s="6"/>
      <c r="CM27" s="6"/>
      <c r="CN27" s="6"/>
      <c r="CO27" s="25"/>
      <c r="CP27" s="12"/>
      <c r="CQ27" s="6"/>
      <c r="CR27" s="6"/>
      <c r="CS27" s="6"/>
      <c r="CT27" s="25"/>
      <c r="CU27" s="12"/>
      <c r="CV27" s="6"/>
      <c r="CW27" s="6"/>
      <c r="CX27" s="6"/>
      <c r="CY27" s="25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25"/>
      <c r="DO27" s="12"/>
      <c r="DP27" s="6"/>
      <c r="DQ27" s="6"/>
      <c r="DR27" s="6"/>
      <c r="DS27" s="25"/>
      <c r="DT27" s="12"/>
      <c r="DU27" s="6"/>
      <c r="DV27" s="6"/>
      <c r="DW27" s="6"/>
      <c r="DX27" s="25"/>
      <c r="DY27" s="12"/>
      <c r="DZ27" s="6"/>
      <c r="EA27" s="6"/>
      <c r="EB27" s="6"/>
      <c r="EL27" s="4"/>
      <c r="EM27" s="4"/>
      <c r="EN27" s="4"/>
    </row>
    <row r="28" spans="1:169" x14ac:dyDescent="0.25">
      <c r="A28" s="2" t="s">
        <v>9</v>
      </c>
      <c r="B28" s="35">
        <f>EM41</f>
        <v>2</v>
      </c>
      <c r="C28" s="27">
        <f>EN41</f>
        <v>12</v>
      </c>
      <c r="D28" s="27">
        <f>EO41</f>
        <v>0</v>
      </c>
      <c r="E28" s="27">
        <f>EP41</f>
        <v>5</v>
      </c>
      <c r="F28" s="27">
        <f>EQ41</f>
        <v>1</v>
      </c>
      <c r="H28" s="24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  <c r="W28" s="25"/>
      <c r="X28" s="6"/>
      <c r="Y28" s="6"/>
      <c r="Z28" s="6"/>
      <c r="AA28" s="6"/>
      <c r="AB28" s="25"/>
      <c r="AC28" s="6"/>
      <c r="AD28" s="6"/>
      <c r="AE28" s="6"/>
      <c r="AF28" s="6"/>
      <c r="AG28" s="25"/>
      <c r="AH28" s="6"/>
      <c r="AI28" s="6"/>
      <c r="AJ28" s="6"/>
      <c r="AK28" s="6"/>
      <c r="AL28" s="25"/>
      <c r="AM28" s="6"/>
      <c r="AN28" s="6"/>
      <c r="AO28" s="6"/>
      <c r="AP28" s="6"/>
      <c r="AQ28" s="25"/>
      <c r="AR28" s="6"/>
      <c r="AS28" s="6"/>
      <c r="AT28" s="6"/>
      <c r="AU28" s="6"/>
      <c r="AV28" s="25"/>
      <c r="AW28" s="12"/>
      <c r="AX28" s="6"/>
      <c r="AY28" s="6"/>
      <c r="AZ28" s="6"/>
      <c r="BA28" s="25"/>
      <c r="BB28" s="6"/>
      <c r="BC28" s="6"/>
      <c r="BD28" s="6"/>
      <c r="BE28" s="6"/>
      <c r="BF28" s="25"/>
      <c r="BG28" s="12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25"/>
      <c r="CF28" s="12"/>
      <c r="CG28" s="6"/>
      <c r="CH28" s="6"/>
      <c r="CI28" s="6"/>
      <c r="CJ28" s="25"/>
      <c r="CK28" s="12"/>
      <c r="CL28" s="6"/>
      <c r="CM28" s="6"/>
      <c r="CN28" s="6"/>
      <c r="CO28" s="25"/>
      <c r="CP28" s="12"/>
      <c r="CQ28" s="6"/>
      <c r="CR28" s="6"/>
      <c r="CS28" s="6"/>
      <c r="CT28" s="25"/>
      <c r="CU28" s="12"/>
      <c r="CV28" s="6"/>
      <c r="CW28" s="6"/>
      <c r="CX28" s="6"/>
      <c r="CY28" s="25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25"/>
      <c r="DO28" s="12"/>
      <c r="DP28" s="6"/>
      <c r="DQ28" s="6"/>
      <c r="DR28" s="6"/>
      <c r="DS28" s="25"/>
      <c r="DT28" s="12"/>
      <c r="DU28" s="6"/>
      <c r="DV28" s="6"/>
      <c r="DW28" s="6"/>
      <c r="DX28" s="25"/>
      <c r="DY28" s="12"/>
      <c r="DZ28" s="6"/>
      <c r="EA28" s="6"/>
      <c r="EB28" s="6"/>
      <c r="EL28" s="4"/>
      <c r="EM28" s="4"/>
      <c r="EN28" s="4"/>
    </row>
    <row r="29" spans="1:169" x14ac:dyDescent="0.25">
      <c r="A29" s="2" t="s">
        <v>195</v>
      </c>
      <c r="B29" s="35">
        <f>EW41</f>
        <v>2</v>
      </c>
      <c r="C29" s="36">
        <f>EX41</f>
        <v>12</v>
      </c>
      <c r="D29" s="36">
        <f>EY41</f>
        <v>0</v>
      </c>
      <c r="E29" s="36">
        <f>EZ41</f>
        <v>12</v>
      </c>
      <c r="F29" s="36">
        <f>FA41</f>
        <v>0</v>
      </c>
      <c r="M29" s="6"/>
      <c r="N29" s="6"/>
      <c r="O29" s="6"/>
      <c r="P29" s="6"/>
      <c r="Q29" s="6"/>
      <c r="R29" s="6"/>
      <c r="S29" s="6"/>
      <c r="T29" s="6"/>
      <c r="U29" s="6"/>
      <c r="V29" s="6"/>
      <c r="AL29" s="25"/>
      <c r="AM29" s="6"/>
      <c r="AN29" s="6"/>
      <c r="AO29" s="6"/>
      <c r="AP29" s="6"/>
      <c r="AQ29" s="25"/>
      <c r="AR29" s="6"/>
      <c r="AS29" s="6"/>
      <c r="AT29" s="6"/>
      <c r="AU29" s="6"/>
      <c r="AV29" s="25"/>
      <c r="AW29" s="12"/>
      <c r="AX29" s="6"/>
      <c r="AY29" s="6"/>
      <c r="AZ29" s="6"/>
      <c r="BA29" s="25"/>
      <c r="BB29" s="6"/>
      <c r="BC29" s="6"/>
      <c r="BD29" s="6"/>
      <c r="BE29" s="6"/>
      <c r="BF29" s="25"/>
      <c r="BG29" s="12"/>
      <c r="BH29" s="6"/>
      <c r="BI29" s="6"/>
      <c r="BJ29" s="6"/>
      <c r="BK29" s="6"/>
      <c r="BL29" s="6"/>
      <c r="BM29" s="6"/>
      <c r="BN29" s="6"/>
      <c r="BO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25"/>
      <c r="CK29" s="6"/>
      <c r="CL29" s="6"/>
      <c r="CM29" s="6"/>
      <c r="CN29" s="6"/>
      <c r="CO29" s="25"/>
      <c r="CP29" s="6"/>
      <c r="CQ29" s="6"/>
      <c r="CR29" s="6"/>
      <c r="CS29" s="6"/>
      <c r="CT29" s="25"/>
      <c r="CU29" s="12"/>
      <c r="CV29" s="6"/>
      <c r="CW29" s="6"/>
      <c r="CX29" s="6"/>
      <c r="CY29" s="25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25"/>
      <c r="DO29" s="6"/>
      <c r="DP29" s="6"/>
      <c r="DQ29" s="6"/>
      <c r="DR29" s="6"/>
      <c r="DS29" s="25"/>
      <c r="DT29" s="12"/>
      <c r="DU29" s="6"/>
      <c r="DV29" s="6"/>
      <c r="DW29" s="6"/>
      <c r="DX29" s="25"/>
      <c r="DY29" s="12"/>
      <c r="DZ29" s="6"/>
      <c r="EA29" s="6"/>
      <c r="EB29" s="6"/>
      <c r="EL29" s="4"/>
      <c r="EM29" s="4"/>
      <c r="EN29" s="4"/>
    </row>
    <row r="30" spans="1:169" x14ac:dyDescent="0.25">
      <c r="A30" s="2" t="s">
        <v>22</v>
      </c>
      <c r="B30" s="35">
        <f>FB41</f>
        <v>4</v>
      </c>
      <c r="C30" s="36">
        <f>FC41</f>
        <v>24</v>
      </c>
      <c r="D30" s="36">
        <f>FD41</f>
        <v>0</v>
      </c>
      <c r="E30" s="36">
        <f>FE41</f>
        <v>60</v>
      </c>
      <c r="F30" s="36">
        <f>FF41</f>
        <v>0</v>
      </c>
      <c r="M30" s="6"/>
      <c r="N30" s="6"/>
      <c r="O30" s="6"/>
      <c r="P30" s="6"/>
      <c r="Q30" s="6"/>
      <c r="R30" s="6"/>
      <c r="S30" s="6"/>
      <c r="T30" s="6"/>
      <c r="U30" s="6"/>
      <c r="V30" s="6"/>
      <c r="AL30" s="25"/>
      <c r="AM30" s="6"/>
      <c r="AN30" s="6"/>
      <c r="AO30" s="6"/>
      <c r="AP30" s="6"/>
      <c r="AQ30" s="25"/>
      <c r="AR30" s="6"/>
      <c r="AS30" s="6"/>
      <c r="AT30" s="6"/>
      <c r="AU30" s="6"/>
      <c r="AV30" s="25"/>
      <c r="AW30" s="12"/>
      <c r="AX30" s="6"/>
      <c r="AY30" s="6"/>
      <c r="AZ30" s="6"/>
      <c r="BA30" s="25"/>
      <c r="BB30" s="6"/>
      <c r="BC30" s="6"/>
      <c r="BD30" s="6"/>
      <c r="BE30" s="6"/>
      <c r="BF30" s="25"/>
      <c r="BG30" s="12"/>
      <c r="BH30" s="6"/>
      <c r="BI30" s="6"/>
      <c r="BJ30" s="6"/>
      <c r="BK30" s="6"/>
      <c r="BL30" s="6"/>
      <c r="BM30" s="6"/>
      <c r="BN30" s="6"/>
      <c r="BO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25"/>
      <c r="CK30" s="6"/>
      <c r="CL30" s="6"/>
      <c r="CM30" s="6"/>
      <c r="CN30" s="6"/>
      <c r="CO30" s="25"/>
      <c r="CP30" s="6"/>
      <c r="CQ30" s="6"/>
      <c r="CR30" s="6"/>
      <c r="CS30" s="6"/>
      <c r="CT30" s="25"/>
      <c r="CU30" s="12"/>
      <c r="CV30" s="6"/>
      <c r="CW30" s="6"/>
      <c r="CX30" s="6"/>
      <c r="CY30" s="25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25"/>
      <c r="DO30" s="6"/>
      <c r="DP30" s="6"/>
      <c r="DQ30" s="6"/>
      <c r="DR30" s="6"/>
      <c r="DS30" s="25"/>
      <c r="DT30" s="12"/>
      <c r="DU30" s="6"/>
      <c r="DV30" s="6"/>
      <c r="DW30" s="6"/>
      <c r="DX30" s="25"/>
      <c r="DY30" s="12"/>
      <c r="DZ30" s="6"/>
      <c r="EA30" s="6"/>
      <c r="EB30" s="6"/>
      <c r="EL30" s="4"/>
      <c r="EM30" s="4"/>
      <c r="EN30" s="4"/>
    </row>
    <row r="31" spans="1:169" x14ac:dyDescent="0.25">
      <c r="A31" s="26" t="s">
        <v>570</v>
      </c>
      <c r="B31" s="5">
        <f>CJ41</f>
        <v>8</v>
      </c>
      <c r="C31" s="15">
        <f>CK41</f>
        <v>48</v>
      </c>
      <c r="D31" s="15">
        <f>CL41</f>
        <v>0</v>
      </c>
      <c r="E31" s="15">
        <f>CM41</f>
        <v>63</v>
      </c>
      <c r="F31" s="15">
        <f>CN41</f>
        <v>0</v>
      </c>
      <c r="G31" s="7"/>
      <c r="H31" s="24"/>
      <c r="I31" s="7"/>
      <c r="J31" s="7"/>
      <c r="L31" s="7"/>
      <c r="M31" s="6"/>
      <c r="N31" s="6"/>
      <c r="O31" s="6"/>
      <c r="P31" s="6"/>
      <c r="Q31" s="6"/>
      <c r="R31" s="6"/>
      <c r="S31" s="6"/>
      <c r="T31" s="6"/>
      <c r="U31" s="6"/>
      <c r="V31" s="6"/>
      <c r="AL31" s="25"/>
      <c r="AM31" s="6"/>
      <c r="AN31" s="6"/>
      <c r="AO31" s="6"/>
      <c r="AP31" s="6"/>
      <c r="AQ31" s="25"/>
      <c r="AR31" s="6"/>
      <c r="AS31" s="6"/>
      <c r="AT31" s="6"/>
      <c r="AU31" s="6"/>
      <c r="AV31" s="25"/>
      <c r="AW31" s="12"/>
      <c r="AX31" s="6"/>
      <c r="AY31" s="6"/>
      <c r="AZ31" s="6"/>
      <c r="BA31" s="25"/>
      <c r="BB31" s="6"/>
      <c r="BC31" s="6"/>
      <c r="BD31" s="6"/>
      <c r="BE31" s="6"/>
      <c r="BF31" s="25"/>
      <c r="BG31" s="12"/>
      <c r="BH31" s="6"/>
      <c r="BI31" s="6"/>
      <c r="BJ31" s="6"/>
      <c r="BK31" s="6"/>
      <c r="BL31" s="6"/>
      <c r="BM31" s="6"/>
      <c r="BN31" s="6"/>
      <c r="BO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25"/>
      <c r="CK31" s="6"/>
      <c r="CL31" s="6"/>
      <c r="CM31" s="6"/>
      <c r="CN31" s="6"/>
      <c r="CO31" s="25"/>
      <c r="CP31" s="6"/>
      <c r="CQ31" s="6"/>
      <c r="CR31" s="6"/>
      <c r="CS31" s="6"/>
      <c r="CT31" s="25"/>
      <c r="CU31" s="12"/>
      <c r="CV31" s="6"/>
      <c r="CW31" s="6"/>
      <c r="CX31" s="6"/>
      <c r="CY31" s="25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25"/>
      <c r="DO31" s="6"/>
      <c r="DP31" s="6"/>
      <c r="DQ31" s="6"/>
      <c r="DR31" s="6"/>
      <c r="DS31" s="25"/>
      <c r="DT31" s="12"/>
      <c r="DU31" s="6"/>
      <c r="DV31" s="6"/>
      <c r="DW31" s="6"/>
      <c r="DX31" s="25"/>
      <c r="DY31" s="12"/>
      <c r="DZ31" s="6"/>
      <c r="EA31" s="6"/>
      <c r="EB31" s="6"/>
      <c r="EL31" s="4"/>
      <c r="EM31" s="4"/>
      <c r="EN31" s="4"/>
    </row>
    <row r="32" spans="1:169" x14ac:dyDescent="0.25">
      <c r="A32" s="2" t="s">
        <v>585</v>
      </c>
      <c r="B32" s="35">
        <f>CT41</f>
        <v>6.3</v>
      </c>
      <c r="C32" s="36">
        <f>CU41</f>
        <v>39</v>
      </c>
      <c r="D32" s="36">
        <f>CV41</f>
        <v>0</v>
      </c>
      <c r="E32" s="36">
        <f>CW41</f>
        <v>55</v>
      </c>
      <c r="F32" s="36">
        <f>CX41</f>
        <v>6</v>
      </c>
      <c r="H32" s="1">
        <v>1</v>
      </c>
      <c r="I32" s="7"/>
      <c r="J32" s="7"/>
      <c r="M32" s="6"/>
      <c r="N32" s="6"/>
      <c r="O32" s="6"/>
      <c r="P32" s="6"/>
      <c r="Q32" s="6"/>
      <c r="R32" s="6"/>
      <c r="S32" s="6"/>
      <c r="T32" s="6"/>
      <c r="U32" s="6"/>
      <c r="V32" s="6"/>
      <c r="AL32" s="25"/>
      <c r="AM32" s="6"/>
      <c r="AN32" s="6"/>
      <c r="AO32" s="6"/>
      <c r="AP32" s="6"/>
      <c r="AQ32" s="25"/>
      <c r="AR32" s="6"/>
      <c r="AS32" s="6"/>
      <c r="AT32" s="6"/>
      <c r="AU32" s="6"/>
      <c r="AV32" s="25"/>
      <c r="AW32" s="12"/>
      <c r="AX32" s="6"/>
      <c r="AY32" s="6"/>
      <c r="AZ32" s="6"/>
      <c r="BA32" s="25"/>
      <c r="BB32" s="6"/>
      <c r="BC32" s="6"/>
      <c r="BD32" s="6"/>
      <c r="BE32" s="6"/>
      <c r="BF32" s="25"/>
      <c r="BG32" s="12"/>
      <c r="BH32" s="6"/>
      <c r="BI32" s="6"/>
      <c r="BJ32" s="6"/>
      <c r="BK32" s="6"/>
      <c r="BL32" s="6"/>
      <c r="BM32" s="6"/>
      <c r="BN32" s="6"/>
      <c r="BO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25"/>
      <c r="CK32" s="6"/>
      <c r="CL32" s="6"/>
      <c r="CM32" s="6"/>
      <c r="CN32" s="6"/>
      <c r="CO32" s="25"/>
      <c r="CP32" s="6"/>
      <c r="CQ32" s="6"/>
      <c r="CR32" s="6"/>
      <c r="CS32" s="6"/>
      <c r="CT32" s="25"/>
      <c r="CU32" s="12"/>
      <c r="CV32" s="6"/>
      <c r="CW32" s="6"/>
      <c r="CX32" s="6"/>
      <c r="CY32" s="25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25"/>
      <c r="DO32" s="6"/>
      <c r="DP32" s="6"/>
      <c r="DQ32" s="6"/>
      <c r="DR32" s="6"/>
      <c r="DS32" s="30"/>
      <c r="DT32" s="28"/>
      <c r="DU32" s="6"/>
      <c r="DV32" s="6"/>
      <c r="DW32" s="6"/>
      <c r="DX32" s="25"/>
      <c r="DY32" s="6"/>
      <c r="DZ32" s="6"/>
      <c r="EA32" s="6"/>
      <c r="EB32" s="6"/>
      <c r="EL32" s="4"/>
      <c r="EM32" s="4"/>
      <c r="EN32" s="4"/>
    </row>
    <row r="33" spans="1:172" x14ac:dyDescent="0.25">
      <c r="A33" s="2" t="s">
        <v>546</v>
      </c>
      <c r="B33" s="35">
        <f>ER41</f>
        <v>7</v>
      </c>
      <c r="C33" s="36">
        <f>ES41</f>
        <v>42</v>
      </c>
      <c r="D33" s="36">
        <f>ET41</f>
        <v>1</v>
      </c>
      <c r="E33" s="36">
        <f>EU41</f>
        <v>45</v>
      </c>
      <c r="F33" s="36">
        <f>EV41</f>
        <v>2</v>
      </c>
      <c r="M33" s="6"/>
      <c r="N33" s="6"/>
      <c r="O33" s="6"/>
      <c r="P33" s="6"/>
      <c r="Q33" s="6"/>
      <c r="R33" s="6"/>
      <c r="S33" s="6"/>
      <c r="T33" s="6"/>
      <c r="U33" s="6"/>
      <c r="V33" s="6"/>
      <c r="AL33" s="25"/>
      <c r="AM33" s="6"/>
      <c r="AN33" s="6"/>
      <c r="AO33" s="6"/>
      <c r="AP33" s="6"/>
      <c r="AQ33" s="25"/>
      <c r="AR33" s="6"/>
      <c r="AS33" s="6"/>
      <c r="AT33" s="6"/>
      <c r="AU33" s="6"/>
      <c r="AV33" s="25"/>
      <c r="AW33" s="12"/>
      <c r="AX33" s="6"/>
      <c r="AY33" s="6"/>
      <c r="AZ33" s="6"/>
      <c r="BA33" s="25"/>
      <c r="BB33" s="6"/>
      <c r="BC33" s="6"/>
      <c r="BD33" s="6"/>
      <c r="BE33" s="6"/>
      <c r="BF33" s="25"/>
      <c r="BG33" s="12"/>
      <c r="BH33" s="6"/>
      <c r="BI33" s="6"/>
      <c r="BJ33" s="6"/>
      <c r="BK33" s="6"/>
      <c r="BL33" s="6"/>
      <c r="BM33" s="6"/>
      <c r="BN33" s="6"/>
      <c r="BO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25"/>
      <c r="CK33" s="6"/>
      <c r="CL33" s="6"/>
      <c r="CM33" s="6"/>
      <c r="CN33" s="6"/>
      <c r="CO33" s="25"/>
      <c r="CP33" s="6"/>
      <c r="CQ33" s="6"/>
      <c r="CR33" s="6"/>
      <c r="CS33" s="6"/>
      <c r="CT33" s="25"/>
      <c r="CU33" s="12"/>
      <c r="CV33" s="6"/>
      <c r="CW33" s="6"/>
      <c r="CX33" s="6"/>
      <c r="CY33" s="25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25"/>
      <c r="DO33" s="6"/>
      <c r="DP33" s="6"/>
      <c r="DQ33" s="6"/>
      <c r="DR33" s="6"/>
      <c r="DS33" s="30"/>
      <c r="DX33" s="25"/>
      <c r="DY33" s="6"/>
      <c r="DZ33" s="6"/>
      <c r="EA33" s="6"/>
      <c r="EB33" s="6"/>
      <c r="EL33" s="4"/>
      <c r="EM33" s="4"/>
      <c r="EN33" s="4"/>
    </row>
    <row r="34" spans="1:172" x14ac:dyDescent="0.25">
      <c r="A34" s="2" t="s">
        <v>559</v>
      </c>
      <c r="B34" s="35">
        <f>FG41</f>
        <v>0</v>
      </c>
      <c r="C34" s="36">
        <f>FH41</f>
        <v>0</v>
      </c>
      <c r="D34" s="36">
        <f>FI41</f>
        <v>0</v>
      </c>
      <c r="E34" s="36">
        <f>FJ41</f>
        <v>0</v>
      </c>
      <c r="F34" s="36">
        <f>FK41</f>
        <v>0</v>
      </c>
      <c r="M34" s="6"/>
      <c r="N34" s="6"/>
      <c r="O34" s="6"/>
      <c r="P34" s="6"/>
      <c r="Q34" s="6"/>
      <c r="R34" s="6"/>
      <c r="S34" s="6"/>
      <c r="T34" s="6"/>
      <c r="U34" s="6"/>
      <c r="V34" s="6"/>
      <c r="AL34" s="25"/>
      <c r="AM34" s="6"/>
      <c r="AN34" s="6"/>
      <c r="AO34" s="6"/>
      <c r="AP34" s="6"/>
      <c r="AQ34" s="25"/>
      <c r="AR34" s="6"/>
      <c r="AS34" s="6"/>
      <c r="AT34" s="6"/>
      <c r="AU34" s="6"/>
      <c r="AV34" s="25"/>
      <c r="AW34" s="12"/>
      <c r="AX34" s="6"/>
      <c r="AY34" s="6"/>
      <c r="AZ34" s="6"/>
      <c r="BA34" s="25"/>
      <c r="BB34" s="6"/>
      <c r="BC34" s="6"/>
      <c r="BD34" s="6"/>
      <c r="BE34" s="6"/>
      <c r="BF34" s="25"/>
      <c r="BG34" s="12"/>
      <c r="BH34" s="6"/>
      <c r="BI34" s="6"/>
      <c r="BJ34" s="6"/>
      <c r="BK34" s="6"/>
      <c r="BL34" s="6"/>
      <c r="BM34" s="6"/>
      <c r="BN34" s="6"/>
      <c r="BO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25"/>
      <c r="CK34" s="6"/>
      <c r="CL34" s="6"/>
      <c r="CM34" s="6"/>
      <c r="CN34" s="6"/>
      <c r="CO34" s="25"/>
      <c r="CP34" s="6"/>
      <c r="CQ34" s="6"/>
      <c r="CR34" s="6"/>
      <c r="CS34" s="6"/>
      <c r="CT34" s="25"/>
      <c r="CU34" s="12"/>
      <c r="CV34" s="6"/>
      <c r="CW34" s="6"/>
      <c r="CX34" s="6"/>
      <c r="CY34" s="25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25"/>
      <c r="DO34" s="6"/>
      <c r="DP34" s="6"/>
      <c r="DQ34" s="6"/>
      <c r="DR34" s="6"/>
      <c r="DS34" s="25"/>
      <c r="DT34" s="12"/>
      <c r="DU34" s="6"/>
      <c r="DV34" s="6"/>
      <c r="DW34" s="6"/>
      <c r="DX34" s="25"/>
      <c r="DY34" s="6"/>
      <c r="DZ34" s="6"/>
      <c r="EA34" s="6"/>
      <c r="EB34" s="6"/>
      <c r="EL34" s="4"/>
      <c r="EM34" s="4"/>
      <c r="EN34" s="4"/>
    </row>
    <row r="35" spans="1:172" x14ac:dyDescent="0.25">
      <c r="B35" s="9">
        <f>TRUNC(C35/6)+0.1*(C35-6*TRUNC(C35/6))</f>
        <v>769</v>
      </c>
      <c r="C35" s="16">
        <f>SUM(C3:C34)</f>
        <v>4614</v>
      </c>
      <c r="D35" s="16">
        <f>SUM(D3:D34)</f>
        <v>63</v>
      </c>
      <c r="E35" s="16">
        <f>SUM(E3:E34)</f>
        <v>3507</v>
      </c>
      <c r="F35" s="16">
        <f>SUM(F3:F34)</f>
        <v>177</v>
      </c>
      <c r="G35" s="8">
        <f>E35/F35</f>
        <v>19.8135593220339</v>
      </c>
      <c r="H35" s="16">
        <f>SUM(H4:H34)</f>
        <v>12</v>
      </c>
      <c r="I35" s="8">
        <f>C35/F35</f>
        <v>26.067796610169491</v>
      </c>
      <c r="J35" s="8">
        <f>6*E35/C35</f>
        <v>4.5604681404421328</v>
      </c>
      <c r="M35" s="6"/>
      <c r="N35" s="6"/>
      <c r="O35" s="6"/>
      <c r="P35" s="6"/>
      <c r="Q35" s="6"/>
      <c r="R35" s="6"/>
      <c r="S35" s="6"/>
      <c r="T35" s="6"/>
      <c r="U35" s="6"/>
      <c r="V35" s="6"/>
      <c r="AL35" s="25"/>
      <c r="AM35" s="6"/>
      <c r="AN35" s="6"/>
      <c r="AO35" s="6"/>
      <c r="AP35" s="6"/>
      <c r="AQ35" s="25"/>
      <c r="AR35" s="6"/>
      <c r="AS35" s="6"/>
      <c r="AT35" s="6"/>
      <c r="AU35" s="6"/>
      <c r="AV35" s="25"/>
      <c r="AW35" s="12"/>
      <c r="AX35" s="6"/>
      <c r="AY35" s="6"/>
      <c r="AZ35" s="6"/>
      <c r="BA35" s="25"/>
      <c r="BB35" s="6"/>
      <c r="BC35" s="6"/>
      <c r="BD35" s="6"/>
      <c r="BE35" s="6"/>
      <c r="BF35" s="25"/>
      <c r="BG35" s="12"/>
      <c r="BH35" s="6"/>
      <c r="BI35" s="6"/>
      <c r="BJ35" s="6"/>
      <c r="BK35" s="6"/>
      <c r="BL35" s="6"/>
      <c r="BM35" s="6"/>
      <c r="BN35" s="6"/>
      <c r="BO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25"/>
      <c r="CK35" s="6"/>
      <c r="CL35" s="6"/>
      <c r="CM35" s="6"/>
      <c r="CN35" s="6"/>
      <c r="CO35" s="25"/>
      <c r="CP35" s="6"/>
      <c r="CQ35" s="6"/>
      <c r="CR35" s="6"/>
      <c r="CS35" s="6"/>
      <c r="CT35" s="25"/>
      <c r="CU35" s="12"/>
      <c r="CV35" s="6"/>
      <c r="CW35" s="6"/>
      <c r="CX35" s="6"/>
      <c r="CY35" s="25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25"/>
      <c r="DO35" s="6"/>
      <c r="DP35" s="6"/>
      <c r="DQ35" s="6"/>
      <c r="DR35" s="6"/>
      <c r="DS35" s="25"/>
      <c r="DT35" s="12"/>
      <c r="DU35" s="6"/>
      <c r="DV35" s="6"/>
      <c r="DW35" s="6"/>
      <c r="DX35" s="25"/>
      <c r="DY35" s="6"/>
      <c r="DZ35" s="6"/>
      <c r="EA35" s="6"/>
      <c r="EB35" s="6"/>
      <c r="EL35" s="4"/>
      <c r="EM35" s="4"/>
      <c r="EN35" s="4"/>
    </row>
    <row r="36" spans="1:172" x14ac:dyDescent="0.25">
      <c r="M36" s="6"/>
      <c r="N36" s="6"/>
      <c r="O36" s="6"/>
      <c r="P36" s="6"/>
      <c r="Q36" s="6"/>
      <c r="R36" s="6"/>
      <c r="S36" s="6"/>
      <c r="T36" s="6"/>
      <c r="U36" s="6"/>
      <c r="V36" s="6"/>
      <c r="AL36" s="25"/>
      <c r="AM36" s="6"/>
      <c r="AN36" s="6"/>
      <c r="AO36" s="6"/>
      <c r="AP36" s="6"/>
      <c r="AQ36" s="25"/>
      <c r="AR36" s="6"/>
      <c r="AS36" s="6"/>
      <c r="AT36" s="6"/>
      <c r="AU36" s="6"/>
      <c r="AV36" s="25"/>
      <c r="AW36" s="12"/>
      <c r="AX36" s="6"/>
      <c r="AY36" s="6"/>
      <c r="AZ36" s="6"/>
      <c r="BA36" s="25"/>
      <c r="BB36" s="6"/>
      <c r="BC36" s="6"/>
      <c r="BD36" s="6"/>
      <c r="BE36" s="6"/>
      <c r="BF36" s="25"/>
      <c r="BG36" s="12"/>
      <c r="BH36" s="6"/>
      <c r="BI36" s="6"/>
      <c r="BJ36" s="6"/>
      <c r="BK36" s="6"/>
      <c r="BL36" s="6"/>
      <c r="BM36" s="6"/>
      <c r="BN36" s="6"/>
      <c r="BO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25"/>
      <c r="CK36" s="6"/>
      <c r="CL36" s="6"/>
      <c r="CM36" s="6"/>
      <c r="CN36" s="6"/>
      <c r="CO36" s="25"/>
      <c r="CP36" s="6"/>
      <c r="CQ36" s="6"/>
      <c r="CR36" s="6"/>
      <c r="CS36" s="6"/>
      <c r="CT36" s="25"/>
      <c r="CU36" s="12"/>
      <c r="CV36" s="6"/>
      <c r="CW36" s="6"/>
      <c r="CX36" s="6"/>
      <c r="CY36" s="25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25"/>
      <c r="DO36" s="6"/>
      <c r="DP36" s="6"/>
      <c r="DQ36" s="6"/>
      <c r="DR36" s="6"/>
      <c r="DS36" s="25"/>
      <c r="DT36" s="12"/>
      <c r="DU36" s="6"/>
      <c r="DV36" s="6"/>
      <c r="DW36" s="6"/>
      <c r="DX36" s="25"/>
      <c r="DY36" s="6"/>
      <c r="DZ36" s="6"/>
      <c r="EA36" s="6"/>
      <c r="EB36" s="6"/>
      <c r="EL36" s="4"/>
      <c r="EM36" s="4"/>
      <c r="EN36" s="4"/>
    </row>
    <row r="37" spans="1:172" x14ac:dyDescent="0.25">
      <c r="A37" s="1" t="s">
        <v>19</v>
      </c>
      <c r="D37" t="s">
        <v>593</v>
      </c>
      <c r="K37" s="8"/>
      <c r="M37" s="6"/>
      <c r="N37" s="6"/>
      <c r="O37" s="6"/>
      <c r="P37" s="6"/>
      <c r="Q37" s="6"/>
      <c r="R37" s="6"/>
      <c r="S37" s="6"/>
      <c r="T37" s="6"/>
      <c r="U37" s="6"/>
      <c r="V37" s="6"/>
      <c r="AL37" s="25"/>
      <c r="AM37" s="6"/>
      <c r="AN37" s="6"/>
      <c r="AO37" s="6"/>
      <c r="AP37" s="6"/>
      <c r="AQ37" s="25"/>
      <c r="AR37" s="6"/>
      <c r="AS37" s="6"/>
      <c r="AT37" s="6"/>
      <c r="AU37" s="6"/>
      <c r="AV37" s="25"/>
      <c r="AW37" s="12"/>
      <c r="AX37" s="6"/>
      <c r="AY37" s="6"/>
      <c r="AZ37" s="6"/>
      <c r="BA37" s="25"/>
      <c r="BB37" s="6"/>
      <c r="BC37" s="6"/>
      <c r="BD37" s="6"/>
      <c r="BE37" s="6"/>
      <c r="BF37" s="25"/>
      <c r="BG37" s="12"/>
      <c r="BH37" s="6"/>
      <c r="BI37" s="6"/>
      <c r="BJ37" s="6"/>
      <c r="BK37" s="6"/>
      <c r="BL37" s="6"/>
      <c r="BM37" s="6"/>
      <c r="BN37" s="6"/>
      <c r="BO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30"/>
      <c r="CK37" s="6"/>
      <c r="CL37" s="6"/>
      <c r="CM37" s="6"/>
      <c r="CN37" s="6"/>
      <c r="CO37" s="30"/>
      <c r="CP37" s="6"/>
      <c r="CQ37" s="6"/>
      <c r="CR37" s="6"/>
      <c r="CS37" s="6"/>
      <c r="CT37" s="25"/>
      <c r="CU37" s="12"/>
      <c r="CV37" s="6"/>
      <c r="CW37" s="6"/>
      <c r="CX37" s="6"/>
      <c r="CY37" s="25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25"/>
      <c r="DO37" s="6"/>
      <c r="DP37" s="6"/>
      <c r="DQ37" s="6"/>
      <c r="DR37" s="6"/>
      <c r="DS37" s="25"/>
      <c r="DT37" s="12"/>
      <c r="DU37" s="6"/>
      <c r="DV37" s="6"/>
      <c r="DW37" s="6"/>
      <c r="DX37" s="25"/>
      <c r="DY37" s="6"/>
      <c r="DZ37" s="6"/>
      <c r="EA37" s="6"/>
      <c r="EB37" s="6"/>
      <c r="EL37" s="4"/>
      <c r="EM37" s="4"/>
      <c r="EN37" s="4"/>
    </row>
    <row r="38" spans="1:172" x14ac:dyDescent="0.25">
      <c r="B38" s="6"/>
      <c r="C38" s="6"/>
      <c r="D38" s="6"/>
      <c r="E38" s="6"/>
      <c r="F38" s="6"/>
      <c r="G38" s="7"/>
      <c r="H38" s="7"/>
      <c r="I38" s="7"/>
      <c r="J38" s="7"/>
      <c r="M38" s="6"/>
      <c r="N38" s="6"/>
      <c r="O38" s="6"/>
      <c r="P38" s="6"/>
      <c r="Q38" s="6"/>
      <c r="R38" s="6"/>
      <c r="S38" s="6"/>
      <c r="T38" s="6"/>
      <c r="U38" s="6"/>
      <c r="V38" s="6"/>
      <c r="AL38" s="25"/>
      <c r="AM38" s="6"/>
      <c r="AN38" s="6"/>
      <c r="AO38" s="6"/>
      <c r="AP38" s="6"/>
      <c r="AQ38" s="25"/>
      <c r="AR38" s="6"/>
      <c r="AS38" s="6"/>
      <c r="AT38" s="6"/>
      <c r="AU38" s="6"/>
      <c r="AV38" s="25"/>
      <c r="AW38" s="12"/>
      <c r="AX38" s="6"/>
      <c r="AY38" s="6"/>
      <c r="AZ38" s="6"/>
      <c r="BA38" s="25"/>
      <c r="BB38" s="6"/>
      <c r="BC38" s="6"/>
      <c r="BD38" s="6"/>
      <c r="BE38" s="6"/>
      <c r="BF38" s="25"/>
      <c r="BG38" s="12"/>
      <c r="BH38" s="6"/>
      <c r="BI38" s="6"/>
      <c r="BJ38" s="6"/>
      <c r="BK38" s="6"/>
      <c r="BL38" s="6"/>
      <c r="BM38" s="6"/>
      <c r="BN38" s="6"/>
      <c r="BO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30"/>
      <c r="CK38" s="6"/>
      <c r="CL38" s="6"/>
      <c r="CM38" s="6"/>
      <c r="CN38" s="6"/>
      <c r="CO38" s="30"/>
      <c r="CP38" s="6"/>
      <c r="CQ38" s="6"/>
      <c r="CR38" s="6"/>
      <c r="CS38" s="6"/>
      <c r="CT38" s="25"/>
      <c r="CU38" s="12"/>
      <c r="CV38" s="6"/>
      <c r="CW38" s="6"/>
      <c r="CX38" s="6"/>
      <c r="CY38" s="25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25"/>
      <c r="DO38" s="6"/>
      <c r="DP38" s="6"/>
      <c r="DQ38" s="6"/>
      <c r="DR38" s="6"/>
      <c r="DS38" s="25"/>
      <c r="DT38" s="12"/>
      <c r="DU38" s="6"/>
      <c r="DV38" s="6"/>
      <c r="DW38" s="6"/>
      <c r="DX38" s="6"/>
      <c r="DY38" s="6"/>
      <c r="DZ38" s="6"/>
      <c r="EA38" s="6"/>
      <c r="EB38" s="6"/>
      <c r="EL38" s="4"/>
      <c r="EM38" s="4"/>
      <c r="EN38" s="4"/>
    </row>
    <row r="39" spans="1:172" x14ac:dyDescent="0.25">
      <c r="A39" s="1" t="s">
        <v>90</v>
      </c>
      <c r="B39" s="6"/>
      <c r="J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U39" s="4"/>
      <c r="AV39" s="4"/>
      <c r="AW39" s="4"/>
      <c r="AX39" s="4"/>
      <c r="AY39" s="4"/>
      <c r="AZ39" s="4"/>
      <c r="BA39" s="12"/>
      <c r="BB39" s="12"/>
      <c r="BC39" s="12"/>
      <c r="BD39" s="12"/>
      <c r="BE39" s="12"/>
      <c r="BF39" s="12"/>
      <c r="BG39" s="12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R39" s="4"/>
      <c r="DS39" s="12"/>
      <c r="DT39" s="6"/>
      <c r="DU39" s="6"/>
      <c r="DV39" s="6"/>
      <c r="DW39" s="6"/>
      <c r="DX39" s="6"/>
      <c r="DY39" s="6"/>
      <c r="DZ39" s="6"/>
      <c r="EA39" s="6"/>
      <c r="EB39" s="6"/>
      <c r="EL39" s="4"/>
      <c r="EM39" s="4"/>
      <c r="EN39" s="4"/>
    </row>
    <row r="40" spans="1:172" x14ac:dyDescent="0.25">
      <c r="A40" s="27" t="s">
        <v>527</v>
      </c>
      <c r="B40" s="27" t="s">
        <v>582</v>
      </c>
      <c r="C40" s="27" t="s">
        <v>190</v>
      </c>
      <c r="D40" s="27"/>
      <c r="E40" s="27" t="s">
        <v>583</v>
      </c>
      <c r="J40" s="6"/>
      <c r="K40" s="7"/>
      <c r="L40" s="8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U40" s="4"/>
      <c r="AV40" s="4"/>
      <c r="AW40" s="4"/>
      <c r="AX40" s="4"/>
      <c r="AY40" s="4"/>
      <c r="AZ40" s="4"/>
      <c r="BA40" s="12"/>
      <c r="BB40" s="12"/>
      <c r="BC40" s="12"/>
      <c r="BD40" s="12"/>
      <c r="BE40" s="12"/>
      <c r="BF40" s="12"/>
      <c r="BG40" s="12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12"/>
      <c r="DS40" s="12"/>
      <c r="DT40" s="6"/>
      <c r="DU40" s="6"/>
      <c r="DV40" s="6"/>
      <c r="DW40" s="6"/>
      <c r="DX40" s="6"/>
      <c r="DY40" s="6"/>
      <c r="DZ40" s="6"/>
      <c r="EA40" s="6"/>
      <c r="EB40" s="6"/>
      <c r="EL40" s="4"/>
      <c r="EM40" s="4"/>
      <c r="EN40" s="4"/>
    </row>
    <row r="41" spans="1:172" x14ac:dyDescent="0.25">
      <c r="A41" s="6" t="s">
        <v>14</v>
      </c>
      <c r="B41" s="6" t="s">
        <v>367</v>
      </c>
      <c r="C41" s="6" t="s">
        <v>577</v>
      </c>
      <c r="D41" s="6"/>
      <c r="E41" s="6" t="s">
        <v>480</v>
      </c>
      <c r="J41" s="6"/>
      <c r="K41" s="6"/>
      <c r="M41" s="21">
        <f>TRUNC(N41/6)+0.1*(N41-6*TRUNC(N41/6))</f>
        <v>17</v>
      </c>
      <c r="N41" s="21">
        <f>SUM(N3:N40)</f>
        <v>102</v>
      </c>
      <c r="O41" s="21">
        <f>SUM(O3:O40)</f>
        <v>1</v>
      </c>
      <c r="P41" s="21">
        <f>SUM(P3:P40)</f>
        <v>87</v>
      </c>
      <c r="Q41" s="21">
        <f>SUM(Q3:Q40)</f>
        <v>6</v>
      </c>
      <c r="R41" s="21">
        <f>TRUNC(S41/6)+0.1*(S41-6*TRUNC(S41/6))</f>
        <v>27</v>
      </c>
      <c r="S41" s="21">
        <f>SUM(S3:S40)</f>
        <v>162</v>
      </c>
      <c r="T41" s="21">
        <f>SUM(T3:T40)</f>
        <v>1</v>
      </c>
      <c r="U41" s="21">
        <f>SUM(U3:U40)</f>
        <v>143</v>
      </c>
      <c r="V41" s="21">
        <f>SUM(V3:V40)</f>
        <v>12</v>
      </c>
      <c r="W41" s="21">
        <f>TRUNC(X41/6)+0.1*(X41-6*TRUNC(X41/6))</f>
        <v>37</v>
      </c>
      <c r="X41" s="21">
        <f>SUM(X3:X40)</f>
        <v>222</v>
      </c>
      <c r="Y41" s="21">
        <f>SUM(Y3:Y40)</f>
        <v>2</v>
      </c>
      <c r="Z41" s="21">
        <f>SUM(Z3:Z40)</f>
        <v>135</v>
      </c>
      <c r="AA41" s="21">
        <f>SUM(AA3:AA40)</f>
        <v>6</v>
      </c>
      <c r="AB41" s="21">
        <f>TRUNC(AC41/6)+0.1*(AC41-6*TRUNC(AC41/6))</f>
        <v>11</v>
      </c>
      <c r="AC41" s="21">
        <f>SUM(AC3:AC40)</f>
        <v>66</v>
      </c>
      <c r="AD41" s="21">
        <f>SUM(AD3:AD40)</f>
        <v>0</v>
      </c>
      <c r="AE41" s="21">
        <f>SUM(AE3:AE40)</f>
        <v>41</v>
      </c>
      <c r="AF41" s="21">
        <f>SUM(AF3:AF40)</f>
        <v>3</v>
      </c>
      <c r="AG41" s="21">
        <f>TRUNC(AH41/6)+0.1*(AH41-6*TRUNC(AH41/6))</f>
        <v>22</v>
      </c>
      <c r="AH41" s="21">
        <f>SUM(AH3:AH40)</f>
        <v>132</v>
      </c>
      <c r="AI41" s="21">
        <f>SUM(AI3:AI40)</f>
        <v>2</v>
      </c>
      <c r="AJ41" s="21">
        <f>SUM(AJ3:AJ40)</f>
        <v>60</v>
      </c>
      <c r="AK41" s="21">
        <f>SUM(AK3:AK40)</f>
        <v>2</v>
      </c>
      <c r="AL41" s="21">
        <f>TRUNC(AM41/6)+0.1*(AM41-6*TRUNC(AM41/6))</f>
        <v>4</v>
      </c>
      <c r="AM41" s="21">
        <f>SUM(AM3:AM40)</f>
        <v>24</v>
      </c>
      <c r="AN41" s="21">
        <f>SUM(AN3:AN40)</f>
        <v>0</v>
      </c>
      <c r="AO41" s="21">
        <f>SUM(AO3:AO40)</f>
        <v>20</v>
      </c>
      <c r="AP41" s="21">
        <f>SUM(AP3:AP40)</f>
        <v>2</v>
      </c>
      <c r="AQ41" s="21">
        <f>TRUNC(AR41/6)+0.1*(AR41-6*TRUNC(AR41/6))</f>
        <v>29.1</v>
      </c>
      <c r="AR41" s="21">
        <f>SUM(AR3:AR40)</f>
        <v>175</v>
      </c>
      <c r="AS41" s="21">
        <f>SUM(AS3:AS40)</f>
        <v>1</v>
      </c>
      <c r="AT41" s="21">
        <f>SUM(AT3:AT40)</f>
        <v>171</v>
      </c>
      <c r="AU41" s="21">
        <f>SUM(AU3:AU40)</f>
        <v>10</v>
      </c>
      <c r="AV41" s="21">
        <f>TRUNC(AW41/6)+0.1*(AW41-6*TRUNC(AW41/6))</f>
        <v>26</v>
      </c>
      <c r="AW41" s="21">
        <f>SUM(AW3:AW40)</f>
        <v>156</v>
      </c>
      <c r="AX41" s="21">
        <f>SUM(AX3:AX40)</f>
        <v>2</v>
      </c>
      <c r="AY41" s="21">
        <f>SUM(AY3:AY40)</f>
        <v>159</v>
      </c>
      <c r="AZ41" s="21">
        <f>SUM(AZ3:AZ40)</f>
        <v>2</v>
      </c>
      <c r="BA41" s="21">
        <f>TRUNC(BB41/6)+0.1*(BB41-6*TRUNC(BB41/6))</f>
        <v>3</v>
      </c>
      <c r="BB41" s="21">
        <f>SUM(BB3:BB40)</f>
        <v>18</v>
      </c>
      <c r="BC41" s="21">
        <f>SUM(BC3:BC40)</f>
        <v>0</v>
      </c>
      <c r="BD41" s="21">
        <f>SUM(BD3:BD40)</f>
        <v>11</v>
      </c>
      <c r="BE41" s="21">
        <f>SUM(BE3:BE40)</f>
        <v>2</v>
      </c>
      <c r="BF41" s="21">
        <f>TRUNC(BG41/6)+0.1*(BG41-6*TRUNC(BG41/6))</f>
        <v>71.5</v>
      </c>
      <c r="BG41" s="21">
        <f>SUM(BG3:BG40)</f>
        <v>431</v>
      </c>
      <c r="BH41" s="21">
        <f>SUM(BH3:BH40)</f>
        <v>9</v>
      </c>
      <c r="BI41" s="21">
        <f>SUM(BI3:BI40)</f>
        <v>280</v>
      </c>
      <c r="BJ41" s="21">
        <f>SUM(BJ3:BJ40)</f>
        <v>8</v>
      </c>
      <c r="BK41" s="21">
        <f>TRUNC(BL41/6)+0.1*(BL41-6*TRUNC(BL41/6))</f>
        <v>0</v>
      </c>
      <c r="BL41" s="21">
        <f>SUM(BL3:BL40)</f>
        <v>0</v>
      </c>
      <c r="BM41" s="21">
        <f>SUM(BM3:BM40)</f>
        <v>0</v>
      </c>
      <c r="BN41" s="21">
        <f>SUM(BN3:BN40)</f>
        <v>0</v>
      </c>
      <c r="BO41" s="21">
        <f>SUM(BO3:BO40)</f>
        <v>0</v>
      </c>
      <c r="BP41" s="21">
        <f>TRUNC(BQ41/6)+0.1*(BQ41-6*TRUNC(BQ41/6))</f>
        <v>20.5</v>
      </c>
      <c r="BQ41" s="21">
        <f>SUM(BQ3:BQ40)</f>
        <v>125</v>
      </c>
      <c r="BR41" s="21">
        <f>SUM(BR3:BR40)</f>
        <v>1</v>
      </c>
      <c r="BS41" s="21">
        <f>SUM(BS3:BS40)</f>
        <v>94</v>
      </c>
      <c r="BT41" s="21">
        <f>SUM(BT3:BT40)</f>
        <v>4</v>
      </c>
      <c r="BU41" s="21">
        <f>TRUNC(BV41/6)+0.1*(BV41-6*TRUNC(BV41/6))</f>
        <v>21</v>
      </c>
      <c r="BV41" s="21">
        <f>SUM(BV3:BV40)</f>
        <v>126</v>
      </c>
      <c r="BW41" s="21">
        <f>SUM(BW3:BW40)</f>
        <v>0</v>
      </c>
      <c r="BX41" s="21">
        <f>SUM(BX3:BX40)</f>
        <v>133</v>
      </c>
      <c r="BY41" s="21">
        <f>SUM(BY3:BY40)</f>
        <v>2</v>
      </c>
      <c r="BZ41" s="21">
        <f>TRUNC(CA41/6)+0.1*(CA41-6*TRUNC(CA41/6))</f>
        <v>25.5</v>
      </c>
      <c r="CA41" s="21">
        <f>SUM(CA3:CA40)</f>
        <v>155</v>
      </c>
      <c r="CB41" s="21">
        <f>SUM(CB3:CB40)</f>
        <v>0</v>
      </c>
      <c r="CC41" s="21">
        <f>SUM(CC3:CC40)</f>
        <v>160</v>
      </c>
      <c r="CD41" s="21">
        <f>SUM(CD3:CD40)</f>
        <v>8</v>
      </c>
      <c r="CE41" s="21">
        <f>TRUNC(CF41/6)+0.1*(CF41-6*TRUNC(CF41/6))</f>
        <v>81</v>
      </c>
      <c r="CF41" s="21">
        <f>SUM(CF3:CF40)</f>
        <v>486</v>
      </c>
      <c r="CG41" s="21">
        <f>SUM(CG3:CG40)</f>
        <v>6</v>
      </c>
      <c r="CH41" s="21">
        <f>SUM(CH3:CH40)</f>
        <v>286</v>
      </c>
      <c r="CI41" s="21">
        <f>SUM(CI3:CI40)</f>
        <v>20</v>
      </c>
      <c r="CJ41" s="21">
        <f>TRUNC(CK41/6)+0.1*(CK41-6*TRUNC(CK41/6))</f>
        <v>8</v>
      </c>
      <c r="CK41" s="21">
        <f>SUM(CK3:CK40)</f>
        <v>48</v>
      </c>
      <c r="CL41" s="21">
        <f>SUM(CL3:CL40)</f>
        <v>0</v>
      </c>
      <c r="CM41" s="21">
        <f>SUM(CM3:CM40)</f>
        <v>63</v>
      </c>
      <c r="CN41" s="21">
        <f>SUM(CN3:CN40)</f>
        <v>0</v>
      </c>
      <c r="CO41" s="21">
        <f>TRUNC(CP41/6)+0.1*(CP41-6*TRUNC(CP41/6))</f>
        <v>90.2</v>
      </c>
      <c r="CP41" s="21">
        <f>SUM(CP3:CP40)</f>
        <v>542</v>
      </c>
      <c r="CQ41" s="21">
        <f>SUM(CQ3:CQ40)</f>
        <v>18</v>
      </c>
      <c r="CR41" s="21">
        <f>SUM(CR3:CR40)</f>
        <v>352</v>
      </c>
      <c r="CS41" s="21">
        <f>SUM(CS3:CS40)</f>
        <v>22</v>
      </c>
      <c r="CT41" s="21">
        <f>TRUNC(CU41/6)+0.1*(CU41-6*TRUNC(CU41/6))</f>
        <v>6.3</v>
      </c>
      <c r="CU41" s="21">
        <f>SUM(CU3:CU40)</f>
        <v>39</v>
      </c>
      <c r="CV41" s="21">
        <f>SUM(CV3:CV40)</f>
        <v>0</v>
      </c>
      <c r="CW41" s="21">
        <f>SUM(CW3:CW40)</f>
        <v>55</v>
      </c>
      <c r="CX41" s="21">
        <f>SUM(CX3:CX40)</f>
        <v>6</v>
      </c>
      <c r="CY41" s="21">
        <f>TRUNC(CZ41/6)+0.1*(CZ41-6*TRUNC(CZ41/6))</f>
        <v>11.3</v>
      </c>
      <c r="CZ41" s="21">
        <f>SUM(CZ3:CZ40)</f>
        <v>69</v>
      </c>
      <c r="DA41" s="21">
        <f>SUM(DA3:DA40)</f>
        <v>1</v>
      </c>
      <c r="DB41" s="21">
        <f>SUM(DB3:DB40)</f>
        <v>73</v>
      </c>
      <c r="DC41" s="21">
        <f>SUM(DC3:DC40)</f>
        <v>2</v>
      </c>
      <c r="DD41" s="21">
        <f>TRUNC(DE41/6)+0.1*(DE41-6*TRUNC(DE41/6))</f>
        <v>21</v>
      </c>
      <c r="DE41" s="21">
        <f>SUM(DE3:DE40)</f>
        <v>126</v>
      </c>
      <c r="DF41" s="21">
        <f>SUM(DF3:DF40)</f>
        <v>2</v>
      </c>
      <c r="DG41" s="21">
        <f>SUM(DG3:DG40)</f>
        <v>101</v>
      </c>
      <c r="DH41" s="21">
        <f>SUM(DH3:DH40)</f>
        <v>2</v>
      </c>
      <c r="DI41" s="21">
        <f>TRUNC(DJ41/6)+0.1*(DJ41-6*TRUNC(DJ41/6))</f>
        <v>12.4</v>
      </c>
      <c r="DJ41" s="21">
        <f>SUM(DJ3:DJ40)</f>
        <v>76</v>
      </c>
      <c r="DK41" s="21">
        <f>SUM(DK3:DK40)</f>
        <v>0</v>
      </c>
      <c r="DL41" s="21">
        <f>SUM(DL3:DL40)</f>
        <v>73</v>
      </c>
      <c r="DM41" s="21">
        <f>SUM(DM3:DM40)</f>
        <v>3</v>
      </c>
      <c r="DN41" s="21">
        <f>TRUNC(DO41/6)+0.1*(DO41-6*TRUNC(DO41/6))</f>
        <v>36</v>
      </c>
      <c r="DO41" s="21">
        <f>SUM(DO3:DO40)</f>
        <v>216</v>
      </c>
      <c r="DP41" s="21">
        <f>SUM(DP3:DP40)</f>
        <v>3</v>
      </c>
      <c r="DQ41" s="21">
        <f>SUM(DQ3:DQ40)</f>
        <v>140</v>
      </c>
      <c r="DR41" s="21">
        <f>SUM(DR3:DR40)</f>
        <v>8</v>
      </c>
      <c r="DS41" s="21">
        <f>TRUNC(DT41/6)+0.1*(DT41-6*TRUNC(DT41/6))</f>
        <v>85.1</v>
      </c>
      <c r="DT41" s="21">
        <f>SUM(DT3:DT40)</f>
        <v>511</v>
      </c>
      <c r="DU41" s="21">
        <f>SUM(DU3:DU40)</f>
        <v>10</v>
      </c>
      <c r="DV41" s="21">
        <f>SUM(DV3:DV40)</f>
        <v>330</v>
      </c>
      <c r="DW41" s="21">
        <f>SUM(DW3:DW40)</f>
        <v>23</v>
      </c>
      <c r="DX41" s="21">
        <f>TRUNC(DY41/6)+0.1*(DY41-6*TRUNC(DY41/6))</f>
        <v>19.3</v>
      </c>
      <c r="DY41" s="21">
        <f>SUM(DY3:DY40)</f>
        <v>117</v>
      </c>
      <c r="DZ41" s="21">
        <f>SUM(DZ3:DZ40)</f>
        <v>1</v>
      </c>
      <c r="EA41" s="21">
        <f>SUM(EA3:EA40)</f>
        <v>116</v>
      </c>
      <c r="EB41" s="21">
        <f>SUM(EB3:EB40)</f>
        <v>5</v>
      </c>
      <c r="EC41" s="21">
        <f>TRUNC(ED41/6)+0.1*(ED41-6*TRUNC(ED41/6))</f>
        <v>48</v>
      </c>
      <c r="ED41" s="21">
        <f>SUM(ED3:ED40)</f>
        <v>288</v>
      </c>
      <c r="EE41" s="21">
        <f>SUM(EE3:EE40)</f>
        <v>1</v>
      </c>
      <c r="EF41" s="21">
        <f>SUM(EF3:EF40)</f>
        <v>203</v>
      </c>
      <c r="EG41" s="21">
        <f>SUM(EG3:EG40)</f>
        <v>8</v>
      </c>
      <c r="EH41" s="21">
        <f>TRUNC(EI41/6)+0.1*(EI41-6*TRUNC(EI41/6))</f>
        <v>0</v>
      </c>
      <c r="EI41" s="21">
        <f>SUM(EI3:EI40)</f>
        <v>0</v>
      </c>
      <c r="EJ41" s="21">
        <f>SUM(EJ3:EJ40)</f>
        <v>0</v>
      </c>
      <c r="EK41" s="21">
        <f>SUM(EK3:EK40)</f>
        <v>0</v>
      </c>
      <c r="EL41" s="21">
        <f>SUM(EL3:EL40)</f>
        <v>0</v>
      </c>
      <c r="EM41" s="21">
        <f>TRUNC(EN41/6)+0.1*(EN41-6*TRUNC(EN41/6))</f>
        <v>2</v>
      </c>
      <c r="EN41" s="21">
        <f>SUM(EN3:EN40)</f>
        <v>12</v>
      </c>
      <c r="EO41" s="21">
        <f>SUM(EO3:EO40)</f>
        <v>0</v>
      </c>
      <c r="EP41" s="21">
        <f>SUM(EP3:EP40)</f>
        <v>5</v>
      </c>
      <c r="EQ41" s="21">
        <f>SUM(EQ3:EQ40)</f>
        <v>1</v>
      </c>
      <c r="ER41" s="21">
        <f>TRUNC(ES41/6)+0.1*(ES41-6*TRUNC(ES41/6))</f>
        <v>7</v>
      </c>
      <c r="ES41" s="21">
        <f>SUM(ES3:ES40)</f>
        <v>42</v>
      </c>
      <c r="ET41" s="21">
        <f>SUM(ET3:ET40)</f>
        <v>1</v>
      </c>
      <c r="EU41" s="21">
        <f>SUM(EU3:EU40)</f>
        <v>45</v>
      </c>
      <c r="EV41" s="21">
        <f>SUM(EV3:EV40)</f>
        <v>2</v>
      </c>
      <c r="EW41" s="21">
        <f>TRUNC(EX41/6)+0.1*(EX41-6*TRUNC(EX41/6))</f>
        <v>2</v>
      </c>
      <c r="EX41" s="21">
        <f>SUM(EX3:EX40)</f>
        <v>12</v>
      </c>
      <c r="EY41" s="21">
        <f>SUM(EY3:EY40)</f>
        <v>0</v>
      </c>
      <c r="EZ41" s="21">
        <f>SUM(EZ3:EZ40)</f>
        <v>12</v>
      </c>
      <c r="FA41" s="21">
        <f>SUM(FA3:FA40)</f>
        <v>0</v>
      </c>
      <c r="FB41" s="21">
        <f>TRUNC(FC41/6)+0.1*(FC41-6*TRUNC(FC41/6))</f>
        <v>4</v>
      </c>
      <c r="FC41" s="21">
        <f>SUM(FC3:FC40)</f>
        <v>24</v>
      </c>
      <c r="FD41" s="21">
        <f>SUM(FD3:FD40)</f>
        <v>0</v>
      </c>
      <c r="FE41" s="21">
        <f>SUM(FE3:FE40)</f>
        <v>60</v>
      </c>
      <c r="FF41" s="21">
        <f>SUM(FF3:FF40)</f>
        <v>0</v>
      </c>
      <c r="FG41" s="21">
        <f>TRUNC(FH41/6)+0.1*(FH41-6*TRUNC(FH41/6))</f>
        <v>0</v>
      </c>
      <c r="FH41" s="21">
        <f>SUM(FH3:FH40)</f>
        <v>0</v>
      </c>
      <c r="FI41" s="21">
        <f>SUM(FI3:FI40)</f>
        <v>0</v>
      </c>
      <c r="FJ41" s="21">
        <f>SUM(FJ3:FJ40)</f>
        <v>0</v>
      </c>
      <c r="FK41" s="21">
        <f>SUM(FK3:FK40)</f>
        <v>0</v>
      </c>
      <c r="FL41" s="21">
        <f>TRUNC(FM41/6)+0.1*(FM41-6*TRUNC(FM41/6))</f>
        <v>18.399999999999999</v>
      </c>
      <c r="FM41" s="21">
        <f>SUM(FM3:FM40)</f>
        <v>112</v>
      </c>
      <c r="FN41" s="21">
        <f>SUM(FN3:FN40)</f>
        <v>1</v>
      </c>
      <c r="FO41" s="21">
        <f>SUM(FO3:FO40)</f>
        <v>99</v>
      </c>
      <c r="FP41" s="21">
        <f>SUM(FP3:FP40)</f>
        <v>8</v>
      </c>
    </row>
    <row r="42" spans="1:172" x14ac:dyDescent="0.25">
      <c r="A42" s="6" t="s">
        <v>586</v>
      </c>
      <c r="B42" s="6" t="s">
        <v>208</v>
      </c>
      <c r="C42" s="6" t="s">
        <v>587</v>
      </c>
      <c r="D42" s="6"/>
      <c r="E42" s="6" t="s">
        <v>561</v>
      </c>
      <c r="J42" s="6"/>
      <c r="K42" s="6"/>
      <c r="M42" s="22" t="s">
        <v>573</v>
      </c>
      <c r="N42" s="22"/>
      <c r="O42" s="22"/>
      <c r="P42" s="22"/>
      <c r="Q42" s="22"/>
      <c r="R42" s="22" t="s">
        <v>526</v>
      </c>
      <c r="S42" s="22"/>
      <c r="T42" s="22"/>
      <c r="U42" s="22"/>
      <c r="V42" s="22"/>
      <c r="W42" s="22" t="s">
        <v>572</v>
      </c>
      <c r="X42" s="22"/>
      <c r="Y42" s="22"/>
      <c r="Z42" s="22"/>
      <c r="AA42" s="22"/>
      <c r="AB42" s="22" t="s">
        <v>571</v>
      </c>
      <c r="AC42" s="22"/>
      <c r="AD42" s="22"/>
      <c r="AE42" s="22"/>
      <c r="AF42" s="22"/>
      <c r="AG42" s="22" t="s">
        <v>8</v>
      </c>
      <c r="AH42" s="22"/>
      <c r="AI42" s="22"/>
      <c r="AJ42" s="22"/>
      <c r="AK42" s="22"/>
      <c r="AQ42" t="s">
        <v>527</v>
      </c>
      <c r="AV42" t="s">
        <v>539</v>
      </c>
      <c r="BA42" s="22" t="s">
        <v>452</v>
      </c>
      <c r="BB42" s="22"/>
      <c r="BC42" s="22"/>
      <c r="BD42" s="22"/>
      <c r="BE42" s="22"/>
      <c r="BF42" s="22" t="s">
        <v>257</v>
      </c>
      <c r="BG42" s="22"/>
      <c r="BH42" s="22"/>
      <c r="BI42" s="22"/>
      <c r="BJ42" s="22"/>
      <c r="BK42" s="22" t="s">
        <v>21</v>
      </c>
      <c r="BL42" s="22"/>
      <c r="BM42" s="22"/>
      <c r="BN42" s="22"/>
      <c r="BO42" s="22"/>
      <c r="BP42" s="22" t="s">
        <v>196</v>
      </c>
      <c r="BQ42" s="22"/>
      <c r="BR42" s="22"/>
      <c r="BS42" s="22"/>
      <c r="BT42" s="22"/>
      <c r="BU42" s="22" t="s">
        <v>574</v>
      </c>
      <c r="BV42" s="22"/>
      <c r="BW42" s="22"/>
      <c r="BX42" s="22"/>
      <c r="BY42" s="22"/>
      <c r="BZ42" s="22" t="s">
        <v>528</v>
      </c>
      <c r="CA42" s="22"/>
      <c r="CB42" s="22"/>
      <c r="CC42" s="22"/>
      <c r="CD42" s="22"/>
      <c r="CE42" s="22" t="s">
        <v>10</v>
      </c>
      <c r="CF42" s="22"/>
      <c r="CG42" s="22"/>
      <c r="CH42" s="22"/>
      <c r="CI42" s="22"/>
      <c r="CJ42" s="22" t="s">
        <v>570</v>
      </c>
      <c r="CK42" s="22"/>
      <c r="CL42" s="22"/>
      <c r="CM42" s="22"/>
      <c r="CN42" s="22"/>
      <c r="CO42" s="22" t="s">
        <v>12</v>
      </c>
      <c r="CP42" s="22"/>
      <c r="CQ42" s="22"/>
      <c r="CR42" s="22"/>
      <c r="CS42" s="22"/>
      <c r="CT42" s="22" t="s">
        <v>585</v>
      </c>
      <c r="CU42" s="22"/>
      <c r="CV42" s="22"/>
      <c r="CW42" s="22"/>
      <c r="CX42" s="22"/>
      <c r="CY42" s="22" t="s">
        <v>3</v>
      </c>
      <c r="CZ42" s="22"/>
      <c r="DA42" s="22"/>
      <c r="DB42" s="22"/>
      <c r="DC42" s="22"/>
      <c r="DD42" s="22" t="s">
        <v>29</v>
      </c>
      <c r="DE42" s="22"/>
      <c r="DF42" s="22"/>
      <c r="DG42" s="22"/>
      <c r="DH42" s="22"/>
      <c r="DI42" s="22" t="s">
        <v>531</v>
      </c>
      <c r="DJ42" s="22"/>
      <c r="DK42" s="22"/>
      <c r="DL42" s="22"/>
      <c r="DM42" s="22"/>
      <c r="DN42" s="22" t="s">
        <v>13</v>
      </c>
      <c r="DO42" s="22"/>
      <c r="DP42" s="22"/>
      <c r="DQ42" s="22"/>
      <c r="DR42" s="22"/>
      <c r="DS42" s="22" t="s">
        <v>14</v>
      </c>
      <c r="DT42" s="22"/>
      <c r="DU42" s="22"/>
      <c r="DV42" s="22"/>
      <c r="DW42" s="22"/>
      <c r="DX42" s="22" t="s">
        <v>530</v>
      </c>
      <c r="DY42" s="22"/>
      <c r="DZ42" s="22"/>
      <c r="EA42" s="22"/>
      <c r="EB42" s="22"/>
      <c r="EC42" s="6" t="s">
        <v>200</v>
      </c>
      <c r="ED42" s="6"/>
      <c r="EE42" s="6"/>
      <c r="EH42" s="27"/>
      <c r="EM42" s="27" t="s">
        <v>9</v>
      </c>
      <c r="EN42" s="27"/>
      <c r="EO42" s="27"/>
      <c r="EP42" s="27"/>
      <c r="EQ42" s="27"/>
      <c r="ER42" s="27" t="s">
        <v>545</v>
      </c>
      <c r="ES42" s="27"/>
      <c r="ET42" s="27"/>
      <c r="EU42" s="27"/>
      <c r="EV42" s="27"/>
      <c r="EW42" s="27" t="s">
        <v>195</v>
      </c>
      <c r="EX42" s="27"/>
      <c r="EY42" s="27"/>
      <c r="EZ42" s="27"/>
      <c r="FA42" s="27"/>
      <c r="FB42" s="27" t="s">
        <v>22</v>
      </c>
      <c r="FC42" s="27"/>
      <c r="FD42" s="27"/>
      <c r="FG42" s="27" t="s">
        <v>559</v>
      </c>
      <c r="FH42" s="27"/>
      <c r="FI42" s="27"/>
      <c r="FL42" s="27" t="s">
        <v>138</v>
      </c>
      <c r="FM42" s="27"/>
      <c r="FN42" s="27"/>
    </row>
    <row r="43" spans="1:172" x14ac:dyDescent="0.25">
      <c r="A43" s="6" t="s">
        <v>14</v>
      </c>
      <c r="B43" s="6" t="s">
        <v>244</v>
      </c>
      <c r="C43" s="6" t="s">
        <v>590</v>
      </c>
      <c r="D43" s="6"/>
      <c r="E43" s="6" t="s">
        <v>591</v>
      </c>
      <c r="J43" s="6"/>
      <c r="K43" s="6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6"/>
      <c r="ED43" s="6"/>
      <c r="EE43" s="6"/>
      <c r="EH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G43" s="27"/>
      <c r="FH43" s="27"/>
      <c r="FI43" s="27"/>
      <c r="FL43" s="27"/>
      <c r="FM43" s="27"/>
      <c r="FN43" s="27"/>
    </row>
    <row r="44" spans="1:172" x14ac:dyDescent="0.25">
      <c r="A44" s="6" t="s">
        <v>595</v>
      </c>
      <c r="B44" s="6" t="s">
        <v>40</v>
      </c>
      <c r="C44" s="6" t="s">
        <v>499</v>
      </c>
      <c r="D44" s="6"/>
      <c r="E44" s="6" t="s">
        <v>596</v>
      </c>
      <c r="J44" s="6"/>
      <c r="K44" s="6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6"/>
      <c r="ED44" s="6"/>
      <c r="EE44" s="6"/>
      <c r="EH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G44" s="27"/>
      <c r="FH44" s="27"/>
      <c r="FI44" s="27"/>
      <c r="FL44" s="27"/>
      <c r="FM44" s="27"/>
      <c r="FN44" s="27"/>
    </row>
    <row r="45" spans="1:172" x14ac:dyDescent="0.25">
      <c r="A45" s="6" t="s">
        <v>57</v>
      </c>
      <c r="B45" s="6" t="s">
        <v>85</v>
      </c>
      <c r="C45" s="6" t="s">
        <v>451</v>
      </c>
      <c r="D45" s="6"/>
      <c r="E45" s="6" t="s">
        <v>589</v>
      </c>
      <c r="J45" s="6"/>
      <c r="K45" s="6"/>
      <c r="L45" s="7"/>
    </row>
    <row r="46" spans="1:172" x14ac:dyDescent="0.25">
      <c r="A46" s="6" t="s">
        <v>575</v>
      </c>
      <c r="B46" s="6" t="s">
        <v>211</v>
      </c>
      <c r="C46" s="6" t="s">
        <v>255</v>
      </c>
      <c r="D46" s="6"/>
      <c r="E46" s="6" t="s">
        <v>576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</row>
    <row r="47" spans="1:172" x14ac:dyDescent="0.25">
      <c r="A47" s="6" t="s">
        <v>575</v>
      </c>
      <c r="B47" s="6" t="s">
        <v>74</v>
      </c>
      <c r="C47" s="6" t="s">
        <v>578</v>
      </c>
      <c r="D47" s="6"/>
      <c r="E47" s="6" t="s">
        <v>579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</row>
    <row r="48" spans="1:172" x14ac:dyDescent="0.25">
      <c r="A48" s="6" t="s">
        <v>154</v>
      </c>
      <c r="B48" s="42" t="s">
        <v>75</v>
      </c>
      <c r="C48" s="27" t="s">
        <v>533</v>
      </c>
      <c r="D48" s="27"/>
      <c r="E48" s="27" t="s">
        <v>140</v>
      </c>
      <c r="G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</row>
    <row r="49" spans="1:132" x14ac:dyDescent="0.25">
      <c r="A49" s="6" t="s">
        <v>57</v>
      </c>
      <c r="B49" s="27" t="s">
        <v>501</v>
      </c>
      <c r="C49" s="27" t="s">
        <v>578</v>
      </c>
      <c r="D49" s="27"/>
      <c r="E49" s="27" t="s">
        <v>579</v>
      </c>
      <c r="G49" s="6"/>
      <c r="I49" s="23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</row>
    <row r="50" spans="1:132" x14ac:dyDescent="0.25">
      <c r="A50" s="6" t="s">
        <v>210</v>
      </c>
      <c r="B50" s="27" t="s">
        <v>262</v>
      </c>
      <c r="C50" s="27" t="s">
        <v>66</v>
      </c>
      <c r="D50" s="27"/>
      <c r="E50" s="27" t="s">
        <v>216</v>
      </c>
      <c r="G50" s="6"/>
      <c r="I50" s="23"/>
      <c r="J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</row>
    <row r="51" spans="1:132" x14ac:dyDescent="0.25">
      <c r="A51" s="6" t="s">
        <v>81</v>
      </c>
      <c r="B51" s="6" t="s">
        <v>497</v>
      </c>
      <c r="C51" s="6" t="s">
        <v>580</v>
      </c>
      <c r="D51" s="6"/>
      <c r="E51" s="6" t="s">
        <v>442</v>
      </c>
      <c r="G51" s="6"/>
      <c r="I51" s="23"/>
      <c r="J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</row>
    <row r="52" spans="1:132" x14ac:dyDescent="0.25">
      <c r="A52" s="6"/>
      <c r="B52" s="6"/>
      <c r="C52" s="6"/>
      <c r="D52" s="6"/>
      <c r="E52" s="6"/>
      <c r="G52" s="6"/>
      <c r="I52" s="23"/>
      <c r="J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</row>
    <row r="53" spans="1:132" x14ac:dyDescent="0.25"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</row>
    <row r="54" spans="1:132" x14ac:dyDescent="0.25"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</row>
    <row r="55" spans="1:132" x14ac:dyDescent="0.25"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</row>
    <row r="56" spans="1:132" x14ac:dyDescent="0.25"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</row>
    <row r="57" spans="1:132" x14ac:dyDescent="0.25"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</row>
    <row r="58" spans="1:132" x14ac:dyDescent="0.25">
      <c r="A58" s="6"/>
      <c r="B58" s="6"/>
      <c r="C58" s="6"/>
      <c r="D58" s="6"/>
      <c r="E58" s="6"/>
      <c r="G58" s="6"/>
      <c r="I58" s="6"/>
      <c r="J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</row>
    <row r="59" spans="1:132" x14ac:dyDescent="0.25">
      <c r="A59" s="6"/>
      <c r="B59" s="6"/>
      <c r="C59" s="6"/>
      <c r="D59" s="6"/>
      <c r="E59" s="6"/>
      <c r="G59" s="6"/>
      <c r="I59" s="6"/>
      <c r="J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</row>
    <row r="60" spans="1:132" x14ac:dyDescent="0.25">
      <c r="A60" s="6"/>
      <c r="B60" s="6"/>
      <c r="C60" s="6"/>
      <c r="D60" s="6"/>
      <c r="E60" s="6"/>
      <c r="G60" s="6"/>
      <c r="I60" s="6"/>
      <c r="J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</row>
    <row r="61" spans="1:132" x14ac:dyDescent="0.25">
      <c r="A61" s="6"/>
      <c r="B61" s="6"/>
      <c r="C61" s="6"/>
      <c r="D61" s="6"/>
      <c r="E61" s="6"/>
      <c r="G61" s="6"/>
      <c r="I61" s="6"/>
      <c r="J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</row>
    <row r="62" spans="1:132" x14ac:dyDescent="0.25">
      <c r="A62" s="6"/>
      <c r="B62" s="6"/>
      <c r="C62" s="6"/>
      <c r="D62" s="6"/>
      <c r="E62" s="6"/>
      <c r="G62" s="6"/>
      <c r="I62" s="6"/>
      <c r="J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</row>
    <row r="63" spans="1:132" x14ac:dyDescent="0.25">
      <c r="A63" s="6"/>
      <c r="B63" s="6"/>
      <c r="C63" s="6"/>
      <c r="D63" s="6"/>
      <c r="E63" s="6"/>
      <c r="G63" s="6"/>
      <c r="I63" s="6"/>
      <c r="J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</row>
    <row r="64" spans="1:132" x14ac:dyDescent="0.25">
      <c r="A64" s="6"/>
      <c r="B64" s="6"/>
      <c r="C64" s="6"/>
      <c r="D64" s="6"/>
      <c r="E64" s="6"/>
      <c r="G64" s="6"/>
      <c r="I64" s="6"/>
      <c r="J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</row>
    <row r="65" spans="1:132" x14ac:dyDescent="0.25">
      <c r="A65" s="6"/>
      <c r="B65" s="6"/>
      <c r="C65" s="6"/>
      <c r="D65" s="6"/>
      <c r="E65" s="6"/>
      <c r="G65" s="6"/>
      <c r="I65" s="6"/>
      <c r="J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</row>
    <row r="66" spans="1:132" x14ac:dyDescent="0.25">
      <c r="A66" s="6"/>
      <c r="B66" s="6"/>
      <c r="C66" s="6"/>
      <c r="D66" s="6"/>
      <c r="E66" s="6"/>
      <c r="G66" s="6"/>
      <c r="I66" s="6"/>
      <c r="J66" s="6"/>
      <c r="L66" s="6"/>
      <c r="M66" s="6"/>
      <c r="N66" s="6"/>
      <c r="O66" s="6"/>
      <c r="P66" s="6"/>
      <c r="Q66" s="6"/>
    </row>
    <row r="67" spans="1:132" x14ac:dyDescent="0.25">
      <c r="A67" s="6"/>
      <c r="B67" s="6"/>
      <c r="C67" s="6"/>
      <c r="D67" s="6"/>
      <c r="E67" s="6"/>
      <c r="G67" s="6"/>
      <c r="I67" s="6"/>
      <c r="J67" s="6"/>
      <c r="L67" s="6"/>
      <c r="M67" s="6"/>
      <c r="N67" s="6"/>
      <c r="O67" s="6"/>
      <c r="P67" s="6"/>
      <c r="Q67" s="6"/>
    </row>
    <row r="68" spans="1:132" x14ac:dyDescent="0.25">
      <c r="A68" s="6"/>
      <c r="B68" s="6"/>
      <c r="C68" s="6"/>
      <c r="E68" s="6"/>
      <c r="G68" s="6"/>
      <c r="I68" s="6"/>
      <c r="J68" s="6"/>
      <c r="L68" s="6"/>
      <c r="M68" s="6"/>
      <c r="N68" s="6"/>
      <c r="O68" s="6"/>
      <c r="P68" s="6"/>
      <c r="Q68" s="6"/>
    </row>
    <row r="69" spans="1:132" x14ac:dyDescent="0.25">
      <c r="J69" s="6"/>
      <c r="K69" s="6"/>
      <c r="L69" s="6"/>
      <c r="M69" s="6"/>
      <c r="N69" s="6"/>
      <c r="O69" s="6"/>
      <c r="P69" s="6"/>
      <c r="Q69" s="6"/>
    </row>
    <row r="70" spans="1:132" x14ac:dyDescent="0.25">
      <c r="J70" s="6"/>
      <c r="K70" s="6"/>
      <c r="L70" s="6"/>
      <c r="M70" s="6"/>
      <c r="N70" s="6"/>
      <c r="O70" s="6"/>
      <c r="P70" s="6"/>
      <c r="Q70" s="6"/>
    </row>
    <row r="71" spans="1:132" x14ac:dyDescent="0.25">
      <c r="J71" s="6"/>
      <c r="K71" s="6"/>
      <c r="L71" s="6"/>
      <c r="M71" s="6"/>
      <c r="N71" s="6"/>
      <c r="O71" s="6"/>
      <c r="P71" s="6"/>
      <c r="Q71" s="6"/>
    </row>
  </sheetData>
  <phoneticPr fontId="8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U76"/>
  <sheetViews>
    <sheetView zoomScale="90" workbookViewId="0">
      <selection activeCell="W36" sqref="W36"/>
    </sheetView>
  </sheetViews>
  <sheetFormatPr defaultRowHeight="13.2" x14ac:dyDescent="0.25"/>
  <cols>
    <col min="1" max="1" width="11.6640625" customWidth="1"/>
    <col min="2" max="2" width="6.109375" customWidth="1"/>
    <col min="3" max="3" width="6.33203125" customWidth="1"/>
    <col min="4" max="4" width="6" customWidth="1"/>
    <col min="5" max="5" width="6.88671875" customWidth="1"/>
    <col min="6" max="6" width="6.6640625" customWidth="1"/>
    <col min="7" max="7" width="7" customWidth="1"/>
    <col min="8" max="8" width="5.109375" customWidth="1"/>
    <col min="9" max="9" width="6.44140625" customWidth="1"/>
    <col min="10" max="10" width="6.6640625" customWidth="1"/>
    <col min="11" max="11" width="5.6640625" customWidth="1"/>
    <col min="12" max="180" width="2.6640625" customWidth="1"/>
  </cols>
  <sheetData>
    <row r="1" spans="1:151" x14ac:dyDescent="0.25">
      <c r="A1" s="1" t="s">
        <v>598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51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2" t="s">
        <v>10</v>
      </c>
      <c r="M2" s="22"/>
      <c r="N2" s="22"/>
      <c r="O2" s="22"/>
      <c r="P2" s="22"/>
      <c r="Q2" s="22" t="s">
        <v>12</v>
      </c>
      <c r="R2" s="22"/>
      <c r="S2" s="22"/>
      <c r="T2" s="22"/>
      <c r="U2" s="22"/>
      <c r="V2" s="22" t="s">
        <v>14</v>
      </c>
      <c r="W2" s="22"/>
      <c r="X2" s="22"/>
      <c r="Y2" s="22"/>
      <c r="Z2" s="22"/>
      <c r="AA2" s="22" t="s">
        <v>526</v>
      </c>
      <c r="AB2" s="22"/>
      <c r="AC2" s="22"/>
      <c r="AD2" s="22"/>
      <c r="AE2" s="22"/>
      <c r="AF2" t="s">
        <v>594</v>
      </c>
      <c r="AK2" s="22" t="s">
        <v>572</v>
      </c>
      <c r="AL2" s="22"/>
      <c r="AM2" s="22"/>
      <c r="AN2" s="22"/>
      <c r="AO2" s="22"/>
      <c r="AP2" s="22" t="s">
        <v>8</v>
      </c>
      <c r="AQ2" s="22"/>
      <c r="AR2" s="22"/>
      <c r="AS2" s="22"/>
      <c r="AT2" s="22"/>
      <c r="AU2" s="44" t="s">
        <v>527</v>
      </c>
      <c r="AV2" s="44"/>
      <c r="AW2" s="44"/>
      <c r="AX2" s="44"/>
      <c r="AY2" s="44"/>
      <c r="AZ2" s="44" t="s">
        <v>539</v>
      </c>
      <c r="BA2" s="44"/>
      <c r="BE2" s="22" t="s">
        <v>452</v>
      </c>
      <c r="BF2" s="22"/>
      <c r="BG2" s="22"/>
      <c r="BH2" s="22"/>
      <c r="BI2" s="22"/>
      <c r="BJ2" s="22" t="s">
        <v>257</v>
      </c>
      <c r="BK2" s="22"/>
      <c r="BL2" s="22"/>
      <c r="BM2" s="22"/>
      <c r="BN2" s="22"/>
      <c r="BO2" s="22" t="s">
        <v>21</v>
      </c>
      <c r="BP2" s="22"/>
      <c r="BQ2" s="22"/>
      <c r="BR2" s="22"/>
      <c r="BS2" s="22"/>
      <c r="BT2" s="27" t="s">
        <v>9</v>
      </c>
      <c r="BU2" s="27"/>
      <c r="BV2" s="27"/>
      <c r="BW2" s="27"/>
      <c r="BX2" s="27"/>
      <c r="BY2" s="27" t="s">
        <v>195</v>
      </c>
      <c r="BZ2" s="27"/>
      <c r="CA2" s="27"/>
      <c r="CB2" s="27"/>
      <c r="CC2" s="27"/>
      <c r="CD2" s="22" t="s">
        <v>196</v>
      </c>
      <c r="CE2" s="22"/>
      <c r="CF2" s="22"/>
      <c r="CG2" s="22"/>
      <c r="CH2" s="22"/>
      <c r="CI2" s="22" t="s">
        <v>574</v>
      </c>
      <c r="CJ2" s="22"/>
      <c r="CK2" s="22"/>
      <c r="CL2" s="22"/>
      <c r="CM2" s="22"/>
      <c r="CN2" s="22" t="s">
        <v>528</v>
      </c>
      <c r="CO2" s="22"/>
      <c r="CP2" s="22"/>
      <c r="CQ2" s="22"/>
      <c r="CR2" s="22"/>
      <c r="CS2" s="27" t="s">
        <v>22</v>
      </c>
      <c r="CT2" s="27"/>
      <c r="CU2" s="27"/>
      <c r="CV2" s="27"/>
      <c r="CW2" s="27"/>
      <c r="CX2" s="22" t="s">
        <v>570</v>
      </c>
      <c r="CY2" s="22"/>
      <c r="CZ2" s="22"/>
      <c r="DA2" s="22"/>
      <c r="DB2" s="22"/>
      <c r="DC2" s="22" t="s">
        <v>3</v>
      </c>
      <c r="DD2" s="22"/>
      <c r="DE2" s="22"/>
      <c r="DF2" s="22"/>
      <c r="DG2" s="22"/>
      <c r="DH2" s="27" t="s">
        <v>545</v>
      </c>
      <c r="DI2" s="27"/>
      <c r="DJ2" s="27"/>
      <c r="DK2" s="27"/>
      <c r="DL2" s="27"/>
      <c r="DM2" s="22" t="s">
        <v>29</v>
      </c>
      <c r="DN2" s="22"/>
      <c r="DO2" s="22"/>
      <c r="DP2" s="22"/>
      <c r="DQ2" s="22"/>
      <c r="DR2" s="22" t="s">
        <v>531</v>
      </c>
      <c r="DS2" s="22"/>
      <c r="DT2" s="22"/>
      <c r="DU2" s="22"/>
      <c r="DV2" s="22"/>
      <c r="DW2" s="27" t="s">
        <v>605</v>
      </c>
      <c r="DX2" s="27"/>
      <c r="DY2" s="27"/>
      <c r="DZ2" s="27"/>
      <c r="EA2" s="27"/>
      <c r="EB2" s="22" t="s">
        <v>13</v>
      </c>
      <c r="EC2" s="22"/>
      <c r="ED2" s="22"/>
      <c r="EE2" s="22"/>
      <c r="EF2" s="22"/>
      <c r="EG2" s="22" t="s">
        <v>530</v>
      </c>
      <c r="EH2" s="22"/>
      <c r="EI2" s="22"/>
      <c r="EJ2" s="22"/>
      <c r="EK2" s="22"/>
      <c r="EL2" s="6" t="s">
        <v>200</v>
      </c>
      <c r="EM2" s="6"/>
      <c r="EN2" s="6"/>
      <c r="EQ2" s="27" t="s">
        <v>138</v>
      </c>
      <c r="ER2" s="27"/>
      <c r="ES2" s="27"/>
      <c r="ET2" s="27"/>
      <c r="EU2" s="27"/>
    </row>
    <row r="3" spans="1:151" x14ac:dyDescent="0.25">
      <c r="A3" s="4" t="s">
        <v>526</v>
      </c>
      <c r="B3" s="5">
        <f>AA42</f>
        <v>22</v>
      </c>
      <c r="C3" s="15">
        <f>AB42</f>
        <v>132</v>
      </c>
      <c r="D3" s="15">
        <f>AC42</f>
        <v>2</v>
      </c>
      <c r="E3" s="15">
        <f>AD42</f>
        <v>131</v>
      </c>
      <c r="F3" s="15">
        <f>AE42</f>
        <v>5</v>
      </c>
      <c r="G3" s="7">
        <f t="shared" ref="G3:G15" si="0">E3/F3</f>
        <v>26.2</v>
      </c>
      <c r="H3" s="24"/>
      <c r="I3" s="7">
        <f t="shared" ref="I3:I15" si="1">C3/F3</f>
        <v>26.4</v>
      </c>
      <c r="J3" s="7">
        <f t="shared" ref="J3:J15" si="2">6*E3/C3</f>
        <v>5.9545454545454541</v>
      </c>
      <c r="K3" s="7"/>
      <c r="L3" s="25">
        <v>8</v>
      </c>
      <c r="M3" s="6">
        <v>48</v>
      </c>
      <c r="N3" s="6">
        <v>2</v>
      </c>
      <c r="O3" s="6">
        <v>28</v>
      </c>
      <c r="P3" s="6">
        <v>1</v>
      </c>
      <c r="Q3" s="29">
        <v>6</v>
      </c>
      <c r="R3" s="28">
        <v>36</v>
      </c>
      <c r="S3" s="28">
        <v>2</v>
      </c>
      <c r="T3" s="28">
        <v>32</v>
      </c>
      <c r="U3" s="28">
        <v>0</v>
      </c>
      <c r="V3" s="25">
        <v>8</v>
      </c>
      <c r="W3" s="6">
        <v>48</v>
      </c>
      <c r="X3" s="6">
        <v>1</v>
      </c>
      <c r="Y3" s="6">
        <v>38</v>
      </c>
      <c r="Z3" s="6">
        <v>2</v>
      </c>
      <c r="AA3" s="25">
        <v>4</v>
      </c>
      <c r="AB3" s="6">
        <v>24</v>
      </c>
      <c r="AC3" s="6">
        <v>0</v>
      </c>
      <c r="AD3" s="6">
        <v>19</v>
      </c>
      <c r="AE3" s="6">
        <v>0</v>
      </c>
      <c r="AF3" s="25">
        <v>2</v>
      </c>
      <c r="AG3" s="6">
        <v>12</v>
      </c>
      <c r="AH3" s="6">
        <v>0</v>
      </c>
      <c r="AI3" s="6">
        <v>16</v>
      </c>
      <c r="AJ3" s="6">
        <v>0</v>
      </c>
      <c r="AK3" s="25">
        <v>2</v>
      </c>
      <c r="AL3" s="6">
        <v>12</v>
      </c>
      <c r="AM3" s="6">
        <v>0</v>
      </c>
      <c r="AN3" s="6">
        <v>6</v>
      </c>
      <c r="AO3" s="6">
        <v>1</v>
      </c>
      <c r="AP3" s="25">
        <v>8</v>
      </c>
      <c r="AQ3" s="6">
        <v>48</v>
      </c>
      <c r="AR3" s="6">
        <v>2</v>
      </c>
      <c r="AS3" s="6">
        <v>21</v>
      </c>
      <c r="AT3" s="6">
        <v>2</v>
      </c>
      <c r="AU3" s="25">
        <v>2</v>
      </c>
      <c r="AV3" s="6">
        <v>12</v>
      </c>
      <c r="AW3" s="6">
        <v>0</v>
      </c>
      <c r="AX3" s="6">
        <v>11</v>
      </c>
      <c r="AY3" s="6">
        <v>0</v>
      </c>
      <c r="AZ3" s="46">
        <v>1.1000000000000001</v>
      </c>
      <c r="BA3" s="12">
        <v>7</v>
      </c>
      <c r="BB3" s="6">
        <v>0</v>
      </c>
      <c r="BC3" s="6">
        <v>5</v>
      </c>
      <c r="BD3" s="6">
        <v>1</v>
      </c>
      <c r="BE3" s="25">
        <v>4</v>
      </c>
      <c r="BF3" s="6">
        <v>24</v>
      </c>
      <c r="BG3" s="6">
        <v>0</v>
      </c>
      <c r="BH3" s="6">
        <v>19</v>
      </c>
      <c r="BI3" s="6">
        <v>0</v>
      </c>
      <c r="BJ3" s="25">
        <v>7</v>
      </c>
      <c r="BK3" s="6">
        <v>42</v>
      </c>
      <c r="BL3" s="6">
        <v>0</v>
      </c>
      <c r="BM3" s="6">
        <v>28</v>
      </c>
      <c r="BN3" s="6">
        <v>2</v>
      </c>
      <c r="BO3" s="25">
        <v>2</v>
      </c>
      <c r="BP3" s="6">
        <v>12</v>
      </c>
      <c r="BQ3" s="6">
        <v>0</v>
      </c>
      <c r="BR3" s="6">
        <v>3</v>
      </c>
      <c r="BS3" s="6">
        <v>0</v>
      </c>
      <c r="BT3" s="31">
        <v>2</v>
      </c>
      <c r="BU3" s="37">
        <v>12</v>
      </c>
      <c r="BV3" s="27">
        <v>0</v>
      </c>
      <c r="BW3" s="27">
        <v>13</v>
      </c>
      <c r="BX3" s="27">
        <v>2</v>
      </c>
      <c r="BY3" s="31">
        <v>1</v>
      </c>
      <c r="BZ3" s="34">
        <v>6</v>
      </c>
      <c r="CA3" s="34">
        <v>0</v>
      </c>
      <c r="CB3" s="34">
        <v>17</v>
      </c>
      <c r="CC3" s="34">
        <v>0</v>
      </c>
      <c r="CD3" s="25">
        <v>8</v>
      </c>
      <c r="CE3" s="6">
        <v>48</v>
      </c>
      <c r="CF3" s="6">
        <v>2</v>
      </c>
      <c r="CG3" s="6">
        <v>20</v>
      </c>
      <c r="CH3" s="6">
        <v>2</v>
      </c>
      <c r="CI3" s="25">
        <v>2</v>
      </c>
      <c r="CJ3" s="6">
        <v>12</v>
      </c>
      <c r="CK3" s="6">
        <v>0</v>
      </c>
      <c r="CL3" s="6">
        <v>16</v>
      </c>
      <c r="CM3" s="6">
        <v>0</v>
      </c>
      <c r="CN3" s="25">
        <v>3</v>
      </c>
      <c r="CO3" s="6">
        <v>18</v>
      </c>
      <c r="CP3" s="6">
        <v>0</v>
      </c>
      <c r="CQ3" s="6">
        <v>15</v>
      </c>
      <c r="CR3" s="6">
        <v>0</v>
      </c>
      <c r="CS3" s="31">
        <v>2</v>
      </c>
      <c r="CT3" s="34">
        <v>12</v>
      </c>
      <c r="CU3" s="34">
        <v>0</v>
      </c>
      <c r="CV3" s="34">
        <v>30</v>
      </c>
      <c r="CW3" s="34">
        <v>0</v>
      </c>
      <c r="CX3" s="29">
        <v>1</v>
      </c>
      <c r="CY3" s="28">
        <v>6</v>
      </c>
      <c r="CZ3" s="28">
        <v>0</v>
      </c>
      <c r="DA3" s="28">
        <v>6</v>
      </c>
      <c r="DB3" s="28">
        <v>3</v>
      </c>
      <c r="DC3" s="25">
        <v>1</v>
      </c>
      <c r="DD3" s="6">
        <v>6</v>
      </c>
      <c r="DE3" s="6">
        <v>0</v>
      </c>
      <c r="DF3" s="6">
        <v>4</v>
      </c>
      <c r="DG3" s="6">
        <v>1</v>
      </c>
      <c r="DH3" s="31">
        <v>1</v>
      </c>
      <c r="DI3" s="37">
        <v>6</v>
      </c>
      <c r="DJ3" s="27">
        <v>0</v>
      </c>
      <c r="DK3" s="27">
        <v>14</v>
      </c>
      <c r="DL3" s="27">
        <v>1</v>
      </c>
      <c r="DM3" s="25">
        <v>4</v>
      </c>
      <c r="DN3" s="6">
        <v>24</v>
      </c>
      <c r="DO3" s="6">
        <v>1</v>
      </c>
      <c r="DP3" s="6">
        <v>17</v>
      </c>
      <c r="DQ3" s="6">
        <v>3</v>
      </c>
      <c r="DR3" s="25">
        <v>1</v>
      </c>
      <c r="DS3" s="6">
        <v>6</v>
      </c>
      <c r="DT3" s="6">
        <v>0</v>
      </c>
      <c r="DU3" s="6">
        <v>4</v>
      </c>
      <c r="DV3" s="6">
        <v>3</v>
      </c>
      <c r="DW3" s="31">
        <v>3</v>
      </c>
      <c r="DX3" s="34">
        <v>18</v>
      </c>
      <c r="DY3" s="34">
        <v>0</v>
      </c>
      <c r="DZ3" s="34">
        <v>42</v>
      </c>
      <c r="EA3" s="34">
        <v>1</v>
      </c>
      <c r="EB3" s="25">
        <v>5</v>
      </c>
      <c r="EC3" s="6">
        <v>30</v>
      </c>
      <c r="ED3" s="6">
        <v>0</v>
      </c>
      <c r="EE3" s="6">
        <v>42</v>
      </c>
      <c r="EF3" s="6">
        <v>0</v>
      </c>
      <c r="EG3" s="25">
        <v>4</v>
      </c>
      <c r="EH3" s="6">
        <v>24</v>
      </c>
      <c r="EI3" s="6">
        <v>0</v>
      </c>
      <c r="EJ3" s="6">
        <v>15</v>
      </c>
      <c r="EK3" s="6">
        <v>1</v>
      </c>
      <c r="EL3" s="29">
        <v>8</v>
      </c>
      <c r="EM3" s="28">
        <v>48</v>
      </c>
      <c r="EN3" s="28">
        <v>0</v>
      </c>
      <c r="EO3" s="28">
        <v>52</v>
      </c>
      <c r="EP3" s="28">
        <v>0</v>
      </c>
      <c r="EQ3" s="31">
        <v>2</v>
      </c>
      <c r="ER3" s="34">
        <v>12</v>
      </c>
      <c r="ES3" s="34">
        <v>0</v>
      </c>
      <c r="ET3" s="34">
        <v>17</v>
      </c>
      <c r="EU3" s="34">
        <v>2</v>
      </c>
    </row>
    <row r="4" spans="1:151" x14ac:dyDescent="0.25">
      <c r="A4" s="4" t="s">
        <v>572</v>
      </c>
      <c r="B4" s="5">
        <f>AK42</f>
        <v>52.5</v>
      </c>
      <c r="C4" s="15">
        <f>AL42</f>
        <v>317</v>
      </c>
      <c r="D4" s="15">
        <f>AM42</f>
        <v>7</v>
      </c>
      <c r="E4" s="15">
        <f>AN42</f>
        <v>201</v>
      </c>
      <c r="F4" s="15">
        <f>AO42</f>
        <v>8</v>
      </c>
      <c r="G4" s="7">
        <f t="shared" si="0"/>
        <v>25.125</v>
      </c>
      <c r="H4" s="24">
        <v>1</v>
      </c>
      <c r="I4" s="7">
        <f t="shared" si="1"/>
        <v>39.625</v>
      </c>
      <c r="J4" s="7">
        <f t="shared" si="2"/>
        <v>3.8044164037854888</v>
      </c>
      <c r="K4" s="7"/>
      <c r="L4" s="25">
        <v>4</v>
      </c>
      <c r="M4" s="6">
        <v>24</v>
      </c>
      <c r="N4" s="6">
        <v>0</v>
      </c>
      <c r="O4" s="6">
        <v>31</v>
      </c>
      <c r="P4" s="6">
        <v>1</v>
      </c>
      <c r="Q4" s="29">
        <v>8</v>
      </c>
      <c r="R4" s="28">
        <v>48</v>
      </c>
      <c r="S4" s="28">
        <v>0</v>
      </c>
      <c r="T4" s="28">
        <v>46</v>
      </c>
      <c r="U4" s="28">
        <v>0</v>
      </c>
      <c r="V4" s="25">
        <v>4</v>
      </c>
      <c r="W4" s="6">
        <v>24</v>
      </c>
      <c r="X4" s="6">
        <v>0</v>
      </c>
      <c r="Y4" s="6">
        <v>33</v>
      </c>
      <c r="Z4" s="6">
        <v>1</v>
      </c>
      <c r="AA4" s="25">
        <v>2</v>
      </c>
      <c r="AB4" s="6">
        <v>12</v>
      </c>
      <c r="AC4" s="6">
        <v>0</v>
      </c>
      <c r="AD4" s="6">
        <v>17</v>
      </c>
      <c r="AE4" s="6">
        <v>0</v>
      </c>
      <c r="AF4" s="25"/>
      <c r="AG4" s="6"/>
      <c r="AH4" s="6"/>
      <c r="AI4" s="6"/>
      <c r="AJ4" s="6"/>
      <c r="AK4" s="25">
        <v>6</v>
      </c>
      <c r="AL4" s="6">
        <v>36</v>
      </c>
      <c r="AM4" s="6">
        <v>0</v>
      </c>
      <c r="AN4" s="6">
        <v>19</v>
      </c>
      <c r="AO4" s="6">
        <v>0</v>
      </c>
      <c r="AP4" s="25">
        <v>7</v>
      </c>
      <c r="AQ4" s="6">
        <v>42</v>
      </c>
      <c r="AR4" s="6">
        <v>0</v>
      </c>
      <c r="AS4" s="6">
        <v>12</v>
      </c>
      <c r="AT4" s="6">
        <v>1</v>
      </c>
      <c r="AU4" s="25">
        <v>4</v>
      </c>
      <c r="AV4" s="6">
        <v>24</v>
      </c>
      <c r="AW4" s="6">
        <v>0</v>
      </c>
      <c r="AX4" s="6">
        <v>25</v>
      </c>
      <c r="AY4" s="6">
        <v>0</v>
      </c>
      <c r="AZ4" s="25">
        <v>4</v>
      </c>
      <c r="BA4" s="12">
        <v>24</v>
      </c>
      <c r="BB4" s="6">
        <v>0</v>
      </c>
      <c r="BC4" s="6">
        <v>31</v>
      </c>
      <c r="BD4" s="6">
        <v>0</v>
      </c>
      <c r="BE4" s="25">
        <v>6</v>
      </c>
      <c r="BF4" s="6">
        <v>36</v>
      </c>
      <c r="BG4" s="6">
        <v>0</v>
      </c>
      <c r="BH4" s="6">
        <v>53</v>
      </c>
      <c r="BI4" s="6">
        <v>0</v>
      </c>
      <c r="BJ4" s="25">
        <v>4</v>
      </c>
      <c r="BK4" s="6">
        <v>24</v>
      </c>
      <c r="BL4" s="6">
        <v>0</v>
      </c>
      <c r="BM4" s="6">
        <v>11</v>
      </c>
      <c r="BN4" s="6">
        <v>2</v>
      </c>
      <c r="BO4" s="25">
        <v>2</v>
      </c>
      <c r="BP4" s="6">
        <v>12</v>
      </c>
      <c r="BQ4" s="6">
        <v>0</v>
      </c>
      <c r="BR4" s="6">
        <v>12</v>
      </c>
      <c r="BS4" s="6">
        <v>0</v>
      </c>
      <c r="BT4" s="31">
        <v>2</v>
      </c>
      <c r="BU4" s="37">
        <v>12</v>
      </c>
      <c r="BV4" s="27">
        <v>0</v>
      </c>
      <c r="BW4" s="27">
        <v>24</v>
      </c>
      <c r="BX4" s="27">
        <v>1</v>
      </c>
      <c r="BY4" s="31">
        <v>3</v>
      </c>
      <c r="BZ4" s="34">
        <v>18</v>
      </c>
      <c r="CA4" s="34">
        <v>1</v>
      </c>
      <c r="CB4" s="34">
        <v>15</v>
      </c>
      <c r="CC4" s="34">
        <v>0</v>
      </c>
      <c r="CD4" s="25">
        <v>2</v>
      </c>
      <c r="CE4" s="6">
        <v>12</v>
      </c>
      <c r="CF4" s="6">
        <v>1</v>
      </c>
      <c r="CG4" s="6">
        <v>1</v>
      </c>
      <c r="CH4" s="6">
        <v>1</v>
      </c>
      <c r="CI4" s="28">
        <v>4</v>
      </c>
      <c r="CJ4" s="28">
        <v>24</v>
      </c>
      <c r="CK4" s="28">
        <v>0</v>
      </c>
      <c r="CL4" s="28">
        <v>10</v>
      </c>
      <c r="CM4" s="28">
        <v>1</v>
      </c>
      <c r="CN4" s="25">
        <v>4</v>
      </c>
      <c r="CO4" s="6">
        <v>24</v>
      </c>
      <c r="CP4" s="6">
        <v>0</v>
      </c>
      <c r="CQ4" s="6">
        <v>27</v>
      </c>
      <c r="CR4" s="6">
        <v>0</v>
      </c>
      <c r="CS4" s="31">
        <v>1.5</v>
      </c>
      <c r="CT4" s="34">
        <v>11</v>
      </c>
      <c r="CU4" s="34">
        <v>0</v>
      </c>
      <c r="CV4" s="34">
        <v>10</v>
      </c>
      <c r="CW4" s="34">
        <v>2</v>
      </c>
      <c r="CX4" s="29">
        <v>4</v>
      </c>
      <c r="CY4" s="28">
        <v>24</v>
      </c>
      <c r="CZ4" s="28">
        <v>0</v>
      </c>
      <c r="DA4" s="28">
        <v>22</v>
      </c>
      <c r="DB4" s="28">
        <v>1</v>
      </c>
      <c r="DC4" s="25">
        <v>1</v>
      </c>
      <c r="DD4" s="6">
        <v>6</v>
      </c>
      <c r="DE4" s="6">
        <v>0</v>
      </c>
      <c r="DF4" s="6">
        <v>10</v>
      </c>
      <c r="DG4" s="6">
        <v>0</v>
      </c>
      <c r="DH4" s="31">
        <v>2</v>
      </c>
      <c r="DI4" s="37">
        <v>12</v>
      </c>
      <c r="DJ4" s="27">
        <v>0</v>
      </c>
      <c r="DK4" s="27">
        <v>9</v>
      </c>
      <c r="DL4" s="27">
        <v>1</v>
      </c>
      <c r="DM4" s="25">
        <v>1.4</v>
      </c>
      <c r="DN4" s="6">
        <v>10</v>
      </c>
      <c r="DO4" s="6">
        <v>0</v>
      </c>
      <c r="DP4" s="6">
        <v>13</v>
      </c>
      <c r="DQ4" s="6">
        <v>1</v>
      </c>
      <c r="DR4" s="25">
        <v>6</v>
      </c>
      <c r="DS4" s="6">
        <v>36</v>
      </c>
      <c r="DT4" s="6">
        <v>0</v>
      </c>
      <c r="DU4" s="6">
        <v>29</v>
      </c>
      <c r="DV4" s="6">
        <v>3</v>
      </c>
      <c r="DW4" s="31">
        <v>3</v>
      </c>
      <c r="DX4" s="34">
        <v>18</v>
      </c>
      <c r="DY4" s="34">
        <v>0</v>
      </c>
      <c r="DZ4" s="34">
        <v>15</v>
      </c>
      <c r="EA4" s="34">
        <v>0</v>
      </c>
      <c r="EB4" s="25">
        <v>5</v>
      </c>
      <c r="EC4" s="6">
        <v>30</v>
      </c>
      <c r="ED4" s="6">
        <v>1</v>
      </c>
      <c r="EE4" s="6">
        <v>13</v>
      </c>
      <c r="EF4" s="6">
        <v>1</v>
      </c>
      <c r="EG4" s="25">
        <v>4</v>
      </c>
      <c r="EH4" s="6">
        <v>24</v>
      </c>
      <c r="EI4" s="6">
        <v>0</v>
      </c>
      <c r="EJ4" s="6">
        <v>27</v>
      </c>
      <c r="EK4" s="6">
        <v>1</v>
      </c>
      <c r="EL4" s="29">
        <v>2</v>
      </c>
      <c r="EM4" s="28">
        <v>12</v>
      </c>
      <c r="EN4" s="28">
        <v>0</v>
      </c>
      <c r="EO4" s="28">
        <v>5</v>
      </c>
      <c r="EP4" s="28">
        <v>1</v>
      </c>
      <c r="EQ4" s="31">
        <v>2</v>
      </c>
      <c r="ER4" s="34">
        <v>12</v>
      </c>
      <c r="ES4" s="34">
        <v>0</v>
      </c>
      <c r="ET4" s="34">
        <v>14</v>
      </c>
      <c r="EU4" s="34">
        <v>1</v>
      </c>
    </row>
    <row r="5" spans="1:151" x14ac:dyDescent="0.25">
      <c r="A5" s="4" t="s">
        <v>8</v>
      </c>
      <c r="B5" s="5">
        <f>AP42</f>
        <v>31</v>
      </c>
      <c r="C5" s="15">
        <f>AQ42</f>
        <v>186</v>
      </c>
      <c r="D5" s="15">
        <f>AR42</f>
        <v>5</v>
      </c>
      <c r="E5" s="15">
        <f>AS42</f>
        <v>106</v>
      </c>
      <c r="F5" s="15">
        <f>AT42</f>
        <v>3</v>
      </c>
      <c r="G5" s="7">
        <f t="shared" si="0"/>
        <v>35.333333333333336</v>
      </c>
      <c r="H5" s="24"/>
      <c r="I5" s="7">
        <f t="shared" si="1"/>
        <v>62</v>
      </c>
      <c r="J5" s="7">
        <f t="shared" si="2"/>
        <v>3.4193548387096775</v>
      </c>
      <c r="K5" s="7"/>
      <c r="L5" s="25">
        <v>2</v>
      </c>
      <c r="M5" s="6">
        <v>12</v>
      </c>
      <c r="N5" s="6">
        <v>0</v>
      </c>
      <c r="O5" s="6">
        <v>9</v>
      </c>
      <c r="P5" s="6">
        <v>0</v>
      </c>
      <c r="Q5" s="25">
        <v>2</v>
      </c>
      <c r="R5" s="6">
        <v>12</v>
      </c>
      <c r="S5" s="6">
        <v>0</v>
      </c>
      <c r="T5" s="6">
        <v>8</v>
      </c>
      <c r="U5" s="6">
        <v>1</v>
      </c>
      <c r="V5" s="25">
        <v>2</v>
      </c>
      <c r="W5" s="6">
        <v>12</v>
      </c>
      <c r="X5" s="6">
        <v>0</v>
      </c>
      <c r="Y5" s="6">
        <v>12</v>
      </c>
      <c r="Z5" s="6">
        <v>1</v>
      </c>
      <c r="AA5" s="25">
        <v>4</v>
      </c>
      <c r="AB5" s="6">
        <v>24</v>
      </c>
      <c r="AC5" s="6">
        <v>0</v>
      </c>
      <c r="AD5" s="6">
        <v>17</v>
      </c>
      <c r="AE5" s="6">
        <v>0</v>
      </c>
      <c r="AF5" s="25"/>
      <c r="AG5" s="6"/>
      <c r="AH5" s="6"/>
      <c r="AI5" s="6"/>
      <c r="AJ5" s="6"/>
      <c r="AK5" s="25">
        <v>2</v>
      </c>
      <c r="AL5" s="6">
        <v>12</v>
      </c>
      <c r="AM5" s="6">
        <v>0</v>
      </c>
      <c r="AN5" s="6">
        <v>15</v>
      </c>
      <c r="AO5" s="6">
        <v>0</v>
      </c>
      <c r="AP5" s="25">
        <v>8</v>
      </c>
      <c r="AQ5" s="6">
        <v>48</v>
      </c>
      <c r="AR5" s="6">
        <v>0</v>
      </c>
      <c r="AS5" s="6">
        <v>55</v>
      </c>
      <c r="AT5" s="6">
        <v>0</v>
      </c>
      <c r="AU5" s="25">
        <v>4</v>
      </c>
      <c r="AV5" s="6">
        <v>24</v>
      </c>
      <c r="AW5" s="6">
        <v>0</v>
      </c>
      <c r="AX5" s="6">
        <v>18</v>
      </c>
      <c r="AY5" s="6">
        <v>1</v>
      </c>
      <c r="AZ5" s="25">
        <v>5</v>
      </c>
      <c r="BA5" s="12">
        <v>30</v>
      </c>
      <c r="BB5" s="6">
        <v>0</v>
      </c>
      <c r="BC5" s="6">
        <v>32</v>
      </c>
      <c r="BD5" s="6">
        <v>0</v>
      </c>
      <c r="BE5" s="25"/>
      <c r="BF5" s="6"/>
      <c r="BG5" s="6"/>
      <c r="BH5" s="6"/>
      <c r="BI5" s="6"/>
      <c r="BJ5" s="25">
        <v>2</v>
      </c>
      <c r="BK5" s="6">
        <v>12</v>
      </c>
      <c r="BL5" s="6">
        <v>0</v>
      </c>
      <c r="BM5" s="6">
        <v>11</v>
      </c>
      <c r="BN5" s="6">
        <v>0</v>
      </c>
      <c r="BO5" s="25">
        <v>1</v>
      </c>
      <c r="BP5" s="6">
        <v>6</v>
      </c>
      <c r="BQ5" s="6">
        <v>0</v>
      </c>
      <c r="BR5" s="6">
        <v>5</v>
      </c>
      <c r="BS5" s="6">
        <v>1</v>
      </c>
      <c r="BT5" s="31">
        <v>2</v>
      </c>
      <c r="BU5" s="37">
        <v>12</v>
      </c>
      <c r="BV5" s="27">
        <v>0</v>
      </c>
      <c r="BW5" s="27">
        <v>22</v>
      </c>
      <c r="BX5" s="27">
        <v>0</v>
      </c>
      <c r="BY5" s="31"/>
      <c r="BZ5" s="37"/>
      <c r="CA5" s="27"/>
      <c r="CB5" s="27"/>
      <c r="CC5" s="27"/>
      <c r="CD5" s="25">
        <v>4</v>
      </c>
      <c r="CE5" s="6">
        <v>24</v>
      </c>
      <c r="CF5" s="6">
        <v>0</v>
      </c>
      <c r="CG5" s="6">
        <v>17</v>
      </c>
      <c r="CH5" s="6">
        <v>1</v>
      </c>
      <c r="CI5" s="25">
        <v>4</v>
      </c>
      <c r="CJ5" s="6">
        <v>24</v>
      </c>
      <c r="CK5" s="6">
        <v>0</v>
      </c>
      <c r="CL5" s="6">
        <v>16</v>
      </c>
      <c r="CM5" s="6">
        <v>1</v>
      </c>
      <c r="CN5" s="25">
        <v>1</v>
      </c>
      <c r="CO5" s="6">
        <v>6</v>
      </c>
      <c r="CP5" s="6">
        <v>0</v>
      </c>
      <c r="CQ5" s="6">
        <v>14</v>
      </c>
      <c r="CR5" s="6">
        <v>0</v>
      </c>
      <c r="CS5" s="31"/>
      <c r="CT5" s="37"/>
      <c r="CU5" s="27"/>
      <c r="CV5" s="27"/>
      <c r="CW5" s="27"/>
      <c r="CX5" s="25">
        <v>2</v>
      </c>
      <c r="CY5" s="6">
        <v>12</v>
      </c>
      <c r="CZ5" s="6">
        <v>0</v>
      </c>
      <c r="DA5" s="6">
        <v>11</v>
      </c>
      <c r="DB5" s="6">
        <v>1</v>
      </c>
      <c r="DC5" s="25">
        <v>2</v>
      </c>
      <c r="DD5" s="6">
        <v>12</v>
      </c>
      <c r="DE5" s="6">
        <v>0</v>
      </c>
      <c r="DF5" s="6">
        <v>21</v>
      </c>
      <c r="DG5" s="6">
        <v>0</v>
      </c>
      <c r="DH5" s="31">
        <v>1</v>
      </c>
      <c r="DI5" s="37">
        <v>6</v>
      </c>
      <c r="DJ5" s="27">
        <v>0</v>
      </c>
      <c r="DK5" s="27">
        <v>16</v>
      </c>
      <c r="DL5" s="27">
        <v>0</v>
      </c>
      <c r="DM5" s="25">
        <v>8</v>
      </c>
      <c r="DN5" s="6">
        <v>48</v>
      </c>
      <c r="DO5" s="6">
        <v>0</v>
      </c>
      <c r="DP5" s="6">
        <v>47</v>
      </c>
      <c r="DQ5" s="6">
        <v>1</v>
      </c>
      <c r="DR5" s="25">
        <v>3</v>
      </c>
      <c r="DS5" s="6">
        <v>18</v>
      </c>
      <c r="DT5" s="6">
        <v>0</v>
      </c>
      <c r="DU5" s="6">
        <v>36</v>
      </c>
      <c r="DV5" s="6">
        <v>0</v>
      </c>
      <c r="DW5" s="31"/>
      <c r="DX5" s="37"/>
      <c r="DY5" s="27"/>
      <c r="DZ5" s="27"/>
      <c r="EA5" s="27"/>
      <c r="EB5" s="25">
        <v>2</v>
      </c>
      <c r="EC5" s="6">
        <v>12</v>
      </c>
      <c r="ED5" s="6">
        <v>0</v>
      </c>
      <c r="EE5" s="6">
        <v>3</v>
      </c>
      <c r="EF5" s="6">
        <v>0</v>
      </c>
      <c r="EG5" s="25">
        <v>1.3</v>
      </c>
      <c r="EH5" s="6">
        <v>9</v>
      </c>
      <c r="EI5" s="6">
        <v>0</v>
      </c>
      <c r="EJ5" s="6">
        <v>6</v>
      </c>
      <c r="EK5" s="6">
        <v>1</v>
      </c>
      <c r="EL5" s="31">
        <v>8</v>
      </c>
      <c r="EM5" s="34">
        <v>48</v>
      </c>
      <c r="EN5" s="34">
        <v>1</v>
      </c>
      <c r="EO5" s="27">
        <v>32</v>
      </c>
      <c r="EP5" s="27">
        <v>2</v>
      </c>
      <c r="EQ5" s="31">
        <v>4</v>
      </c>
      <c r="ER5" s="37">
        <v>24</v>
      </c>
      <c r="ES5" s="27">
        <v>2</v>
      </c>
      <c r="ET5" s="27">
        <v>5</v>
      </c>
      <c r="EU5" s="27">
        <v>1</v>
      </c>
    </row>
    <row r="6" spans="1:151" x14ac:dyDescent="0.25">
      <c r="A6" s="4" t="s">
        <v>527</v>
      </c>
      <c r="B6" s="5">
        <f>AU42</f>
        <v>20</v>
      </c>
      <c r="C6" s="15">
        <f>AV42</f>
        <v>120</v>
      </c>
      <c r="D6" s="15">
        <f>AW42</f>
        <v>0</v>
      </c>
      <c r="E6" s="15">
        <f>AX42</f>
        <v>94</v>
      </c>
      <c r="F6" s="15">
        <f>AY42</f>
        <v>6</v>
      </c>
      <c r="G6" s="7">
        <f t="shared" si="0"/>
        <v>15.666666666666666</v>
      </c>
      <c r="H6" s="24">
        <v>1</v>
      </c>
      <c r="I6" s="7">
        <f t="shared" si="1"/>
        <v>20</v>
      </c>
      <c r="J6" s="7">
        <f t="shared" si="2"/>
        <v>4.7</v>
      </c>
      <c r="K6" s="7"/>
      <c r="L6" s="25">
        <v>7</v>
      </c>
      <c r="M6" s="6">
        <v>42</v>
      </c>
      <c r="N6" s="6">
        <v>1</v>
      </c>
      <c r="O6" s="6">
        <v>27</v>
      </c>
      <c r="P6" s="6">
        <v>0</v>
      </c>
      <c r="Q6" s="25">
        <v>3</v>
      </c>
      <c r="R6" s="6">
        <v>18</v>
      </c>
      <c r="S6" s="6">
        <v>0</v>
      </c>
      <c r="T6" s="6">
        <v>16</v>
      </c>
      <c r="U6" s="6">
        <v>0</v>
      </c>
      <c r="V6" s="25">
        <v>4</v>
      </c>
      <c r="W6" s="6">
        <v>24</v>
      </c>
      <c r="X6" s="6">
        <v>0</v>
      </c>
      <c r="Y6" s="6">
        <v>17</v>
      </c>
      <c r="Z6" s="6">
        <v>0</v>
      </c>
      <c r="AA6" s="25">
        <v>3</v>
      </c>
      <c r="AB6" s="6">
        <v>18</v>
      </c>
      <c r="AC6" s="6">
        <v>1</v>
      </c>
      <c r="AD6" s="6">
        <v>22</v>
      </c>
      <c r="AE6" s="6">
        <v>1</v>
      </c>
      <c r="AF6" s="25"/>
      <c r="AG6" s="6"/>
      <c r="AH6" s="6"/>
      <c r="AI6" s="6"/>
      <c r="AJ6" s="6"/>
      <c r="AK6" s="25">
        <v>8</v>
      </c>
      <c r="AL6" s="6">
        <v>48</v>
      </c>
      <c r="AM6" s="6">
        <v>1</v>
      </c>
      <c r="AN6" s="6">
        <v>29</v>
      </c>
      <c r="AO6" s="6">
        <v>1</v>
      </c>
      <c r="AP6" s="25">
        <v>8</v>
      </c>
      <c r="AQ6" s="6">
        <v>48</v>
      </c>
      <c r="AR6" s="6">
        <v>3</v>
      </c>
      <c r="AS6" s="6">
        <v>18</v>
      </c>
      <c r="AT6" s="6">
        <v>0</v>
      </c>
      <c r="AU6" s="25">
        <v>3</v>
      </c>
      <c r="AV6" s="6">
        <v>18</v>
      </c>
      <c r="AW6" s="6">
        <v>0</v>
      </c>
      <c r="AX6" s="6">
        <v>10</v>
      </c>
      <c r="AY6" s="6">
        <v>1</v>
      </c>
      <c r="AZ6" s="25">
        <v>2</v>
      </c>
      <c r="BA6" s="12">
        <v>12</v>
      </c>
      <c r="BB6" s="6">
        <v>0</v>
      </c>
      <c r="BC6" s="6">
        <v>17</v>
      </c>
      <c r="BD6" s="6">
        <v>1</v>
      </c>
      <c r="BE6" s="25"/>
      <c r="BF6" s="6"/>
      <c r="BG6" s="6"/>
      <c r="BH6" s="6"/>
      <c r="BI6" s="6"/>
      <c r="BJ6" s="25">
        <v>3</v>
      </c>
      <c r="BK6" s="6">
        <v>18</v>
      </c>
      <c r="BL6" s="6">
        <v>0</v>
      </c>
      <c r="BM6" s="6">
        <v>27</v>
      </c>
      <c r="BN6" s="6">
        <v>0</v>
      </c>
      <c r="BO6" s="25"/>
      <c r="BP6" s="6"/>
      <c r="BQ6" s="6"/>
      <c r="BR6" s="6"/>
      <c r="BS6" s="6"/>
      <c r="BT6" s="31"/>
      <c r="BU6" s="37"/>
      <c r="BV6" s="27"/>
      <c r="BW6" s="27"/>
      <c r="BX6" s="27"/>
      <c r="BY6" s="31"/>
      <c r="BZ6" s="37"/>
      <c r="CA6" s="27"/>
      <c r="CB6" s="27"/>
      <c r="CC6" s="27"/>
      <c r="CD6" s="25">
        <v>6</v>
      </c>
      <c r="CE6" s="6">
        <v>36</v>
      </c>
      <c r="CF6" s="6">
        <v>0</v>
      </c>
      <c r="CG6" s="6">
        <v>25</v>
      </c>
      <c r="CH6" s="6">
        <v>3</v>
      </c>
      <c r="CI6" s="25">
        <v>4</v>
      </c>
      <c r="CJ6" s="6">
        <v>24</v>
      </c>
      <c r="CK6" s="6">
        <v>0</v>
      </c>
      <c r="CL6" s="6">
        <v>10</v>
      </c>
      <c r="CM6" s="6">
        <v>0</v>
      </c>
      <c r="CN6" s="25">
        <v>4</v>
      </c>
      <c r="CO6" s="6">
        <v>24</v>
      </c>
      <c r="CP6" s="6">
        <v>0</v>
      </c>
      <c r="CQ6" s="6">
        <v>46</v>
      </c>
      <c r="CR6" s="6">
        <v>2</v>
      </c>
      <c r="CS6" s="31"/>
      <c r="CT6" s="37"/>
      <c r="CU6" s="27"/>
      <c r="CV6" s="27"/>
      <c r="CW6" s="27"/>
      <c r="CX6" s="25">
        <v>4</v>
      </c>
      <c r="CY6" s="6">
        <v>24</v>
      </c>
      <c r="CZ6" s="6">
        <v>0</v>
      </c>
      <c r="DA6" s="6">
        <v>20</v>
      </c>
      <c r="DB6" s="6">
        <v>2</v>
      </c>
      <c r="DC6" s="25">
        <v>2</v>
      </c>
      <c r="DD6" s="6">
        <v>12</v>
      </c>
      <c r="DE6" s="6">
        <v>0</v>
      </c>
      <c r="DF6" s="6">
        <v>7</v>
      </c>
      <c r="DG6" s="6">
        <v>0</v>
      </c>
      <c r="DH6" s="31">
        <v>2</v>
      </c>
      <c r="DI6" s="37">
        <v>12</v>
      </c>
      <c r="DJ6" s="27">
        <v>0</v>
      </c>
      <c r="DK6" s="27">
        <v>11</v>
      </c>
      <c r="DL6" s="27">
        <v>0</v>
      </c>
      <c r="DM6" s="25">
        <v>4</v>
      </c>
      <c r="DN6" s="6">
        <v>24</v>
      </c>
      <c r="DO6" s="6">
        <v>0</v>
      </c>
      <c r="DP6" s="6">
        <v>24</v>
      </c>
      <c r="DQ6" s="6">
        <v>2</v>
      </c>
      <c r="DR6" s="25">
        <v>3</v>
      </c>
      <c r="DS6" s="6">
        <v>18</v>
      </c>
      <c r="DT6" s="6">
        <v>0</v>
      </c>
      <c r="DU6" s="6">
        <v>16</v>
      </c>
      <c r="DV6" s="6">
        <v>0</v>
      </c>
      <c r="DW6" s="31"/>
      <c r="DX6" s="37"/>
      <c r="DY6" s="27"/>
      <c r="DZ6" s="27"/>
      <c r="EA6" s="27"/>
      <c r="EB6" s="25">
        <v>8</v>
      </c>
      <c r="EC6" s="6">
        <v>48</v>
      </c>
      <c r="ED6" s="6">
        <v>2</v>
      </c>
      <c r="EE6" s="6">
        <v>24</v>
      </c>
      <c r="EF6" s="6">
        <v>1</v>
      </c>
      <c r="EG6" s="25">
        <v>2</v>
      </c>
      <c r="EH6" s="6">
        <v>12</v>
      </c>
      <c r="EI6" s="6">
        <v>0</v>
      </c>
      <c r="EJ6" s="6">
        <v>11</v>
      </c>
      <c r="EK6" s="6">
        <v>2</v>
      </c>
      <c r="EL6" s="31">
        <v>6</v>
      </c>
      <c r="EM6" s="28">
        <v>36</v>
      </c>
      <c r="EN6" s="28">
        <v>0</v>
      </c>
      <c r="EO6" s="28">
        <v>18</v>
      </c>
      <c r="EP6" s="28">
        <v>0</v>
      </c>
      <c r="EQ6" s="31">
        <v>3</v>
      </c>
      <c r="ER6" s="37">
        <v>18</v>
      </c>
      <c r="ES6" s="27">
        <v>0</v>
      </c>
      <c r="ET6" s="27">
        <v>15</v>
      </c>
      <c r="EU6" s="27">
        <v>2</v>
      </c>
    </row>
    <row r="7" spans="1:151" x14ac:dyDescent="0.25">
      <c r="A7" s="26" t="s">
        <v>539</v>
      </c>
      <c r="B7" s="5">
        <f>AZ42</f>
        <v>20.100000000000001</v>
      </c>
      <c r="C7" s="15">
        <f>BA42</f>
        <v>121</v>
      </c>
      <c r="D7" s="15">
        <f>BB42</f>
        <v>0</v>
      </c>
      <c r="E7" s="15">
        <f>BC42</f>
        <v>140</v>
      </c>
      <c r="F7" s="15">
        <f>BD42</f>
        <v>3</v>
      </c>
      <c r="G7" s="7">
        <f t="shared" si="0"/>
        <v>46.666666666666664</v>
      </c>
      <c r="H7" s="24"/>
      <c r="I7" s="7">
        <f t="shared" si="1"/>
        <v>40.333333333333336</v>
      </c>
      <c r="J7" s="7">
        <f t="shared" si="2"/>
        <v>6.9421487603305785</v>
      </c>
      <c r="K7" s="7"/>
      <c r="L7" s="25">
        <v>4</v>
      </c>
      <c r="M7" s="6">
        <v>24</v>
      </c>
      <c r="N7" s="6">
        <v>1</v>
      </c>
      <c r="O7" s="6">
        <v>8</v>
      </c>
      <c r="P7" s="6">
        <v>2</v>
      </c>
      <c r="Q7" s="25">
        <v>1</v>
      </c>
      <c r="R7" s="6">
        <v>6</v>
      </c>
      <c r="S7" s="6">
        <v>0</v>
      </c>
      <c r="T7" s="6">
        <v>16</v>
      </c>
      <c r="U7" s="6">
        <v>0</v>
      </c>
      <c r="V7" s="25">
        <v>8</v>
      </c>
      <c r="W7" s="6">
        <v>48</v>
      </c>
      <c r="X7" s="6">
        <v>2</v>
      </c>
      <c r="Y7" s="6">
        <v>26</v>
      </c>
      <c r="Z7" s="6">
        <v>1</v>
      </c>
      <c r="AA7" s="25">
        <v>1</v>
      </c>
      <c r="AB7" s="6">
        <v>6</v>
      </c>
      <c r="AC7" s="6">
        <v>0</v>
      </c>
      <c r="AD7" s="6">
        <v>8</v>
      </c>
      <c r="AE7" s="6">
        <v>1</v>
      </c>
      <c r="AF7" s="25"/>
      <c r="AG7" s="6"/>
      <c r="AH7" s="6"/>
      <c r="AI7" s="6"/>
      <c r="AJ7" s="6"/>
      <c r="AK7" s="25">
        <v>4</v>
      </c>
      <c r="AL7" s="6">
        <v>24</v>
      </c>
      <c r="AM7" s="6">
        <v>0</v>
      </c>
      <c r="AN7" s="6">
        <v>29</v>
      </c>
      <c r="AO7" s="6">
        <v>0</v>
      </c>
      <c r="AP7" s="25"/>
      <c r="AQ7" s="6"/>
      <c r="AR7" s="6"/>
      <c r="AS7" s="6"/>
      <c r="AT7" s="6"/>
      <c r="AU7" s="25">
        <v>4</v>
      </c>
      <c r="AV7" s="6">
        <v>24</v>
      </c>
      <c r="AW7" s="6">
        <v>0</v>
      </c>
      <c r="AX7" s="6">
        <v>9</v>
      </c>
      <c r="AY7" s="6">
        <v>4</v>
      </c>
      <c r="AZ7" s="25">
        <v>2</v>
      </c>
      <c r="BA7" s="12">
        <v>12</v>
      </c>
      <c r="BB7" s="6">
        <v>0</v>
      </c>
      <c r="BC7" s="6">
        <v>14</v>
      </c>
      <c r="BD7" s="6">
        <v>0</v>
      </c>
      <c r="BE7" s="25"/>
      <c r="BF7" s="6"/>
      <c r="BG7" s="6"/>
      <c r="BH7" s="6"/>
      <c r="BI7" s="6"/>
      <c r="BJ7" s="25">
        <v>6</v>
      </c>
      <c r="BK7" s="6">
        <v>36</v>
      </c>
      <c r="BL7" s="6">
        <v>0</v>
      </c>
      <c r="BM7" s="6">
        <v>23</v>
      </c>
      <c r="BN7" s="6">
        <v>1</v>
      </c>
      <c r="BO7" s="25"/>
      <c r="BP7" s="6"/>
      <c r="BQ7" s="6"/>
      <c r="BR7" s="6"/>
      <c r="BS7" s="6"/>
      <c r="BT7" s="31"/>
      <c r="BU7" s="37"/>
      <c r="BV7" s="27"/>
      <c r="BW7" s="27"/>
      <c r="BX7" s="27"/>
      <c r="BY7" s="31"/>
      <c r="BZ7" s="37"/>
      <c r="CA7" s="27"/>
      <c r="CB7" s="27"/>
      <c r="CC7" s="27"/>
      <c r="CD7" s="25">
        <v>3</v>
      </c>
      <c r="CE7" s="6">
        <v>18</v>
      </c>
      <c r="CF7" s="6">
        <v>0</v>
      </c>
      <c r="CG7" s="6">
        <v>10</v>
      </c>
      <c r="CH7" s="6">
        <v>3</v>
      </c>
      <c r="CI7" s="25">
        <v>2</v>
      </c>
      <c r="CJ7" s="6">
        <v>12</v>
      </c>
      <c r="CK7" s="6">
        <v>0</v>
      </c>
      <c r="CL7" s="6">
        <v>7</v>
      </c>
      <c r="CM7" s="6">
        <v>1</v>
      </c>
      <c r="CN7" s="25">
        <v>2</v>
      </c>
      <c r="CO7" s="6">
        <v>12</v>
      </c>
      <c r="CP7" s="6">
        <v>0</v>
      </c>
      <c r="CQ7" s="6">
        <v>24</v>
      </c>
      <c r="CR7" s="6">
        <v>0</v>
      </c>
      <c r="CS7" s="31"/>
      <c r="CT7" s="37"/>
      <c r="CU7" s="27"/>
      <c r="CV7" s="27"/>
      <c r="CW7" s="27"/>
      <c r="CX7" s="25">
        <v>3</v>
      </c>
      <c r="CY7" s="6">
        <v>18</v>
      </c>
      <c r="CZ7" s="6">
        <v>0</v>
      </c>
      <c r="DA7" s="6">
        <v>36</v>
      </c>
      <c r="DB7" s="6">
        <v>0</v>
      </c>
      <c r="DC7" s="25">
        <v>2</v>
      </c>
      <c r="DD7" s="6">
        <v>12</v>
      </c>
      <c r="DE7" s="6">
        <v>0</v>
      </c>
      <c r="DF7" s="6">
        <v>10</v>
      </c>
      <c r="DG7" s="6">
        <v>1</v>
      </c>
      <c r="DH7" s="31"/>
      <c r="DI7" s="37"/>
      <c r="DJ7" s="27"/>
      <c r="DK7" s="27"/>
      <c r="DL7" s="27"/>
      <c r="DM7" s="25">
        <v>5</v>
      </c>
      <c r="DN7" s="6">
        <v>30</v>
      </c>
      <c r="DO7" s="6">
        <v>1</v>
      </c>
      <c r="DP7" s="6">
        <v>23</v>
      </c>
      <c r="DQ7" s="6">
        <v>0</v>
      </c>
      <c r="DR7" s="25">
        <v>2</v>
      </c>
      <c r="DS7" s="6">
        <v>12</v>
      </c>
      <c r="DT7" s="6">
        <v>0</v>
      </c>
      <c r="DU7" s="6">
        <v>12</v>
      </c>
      <c r="DV7" s="6">
        <v>2</v>
      </c>
      <c r="DW7" s="31"/>
      <c r="DX7" s="37"/>
      <c r="DY7" s="27"/>
      <c r="DZ7" s="27"/>
      <c r="EA7" s="27"/>
      <c r="EB7" s="25">
        <v>4</v>
      </c>
      <c r="EC7" s="6">
        <v>24</v>
      </c>
      <c r="ED7" s="6">
        <v>0</v>
      </c>
      <c r="EE7" s="6">
        <v>24</v>
      </c>
      <c r="EF7" s="6">
        <v>0</v>
      </c>
      <c r="EG7" s="25">
        <v>4</v>
      </c>
      <c r="EH7" s="6">
        <v>24</v>
      </c>
      <c r="EI7" s="6">
        <v>0</v>
      </c>
      <c r="EJ7" s="6">
        <v>15</v>
      </c>
      <c r="EK7" s="6">
        <v>0</v>
      </c>
      <c r="EL7" s="31">
        <v>3</v>
      </c>
      <c r="EM7" s="28">
        <v>18</v>
      </c>
      <c r="EN7" s="28">
        <v>0</v>
      </c>
      <c r="EO7" s="28">
        <v>18</v>
      </c>
      <c r="EP7" s="28">
        <v>2</v>
      </c>
      <c r="EQ7" s="31">
        <v>3</v>
      </c>
      <c r="ER7" s="37">
        <v>18</v>
      </c>
      <c r="ES7" s="27">
        <v>0</v>
      </c>
      <c r="ET7" s="27">
        <v>16</v>
      </c>
      <c r="EU7" s="27">
        <v>1</v>
      </c>
    </row>
    <row r="8" spans="1:151" x14ac:dyDescent="0.25">
      <c r="A8" s="4" t="s">
        <v>452</v>
      </c>
      <c r="B8" s="5">
        <f>BE42</f>
        <v>10</v>
      </c>
      <c r="C8" s="15">
        <f>BF42</f>
        <v>60</v>
      </c>
      <c r="D8" s="15">
        <f>BG42</f>
        <v>0</v>
      </c>
      <c r="E8" s="15">
        <f>BH42</f>
        <v>72</v>
      </c>
      <c r="F8" s="15">
        <f>BI42</f>
        <v>0</v>
      </c>
      <c r="G8" s="7"/>
      <c r="H8" s="24"/>
      <c r="I8" s="7"/>
      <c r="J8" s="7">
        <f t="shared" si="2"/>
        <v>7.2</v>
      </c>
      <c r="K8" s="7"/>
      <c r="L8" s="25"/>
      <c r="M8" s="6"/>
      <c r="N8" s="6"/>
      <c r="O8" s="6"/>
      <c r="P8" s="6"/>
      <c r="Q8" s="25"/>
      <c r="R8" s="6"/>
      <c r="S8" s="6"/>
      <c r="T8" s="6"/>
      <c r="U8" s="6"/>
      <c r="V8" s="25"/>
      <c r="W8" s="6"/>
      <c r="X8" s="6"/>
      <c r="Y8" s="6"/>
      <c r="Z8" s="6"/>
      <c r="AA8" s="25"/>
      <c r="AB8" s="6"/>
      <c r="AC8" s="6"/>
      <c r="AD8" s="6"/>
      <c r="AE8" s="6"/>
      <c r="AF8" s="25"/>
      <c r="AG8" s="6"/>
      <c r="AH8" s="6"/>
      <c r="AI8" s="6"/>
      <c r="AJ8" s="6"/>
      <c r="AK8" s="25"/>
      <c r="AL8" s="6"/>
      <c r="AM8" s="6"/>
      <c r="AN8" s="6"/>
      <c r="AO8" s="6"/>
      <c r="AP8" s="25"/>
      <c r="AQ8" s="6"/>
      <c r="AR8" s="6"/>
      <c r="AS8" s="6"/>
      <c r="AT8" s="6"/>
      <c r="AU8" s="25"/>
      <c r="AV8" s="6"/>
      <c r="AW8" s="6"/>
      <c r="AX8" s="6"/>
      <c r="AY8" s="6"/>
      <c r="AZ8" s="25"/>
      <c r="BA8" s="12"/>
      <c r="BB8" s="6"/>
      <c r="BC8" s="6"/>
      <c r="BD8" s="6"/>
      <c r="BE8" s="25"/>
      <c r="BF8" s="6"/>
      <c r="BG8" s="6"/>
      <c r="BH8" s="6"/>
      <c r="BI8" s="6"/>
      <c r="BJ8" s="25"/>
      <c r="BK8" s="6"/>
      <c r="BL8" s="6"/>
      <c r="BM8" s="6"/>
      <c r="BN8" s="6"/>
      <c r="BO8" s="25"/>
      <c r="BP8" s="6"/>
      <c r="BQ8" s="6"/>
      <c r="BR8" s="6"/>
      <c r="BS8" s="6"/>
      <c r="BT8" s="31"/>
      <c r="BU8" s="37"/>
      <c r="BV8" s="27"/>
      <c r="BW8" s="27"/>
      <c r="BX8" s="27"/>
      <c r="BY8" s="31"/>
      <c r="BZ8" s="37"/>
      <c r="CA8" s="27"/>
      <c r="CB8" s="27"/>
      <c r="CC8" s="27"/>
      <c r="CD8" s="25"/>
      <c r="CE8" s="6"/>
      <c r="CF8" s="6"/>
      <c r="CG8" s="6"/>
      <c r="CH8" s="6"/>
      <c r="CI8" s="25">
        <v>6</v>
      </c>
      <c r="CJ8" s="6">
        <v>36</v>
      </c>
      <c r="CK8" s="6">
        <v>0</v>
      </c>
      <c r="CL8" s="6">
        <v>22</v>
      </c>
      <c r="CM8" s="6">
        <v>0</v>
      </c>
      <c r="CN8" s="25"/>
      <c r="CO8" s="6"/>
      <c r="CP8" s="6"/>
      <c r="CQ8" s="6"/>
      <c r="CR8" s="6"/>
      <c r="CS8" s="31"/>
      <c r="CT8" s="37"/>
      <c r="CU8" s="27"/>
      <c r="CV8" s="27"/>
      <c r="CW8" s="27"/>
      <c r="CX8" s="25"/>
      <c r="CY8" s="6"/>
      <c r="CZ8" s="6"/>
      <c r="DA8" s="6"/>
      <c r="DB8" s="6"/>
      <c r="DC8" s="25"/>
      <c r="DD8" s="6"/>
      <c r="DE8" s="6"/>
      <c r="DF8" s="6"/>
      <c r="DG8" s="6"/>
      <c r="DH8" s="31"/>
      <c r="DI8" s="37"/>
      <c r="DJ8" s="27"/>
      <c r="DK8" s="27"/>
      <c r="DL8" s="27"/>
      <c r="DM8" s="25"/>
      <c r="DN8" s="6"/>
      <c r="DO8" s="6"/>
      <c r="DP8" s="6"/>
      <c r="DQ8" s="6"/>
      <c r="DR8" s="25"/>
      <c r="DS8" s="6"/>
      <c r="DT8" s="6"/>
      <c r="DU8" s="6"/>
      <c r="DV8" s="6"/>
      <c r="DW8" s="31"/>
      <c r="DX8" s="37"/>
      <c r="DY8" s="27"/>
      <c r="DZ8" s="27"/>
      <c r="EA8" s="27"/>
      <c r="EB8" s="25"/>
      <c r="EC8" s="6"/>
      <c r="ED8" s="6"/>
      <c r="EE8" s="6"/>
      <c r="EF8" s="6"/>
      <c r="EG8" s="25"/>
      <c r="EH8" s="6"/>
      <c r="EI8" s="6"/>
      <c r="EJ8" s="6"/>
      <c r="EK8" s="6"/>
      <c r="EL8" s="31"/>
      <c r="EM8" s="28"/>
      <c r="EN8" s="28"/>
      <c r="EO8" s="28"/>
      <c r="EP8" s="28"/>
      <c r="EQ8" s="31"/>
      <c r="ER8" s="37"/>
      <c r="ES8" s="27"/>
      <c r="ET8" s="27"/>
      <c r="EU8" s="27"/>
    </row>
    <row r="9" spans="1:151" x14ac:dyDescent="0.25">
      <c r="A9" s="26" t="s">
        <v>236</v>
      </c>
      <c r="B9" s="5">
        <f>BJ42</f>
        <v>27</v>
      </c>
      <c r="C9" s="15">
        <f>BK42</f>
        <v>162</v>
      </c>
      <c r="D9" s="15">
        <f>BL42</f>
        <v>2</v>
      </c>
      <c r="E9" s="15">
        <f>BM42</f>
        <v>119</v>
      </c>
      <c r="F9" s="15">
        <f>BN42</f>
        <v>5</v>
      </c>
      <c r="G9" s="7">
        <f t="shared" si="0"/>
        <v>23.8</v>
      </c>
      <c r="H9" s="24"/>
      <c r="I9" s="7">
        <f t="shared" si="1"/>
        <v>32.4</v>
      </c>
      <c r="J9" s="7">
        <f t="shared" si="2"/>
        <v>4.4074074074074074</v>
      </c>
      <c r="K9" s="7"/>
      <c r="L9" s="25">
        <v>4</v>
      </c>
      <c r="M9" s="6">
        <v>24</v>
      </c>
      <c r="N9" s="6">
        <v>0</v>
      </c>
      <c r="O9" s="6">
        <v>21</v>
      </c>
      <c r="P9" s="6">
        <v>2</v>
      </c>
      <c r="Q9" s="25">
        <v>4</v>
      </c>
      <c r="R9" s="6">
        <v>24</v>
      </c>
      <c r="S9" s="6">
        <v>0</v>
      </c>
      <c r="T9" s="6">
        <v>27</v>
      </c>
      <c r="U9" s="6">
        <v>1</v>
      </c>
      <c r="V9" s="25">
        <v>4</v>
      </c>
      <c r="W9" s="12">
        <v>24</v>
      </c>
      <c r="X9" s="6">
        <v>0</v>
      </c>
      <c r="Y9" s="6">
        <v>17</v>
      </c>
      <c r="Z9" s="6">
        <v>2</v>
      </c>
      <c r="AA9" s="25">
        <v>4</v>
      </c>
      <c r="AB9" s="6">
        <v>24</v>
      </c>
      <c r="AC9" s="6">
        <v>0</v>
      </c>
      <c r="AD9" s="6">
        <v>30</v>
      </c>
      <c r="AE9" s="6">
        <v>2</v>
      </c>
      <c r="AF9" s="25"/>
      <c r="AG9" s="6"/>
      <c r="AH9" s="6"/>
      <c r="AI9" s="6"/>
      <c r="AJ9" s="6"/>
      <c r="AK9" s="25">
        <v>2</v>
      </c>
      <c r="AL9" s="6">
        <v>12</v>
      </c>
      <c r="AM9" s="6">
        <v>0</v>
      </c>
      <c r="AN9" s="6">
        <v>9</v>
      </c>
      <c r="AO9" s="6">
        <v>3</v>
      </c>
      <c r="AP9" s="25"/>
      <c r="AQ9" s="6"/>
      <c r="AR9" s="6"/>
      <c r="AS9" s="6"/>
      <c r="AT9" s="6"/>
      <c r="AU9" s="25">
        <v>3</v>
      </c>
      <c r="AV9" s="6">
        <v>18</v>
      </c>
      <c r="AW9" s="6">
        <v>0</v>
      </c>
      <c r="AX9" s="6">
        <v>21</v>
      </c>
      <c r="AY9" s="6">
        <v>0</v>
      </c>
      <c r="AZ9" s="25">
        <v>2</v>
      </c>
      <c r="BA9" s="12">
        <v>12</v>
      </c>
      <c r="BB9" s="6">
        <v>0</v>
      </c>
      <c r="BC9" s="6">
        <v>18</v>
      </c>
      <c r="BD9" s="6">
        <v>0</v>
      </c>
      <c r="BE9" s="25"/>
      <c r="BF9" s="6"/>
      <c r="BG9" s="6"/>
      <c r="BH9" s="6"/>
      <c r="BI9" s="6"/>
      <c r="BJ9" s="25">
        <v>5</v>
      </c>
      <c r="BK9" s="6">
        <v>30</v>
      </c>
      <c r="BL9" s="6">
        <v>2</v>
      </c>
      <c r="BM9" s="6">
        <v>19</v>
      </c>
      <c r="BN9" s="6">
        <v>0</v>
      </c>
      <c r="BO9" s="25"/>
      <c r="BP9" s="6"/>
      <c r="BQ9" s="6"/>
      <c r="BR9" s="6"/>
      <c r="BS9" s="6"/>
      <c r="BT9" s="31"/>
      <c r="BU9" s="37"/>
      <c r="BV9" s="27"/>
      <c r="BW9" s="27"/>
      <c r="BX9" s="27"/>
      <c r="BY9" s="31"/>
      <c r="BZ9" s="37"/>
      <c r="CA9" s="27"/>
      <c r="CB9" s="27"/>
      <c r="CC9" s="27"/>
      <c r="CD9" s="25">
        <v>4</v>
      </c>
      <c r="CE9" s="6">
        <v>24</v>
      </c>
      <c r="CF9" s="6">
        <v>0</v>
      </c>
      <c r="CG9" s="6">
        <v>14</v>
      </c>
      <c r="CH9" s="6">
        <v>1</v>
      </c>
      <c r="CI9" s="25"/>
      <c r="CJ9" s="6"/>
      <c r="CK9" s="6"/>
      <c r="CL9" s="6"/>
      <c r="CM9" s="6"/>
      <c r="CN9" s="25">
        <v>1.4</v>
      </c>
      <c r="CO9" s="6">
        <v>10</v>
      </c>
      <c r="CP9" s="6">
        <v>0</v>
      </c>
      <c r="CQ9" s="6">
        <v>9</v>
      </c>
      <c r="CR9" s="6">
        <v>2</v>
      </c>
      <c r="CS9" s="31"/>
      <c r="CT9" s="37"/>
      <c r="CU9" s="27"/>
      <c r="CV9" s="27"/>
      <c r="CW9" s="27"/>
      <c r="CX9" s="25"/>
      <c r="CY9" s="6"/>
      <c r="CZ9" s="6"/>
      <c r="DA9" s="6"/>
      <c r="DB9" s="6"/>
      <c r="DC9" s="25"/>
      <c r="DD9" s="6"/>
      <c r="DE9" s="6"/>
      <c r="DF9" s="6"/>
      <c r="DG9" s="6"/>
      <c r="DH9" s="31"/>
      <c r="DI9" s="37"/>
      <c r="DJ9" s="27"/>
      <c r="DK9" s="27"/>
      <c r="DL9" s="27"/>
      <c r="DM9" s="25">
        <v>2</v>
      </c>
      <c r="DN9" s="6">
        <v>12</v>
      </c>
      <c r="DO9" s="6">
        <v>0</v>
      </c>
      <c r="DP9" s="6">
        <v>16</v>
      </c>
      <c r="DQ9" s="6">
        <v>2</v>
      </c>
      <c r="DR9" s="25"/>
      <c r="DS9" s="6"/>
      <c r="DT9" s="6"/>
      <c r="DU9" s="6"/>
      <c r="DV9" s="6"/>
      <c r="DW9" s="31"/>
      <c r="DX9" s="37"/>
      <c r="DY9" s="27"/>
      <c r="DZ9" s="27"/>
      <c r="EA9" s="27"/>
      <c r="EB9" s="25">
        <v>6</v>
      </c>
      <c r="EC9" s="6">
        <v>36</v>
      </c>
      <c r="ED9" s="6">
        <v>2</v>
      </c>
      <c r="EE9" s="6">
        <v>8</v>
      </c>
      <c r="EF9" s="6">
        <v>0</v>
      </c>
      <c r="EG9" s="25">
        <v>3</v>
      </c>
      <c r="EH9" s="6">
        <v>18</v>
      </c>
      <c r="EI9" s="6">
        <v>0</v>
      </c>
      <c r="EJ9" s="6">
        <v>24</v>
      </c>
      <c r="EK9" s="6">
        <v>2</v>
      </c>
      <c r="EL9" s="31">
        <v>4</v>
      </c>
      <c r="EM9" s="28">
        <v>24</v>
      </c>
      <c r="EN9" s="28">
        <v>0</v>
      </c>
      <c r="EO9" s="28">
        <v>21</v>
      </c>
      <c r="EP9" s="28">
        <v>2</v>
      </c>
      <c r="EQ9" s="31">
        <v>5</v>
      </c>
      <c r="ER9" s="37">
        <v>30</v>
      </c>
      <c r="ES9" s="27">
        <v>0</v>
      </c>
      <c r="ET9" s="27">
        <v>26</v>
      </c>
      <c r="EU9" s="27">
        <v>1</v>
      </c>
    </row>
    <row r="10" spans="1:151" x14ac:dyDescent="0.25">
      <c r="A10" s="4" t="s">
        <v>196</v>
      </c>
      <c r="B10" s="5">
        <f>CD42</f>
        <v>42</v>
      </c>
      <c r="C10" s="15">
        <f>CE42</f>
        <v>252</v>
      </c>
      <c r="D10" s="15">
        <f>CF42</f>
        <v>5</v>
      </c>
      <c r="E10" s="15">
        <f>CG42</f>
        <v>156</v>
      </c>
      <c r="F10" s="15">
        <f>CH42</f>
        <v>13</v>
      </c>
      <c r="G10" s="7">
        <f t="shared" si="0"/>
        <v>12</v>
      </c>
      <c r="H10" s="24">
        <v>2</v>
      </c>
      <c r="I10" s="7">
        <f t="shared" si="1"/>
        <v>19.384615384615383</v>
      </c>
      <c r="J10" s="7">
        <f t="shared" si="2"/>
        <v>3.7142857142857144</v>
      </c>
      <c r="K10" s="7"/>
      <c r="L10" s="25">
        <v>8</v>
      </c>
      <c r="M10" s="6">
        <v>48</v>
      </c>
      <c r="N10" s="6">
        <v>2</v>
      </c>
      <c r="O10" s="6">
        <v>25</v>
      </c>
      <c r="P10" s="6">
        <v>3</v>
      </c>
      <c r="Q10" s="25">
        <v>4</v>
      </c>
      <c r="R10" s="6">
        <v>24</v>
      </c>
      <c r="S10" s="6">
        <v>0</v>
      </c>
      <c r="T10" s="6">
        <v>13</v>
      </c>
      <c r="U10" s="6">
        <v>1</v>
      </c>
      <c r="V10" s="25">
        <v>4</v>
      </c>
      <c r="W10" s="12">
        <v>24</v>
      </c>
      <c r="X10" s="6">
        <v>0</v>
      </c>
      <c r="Y10" s="6">
        <v>23</v>
      </c>
      <c r="Z10" s="6">
        <v>0</v>
      </c>
      <c r="AA10" s="25">
        <v>4</v>
      </c>
      <c r="AB10" s="6">
        <v>24</v>
      </c>
      <c r="AC10" s="6">
        <v>1</v>
      </c>
      <c r="AD10" s="6">
        <v>18</v>
      </c>
      <c r="AE10" s="6">
        <v>1</v>
      </c>
      <c r="AF10" s="25"/>
      <c r="AG10" s="6"/>
      <c r="AH10" s="6"/>
      <c r="AI10" s="6"/>
      <c r="AJ10" s="6"/>
      <c r="AK10" s="25">
        <v>4</v>
      </c>
      <c r="AL10" s="6">
        <v>24</v>
      </c>
      <c r="AM10" s="6">
        <v>0</v>
      </c>
      <c r="AN10" s="6">
        <v>26</v>
      </c>
      <c r="AO10" s="6">
        <v>0</v>
      </c>
      <c r="AP10" s="25"/>
      <c r="AQ10" s="6"/>
      <c r="AR10" s="6"/>
      <c r="AS10" s="6"/>
      <c r="AT10" s="6"/>
      <c r="AU10" s="25"/>
      <c r="AV10" s="6"/>
      <c r="AW10" s="6"/>
      <c r="AX10" s="6"/>
      <c r="AY10" s="6"/>
      <c r="AZ10" s="25">
        <v>1</v>
      </c>
      <c r="BA10" s="12">
        <v>6</v>
      </c>
      <c r="BB10" s="6">
        <v>0</v>
      </c>
      <c r="BC10" s="6">
        <v>10</v>
      </c>
      <c r="BD10" s="6">
        <v>1</v>
      </c>
      <c r="BE10" s="25"/>
      <c r="BF10" s="6"/>
      <c r="BG10" s="6"/>
      <c r="BH10" s="6"/>
      <c r="BI10" s="6"/>
      <c r="BJ10" s="25"/>
      <c r="BK10" s="6"/>
      <c r="BL10" s="6"/>
      <c r="BM10" s="6"/>
      <c r="BN10" s="6"/>
      <c r="BO10" s="25"/>
      <c r="BP10" s="6"/>
      <c r="BQ10" s="6"/>
      <c r="BR10" s="6"/>
      <c r="BS10" s="6"/>
      <c r="BT10" s="31"/>
      <c r="BU10" s="37"/>
      <c r="BV10" s="27"/>
      <c r="BW10" s="27"/>
      <c r="BX10" s="27"/>
      <c r="BY10" s="31"/>
      <c r="BZ10" s="37"/>
      <c r="CA10" s="27"/>
      <c r="CB10" s="27"/>
      <c r="CC10" s="27"/>
      <c r="CD10" s="25">
        <v>2</v>
      </c>
      <c r="CE10" s="6">
        <v>12</v>
      </c>
      <c r="CF10" s="6">
        <v>0</v>
      </c>
      <c r="CG10" s="6">
        <v>19</v>
      </c>
      <c r="CH10" s="6">
        <v>0</v>
      </c>
      <c r="CI10" s="25">
        <v>6</v>
      </c>
      <c r="CJ10" s="6">
        <v>36</v>
      </c>
      <c r="CK10" s="6">
        <v>0</v>
      </c>
      <c r="CL10" s="6">
        <v>39</v>
      </c>
      <c r="CM10" s="6">
        <v>1</v>
      </c>
      <c r="CN10" s="25">
        <v>6</v>
      </c>
      <c r="CO10" s="12">
        <v>36</v>
      </c>
      <c r="CP10" s="6">
        <v>0</v>
      </c>
      <c r="CQ10" s="6">
        <v>36</v>
      </c>
      <c r="CR10" s="6">
        <v>0</v>
      </c>
      <c r="CS10" s="31"/>
      <c r="CT10" s="37"/>
      <c r="CU10" s="27"/>
      <c r="CV10" s="27"/>
      <c r="CW10" s="27"/>
      <c r="CX10" s="25"/>
      <c r="CY10" s="6"/>
      <c r="CZ10" s="6"/>
      <c r="DA10" s="6"/>
      <c r="DB10" s="6"/>
      <c r="DC10" s="25"/>
      <c r="DD10" s="6"/>
      <c r="DE10" s="6"/>
      <c r="DF10" s="6"/>
      <c r="DG10" s="6"/>
      <c r="DH10" s="31"/>
      <c r="DI10" s="37"/>
      <c r="DJ10" s="27"/>
      <c r="DK10" s="27"/>
      <c r="DL10" s="27"/>
      <c r="DM10" s="25">
        <v>5</v>
      </c>
      <c r="DN10" s="6">
        <v>30</v>
      </c>
      <c r="DO10" s="6">
        <v>0</v>
      </c>
      <c r="DP10" s="6">
        <v>16</v>
      </c>
      <c r="DQ10" s="6">
        <v>1</v>
      </c>
      <c r="DR10" s="25"/>
      <c r="DS10" s="6"/>
      <c r="DT10" s="6"/>
      <c r="DU10" s="6"/>
      <c r="DV10" s="6"/>
      <c r="DW10" s="31"/>
      <c r="DX10" s="37"/>
      <c r="DY10" s="27"/>
      <c r="DZ10" s="27"/>
      <c r="EA10" s="27"/>
      <c r="EB10" s="25">
        <v>1</v>
      </c>
      <c r="EC10" s="6">
        <v>6</v>
      </c>
      <c r="ED10" s="6">
        <v>0</v>
      </c>
      <c r="EE10" s="6">
        <v>2</v>
      </c>
      <c r="EF10" s="6">
        <v>1</v>
      </c>
      <c r="EG10" s="25"/>
      <c r="EH10" s="6"/>
      <c r="EI10" s="6"/>
      <c r="EJ10" s="6"/>
      <c r="EK10" s="6"/>
      <c r="EL10" s="31">
        <v>3</v>
      </c>
      <c r="EM10" s="28">
        <v>18</v>
      </c>
      <c r="EN10" s="28">
        <v>0</v>
      </c>
      <c r="EO10" s="28">
        <v>18</v>
      </c>
      <c r="EP10" s="28">
        <v>0</v>
      </c>
      <c r="EQ10" s="31"/>
      <c r="ER10" s="37"/>
      <c r="ES10" s="27"/>
      <c r="ET10" s="27"/>
      <c r="EU10" s="27"/>
    </row>
    <row r="11" spans="1:151" x14ac:dyDescent="0.25">
      <c r="A11" s="26" t="s">
        <v>574</v>
      </c>
      <c r="B11" s="5">
        <f>CI42</f>
        <v>36</v>
      </c>
      <c r="C11" s="15">
        <f>CJ42</f>
        <v>216</v>
      </c>
      <c r="D11" s="15">
        <f>CK42</f>
        <v>1</v>
      </c>
      <c r="E11" s="15">
        <f>CL42</f>
        <v>154</v>
      </c>
      <c r="F11" s="15">
        <f>CM42</f>
        <v>5</v>
      </c>
      <c r="G11" s="7">
        <f t="shared" si="0"/>
        <v>30.8</v>
      </c>
      <c r="H11" s="24"/>
      <c r="I11" s="7">
        <f t="shared" si="1"/>
        <v>43.2</v>
      </c>
      <c r="J11" s="7">
        <f t="shared" si="2"/>
        <v>4.2777777777777777</v>
      </c>
      <c r="K11" s="7"/>
      <c r="L11" s="25">
        <v>4</v>
      </c>
      <c r="M11" s="6">
        <v>24</v>
      </c>
      <c r="N11" s="6">
        <v>0</v>
      </c>
      <c r="O11" s="6">
        <v>16</v>
      </c>
      <c r="P11" s="6">
        <v>0</v>
      </c>
      <c r="Q11" s="25">
        <v>8</v>
      </c>
      <c r="R11" s="6">
        <v>48</v>
      </c>
      <c r="S11" s="6">
        <v>1</v>
      </c>
      <c r="T11" s="6">
        <v>32</v>
      </c>
      <c r="U11" s="6">
        <v>1</v>
      </c>
      <c r="V11" s="25">
        <v>5</v>
      </c>
      <c r="W11" s="12">
        <v>30</v>
      </c>
      <c r="X11" s="6">
        <v>0</v>
      </c>
      <c r="Y11" s="6">
        <v>41</v>
      </c>
      <c r="Z11" s="6">
        <v>0</v>
      </c>
      <c r="AA11" s="25"/>
      <c r="AB11" s="6"/>
      <c r="AC11" s="6"/>
      <c r="AD11" s="6"/>
      <c r="AE11" s="6"/>
      <c r="AF11" s="25"/>
      <c r="AG11" s="6"/>
      <c r="AH11" s="6"/>
      <c r="AI11" s="6"/>
      <c r="AJ11" s="6"/>
      <c r="AK11" s="25">
        <v>8</v>
      </c>
      <c r="AL11" s="6">
        <v>48</v>
      </c>
      <c r="AM11" s="6">
        <v>3</v>
      </c>
      <c r="AN11" s="6">
        <v>11</v>
      </c>
      <c r="AO11" s="6">
        <v>0</v>
      </c>
      <c r="AP11" s="25"/>
      <c r="AQ11" s="6"/>
      <c r="AR11" s="6"/>
      <c r="AS11" s="6"/>
      <c r="AT11" s="6"/>
      <c r="AU11" s="25"/>
      <c r="AV11" s="6"/>
      <c r="AW11" s="6"/>
      <c r="AX11" s="6"/>
      <c r="AY11" s="6"/>
      <c r="AZ11" s="25">
        <v>3</v>
      </c>
      <c r="BA11" s="12">
        <v>18</v>
      </c>
      <c r="BB11" s="6">
        <v>0</v>
      </c>
      <c r="BC11" s="6">
        <v>13</v>
      </c>
      <c r="BD11" s="6">
        <v>0</v>
      </c>
      <c r="BE11" s="25"/>
      <c r="BF11" s="6"/>
      <c r="BG11" s="6"/>
      <c r="BH11" s="6"/>
      <c r="BI11" s="6"/>
      <c r="BJ11" s="25"/>
      <c r="BK11" s="6"/>
      <c r="BL11" s="6"/>
      <c r="BM11" s="6"/>
      <c r="BN11" s="6"/>
      <c r="BO11" s="25"/>
      <c r="BP11" s="6"/>
      <c r="BQ11" s="6"/>
      <c r="BR11" s="6"/>
      <c r="BS11" s="6"/>
      <c r="BT11" s="31"/>
      <c r="BU11" s="37"/>
      <c r="BV11" s="27"/>
      <c r="BW11" s="27"/>
      <c r="BX11" s="27"/>
      <c r="BY11" s="31"/>
      <c r="BZ11" s="37"/>
      <c r="CA11" s="27"/>
      <c r="CB11" s="27"/>
      <c r="CC11" s="27"/>
      <c r="CD11" s="6">
        <v>8</v>
      </c>
      <c r="CE11" s="6">
        <v>48</v>
      </c>
      <c r="CF11" s="6">
        <v>1</v>
      </c>
      <c r="CG11" s="6">
        <v>42</v>
      </c>
      <c r="CH11" s="6">
        <v>2</v>
      </c>
      <c r="CI11" s="25">
        <v>2</v>
      </c>
      <c r="CJ11" s="6">
        <v>12</v>
      </c>
      <c r="CK11" s="6">
        <v>0</v>
      </c>
      <c r="CL11" s="6">
        <v>18</v>
      </c>
      <c r="CM11" s="6">
        <v>0</v>
      </c>
      <c r="CN11" s="25">
        <v>5</v>
      </c>
      <c r="CO11" s="12">
        <v>30</v>
      </c>
      <c r="CP11" s="6">
        <v>0</v>
      </c>
      <c r="CQ11" s="6">
        <v>23</v>
      </c>
      <c r="CR11" s="6">
        <v>0</v>
      </c>
      <c r="CS11" s="31"/>
      <c r="CT11" s="37"/>
      <c r="CU11" s="27"/>
      <c r="CV11" s="27"/>
      <c r="CW11" s="27"/>
      <c r="CX11" s="25"/>
      <c r="CY11" s="6"/>
      <c r="CZ11" s="6"/>
      <c r="DA11" s="6"/>
      <c r="DB11" s="6"/>
      <c r="DC11" s="25"/>
      <c r="DD11" s="6"/>
      <c r="DE11" s="6"/>
      <c r="DF11" s="6"/>
      <c r="DG11" s="6"/>
      <c r="DH11" s="31"/>
      <c r="DI11" s="37"/>
      <c r="DJ11" s="27"/>
      <c r="DK11" s="27"/>
      <c r="DL11" s="27"/>
      <c r="DM11" s="25">
        <v>1</v>
      </c>
      <c r="DN11" s="6">
        <v>6</v>
      </c>
      <c r="DO11" s="6">
        <v>0</v>
      </c>
      <c r="DP11" s="6">
        <v>14</v>
      </c>
      <c r="DQ11" s="6">
        <v>0</v>
      </c>
      <c r="DR11" s="25"/>
      <c r="DS11" s="6"/>
      <c r="DT11" s="6"/>
      <c r="DU11" s="6"/>
      <c r="DV11" s="6"/>
      <c r="DW11" s="31"/>
      <c r="DX11" s="37"/>
      <c r="DY11" s="27"/>
      <c r="DZ11" s="27"/>
      <c r="EA11" s="27"/>
      <c r="EB11" s="25">
        <v>3</v>
      </c>
      <c r="EC11" s="6">
        <v>18</v>
      </c>
      <c r="ED11" s="6">
        <v>0</v>
      </c>
      <c r="EE11" s="6">
        <v>12</v>
      </c>
      <c r="EF11" s="6">
        <v>1</v>
      </c>
      <c r="EG11" s="25"/>
      <c r="EH11" s="6"/>
      <c r="EI11" s="6"/>
      <c r="EJ11" s="6"/>
      <c r="EK11" s="6"/>
      <c r="EL11" s="31">
        <v>3</v>
      </c>
      <c r="EM11" s="28">
        <v>18</v>
      </c>
      <c r="EN11" s="28">
        <v>0</v>
      </c>
      <c r="EO11" s="28">
        <v>15</v>
      </c>
      <c r="EP11" s="28">
        <v>0</v>
      </c>
      <c r="EQ11" s="31"/>
      <c r="ER11" s="37"/>
      <c r="ES11" s="27"/>
      <c r="ET11" s="27"/>
      <c r="EU11" s="27"/>
    </row>
    <row r="12" spans="1:151" x14ac:dyDescent="0.25">
      <c r="A12" s="26" t="s">
        <v>528</v>
      </c>
      <c r="B12" s="5">
        <f>CN42</f>
        <v>26.4</v>
      </c>
      <c r="C12" s="15">
        <f>CO42</f>
        <v>160</v>
      </c>
      <c r="D12" s="15">
        <f>CP42</f>
        <v>0</v>
      </c>
      <c r="E12" s="15">
        <f>CQ42</f>
        <v>194</v>
      </c>
      <c r="F12" s="15">
        <f>CR42</f>
        <v>4</v>
      </c>
      <c r="G12" s="7">
        <f t="shared" si="0"/>
        <v>48.5</v>
      </c>
      <c r="H12" s="24"/>
      <c r="I12" s="7">
        <f t="shared" si="1"/>
        <v>40</v>
      </c>
      <c r="J12" s="7">
        <f t="shared" si="2"/>
        <v>7.2750000000000004</v>
      </c>
      <c r="K12" s="7"/>
      <c r="L12" s="25">
        <v>2</v>
      </c>
      <c r="M12" s="6">
        <v>12</v>
      </c>
      <c r="N12" s="6">
        <v>0</v>
      </c>
      <c r="O12" s="6">
        <v>5</v>
      </c>
      <c r="P12" s="6">
        <v>1</v>
      </c>
      <c r="Q12" s="25">
        <v>2</v>
      </c>
      <c r="R12" s="6">
        <v>12</v>
      </c>
      <c r="S12" s="6">
        <v>1</v>
      </c>
      <c r="T12" s="6">
        <v>1</v>
      </c>
      <c r="U12" s="6">
        <v>2</v>
      </c>
      <c r="V12" s="25">
        <v>4</v>
      </c>
      <c r="W12" s="12">
        <v>24</v>
      </c>
      <c r="X12" s="6">
        <v>0</v>
      </c>
      <c r="Y12" s="6">
        <v>19</v>
      </c>
      <c r="Z12" s="6">
        <v>1</v>
      </c>
      <c r="AA12" s="25"/>
      <c r="AB12" s="12"/>
      <c r="AC12" s="6"/>
      <c r="AD12" s="6"/>
      <c r="AE12" s="6"/>
      <c r="AF12" s="25"/>
      <c r="AG12" s="6"/>
      <c r="AH12" s="6"/>
      <c r="AI12" s="6"/>
      <c r="AJ12" s="6"/>
      <c r="AK12" s="25">
        <v>3</v>
      </c>
      <c r="AL12" s="6">
        <v>18</v>
      </c>
      <c r="AM12" s="6">
        <v>0</v>
      </c>
      <c r="AN12" s="6">
        <v>12</v>
      </c>
      <c r="AO12" s="6">
        <v>1</v>
      </c>
      <c r="AP12" s="25"/>
      <c r="AQ12" s="6"/>
      <c r="AR12" s="6"/>
      <c r="AS12" s="6"/>
      <c r="AT12" s="6"/>
      <c r="AU12" s="25"/>
      <c r="AV12" s="6"/>
      <c r="AW12" s="6"/>
      <c r="AX12" s="6"/>
      <c r="AY12" s="6"/>
      <c r="AZ12" s="25"/>
      <c r="BA12" s="12"/>
      <c r="BB12" s="6"/>
      <c r="BC12" s="6"/>
      <c r="BD12" s="6"/>
      <c r="BE12" s="25"/>
      <c r="BF12" s="6"/>
      <c r="BG12" s="6"/>
      <c r="BH12" s="6"/>
      <c r="BI12" s="6"/>
      <c r="BJ12" s="25"/>
      <c r="BK12" s="6"/>
      <c r="BL12" s="6"/>
      <c r="BM12" s="6"/>
      <c r="BN12" s="6"/>
      <c r="BO12" s="25"/>
      <c r="BP12" s="6"/>
      <c r="BQ12" s="6"/>
      <c r="BR12" s="6"/>
      <c r="BS12" s="6"/>
      <c r="BT12" s="31"/>
      <c r="BU12" s="37"/>
      <c r="BV12" s="27"/>
      <c r="BW12" s="27"/>
      <c r="BX12" s="27"/>
      <c r="BY12" s="31"/>
      <c r="BZ12" s="37"/>
      <c r="CA12" s="27"/>
      <c r="CB12" s="27"/>
      <c r="CC12" s="27"/>
      <c r="CD12" s="6">
        <v>5</v>
      </c>
      <c r="CE12" s="6">
        <v>30</v>
      </c>
      <c r="CF12" s="6">
        <v>1</v>
      </c>
      <c r="CG12" s="6">
        <v>8</v>
      </c>
      <c r="CH12" s="6">
        <v>0</v>
      </c>
      <c r="CI12" s="6">
        <v>3</v>
      </c>
      <c r="CJ12" s="6">
        <v>18</v>
      </c>
      <c r="CK12" s="6">
        <v>0</v>
      </c>
      <c r="CL12" s="6">
        <v>12</v>
      </c>
      <c r="CM12" s="6">
        <v>1</v>
      </c>
      <c r="CN12" s="25"/>
      <c r="CO12" s="12"/>
      <c r="CP12" s="6"/>
      <c r="CQ12" s="6"/>
      <c r="CR12" s="6"/>
      <c r="CS12" s="31"/>
      <c r="CT12" s="37"/>
      <c r="CU12" s="27"/>
      <c r="CV12" s="27"/>
      <c r="CW12" s="27"/>
      <c r="CX12" s="25"/>
      <c r="CY12" s="6"/>
      <c r="CZ12" s="6"/>
      <c r="DA12" s="6"/>
      <c r="DB12" s="6"/>
      <c r="DC12" s="25"/>
      <c r="DD12" s="6"/>
      <c r="DE12" s="6"/>
      <c r="DF12" s="6"/>
      <c r="DG12" s="6"/>
      <c r="DH12" s="31"/>
      <c r="DI12" s="37"/>
      <c r="DJ12" s="27"/>
      <c r="DK12" s="27"/>
      <c r="DL12" s="27"/>
      <c r="DM12" s="25"/>
      <c r="DN12" s="6"/>
      <c r="DO12" s="6"/>
      <c r="DP12" s="6"/>
      <c r="DQ12" s="6"/>
      <c r="DR12" s="25"/>
      <c r="DS12" s="6"/>
      <c r="DT12" s="6"/>
      <c r="DU12" s="6"/>
      <c r="DV12" s="6"/>
      <c r="DW12" s="31"/>
      <c r="DX12" s="37"/>
      <c r="DY12" s="27"/>
      <c r="DZ12" s="27"/>
      <c r="EA12" s="27"/>
      <c r="EB12" s="25">
        <v>3</v>
      </c>
      <c r="EC12" s="6">
        <v>18</v>
      </c>
      <c r="ED12" s="6">
        <v>0</v>
      </c>
      <c r="EE12" s="6">
        <v>10</v>
      </c>
      <c r="EF12" s="6">
        <v>1</v>
      </c>
      <c r="EG12" s="25"/>
      <c r="EH12" s="6"/>
      <c r="EI12" s="6"/>
      <c r="EJ12" s="6"/>
      <c r="EK12" s="6"/>
      <c r="EL12" s="38">
        <v>4</v>
      </c>
      <c r="EM12" s="28">
        <v>24</v>
      </c>
      <c r="EN12" s="28">
        <v>0</v>
      </c>
      <c r="EO12" s="28">
        <v>34</v>
      </c>
      <c r="EP12" s="28">
        <v>0</v>
      </c>
      <c r="EQ12" s="31"/>
      <c r="ER12" s="37"/>
      <c r="ES12" s="27"/>
      <c r="ET12" s="27"/>
      <c r="EU12" s="27"/>
    </row>
    <row r="13" spans="1:151" x14ac:dyDescent="0.25">
      <c r="A13" s="4" t="s">
        <v>10</v>
      </c>
      <c r="B13" s="5">
        <f>L42</f>
        <v>72</v>
      </c>
      <c r="C13" s="15">
        <f>M42</f>
        <v>432</v>
      </c>
      <c r="D13" s="15">
        <f>N42</f>
        <v>11</v>
      </c>
      <c r="E13" s="15">
        <f>O42</f>
        <v>245</v>
      </c>
      <c r="F13" s="15">
        <f>P42</f>
        <v>16</v>
      </c>
      <c r="G13" s="7">
        <f t="shared" si="0"/>
        <v>15.3125</v>
      </c>
      <c r="H13" s="24">
        <v>1</v>
      </c>
      <c r="I13" s="7">
        <f t="shared" si="1"/>
        <v>27</v>
      </c>
      <c r="J13" s="7">
        <f t="shared" si="2"/>
        <v>3.4027777777777777</v>
      </c>
      <c r="K13" s="7"/>
      <c r="L13" s="25">
        <v>4</v>
      </c>
      <c r="M13" s="6">
        <v>24</v>
      </c>
      <c r="N13" s="6">
        <v>0</v>
      </c>
      <c r="O13" s="6">
        <v>22</v>
      </c>
      <c r="P13" s="6">
        <v>2</v>
      </c>
      <c r="Q13" s="25">
        <v>7</v>
      </c>
      <c r="R13" s="6">
        <v>42</v>
      </c>
      <c r="S13" s="6">
        <v>2</v>
      </c>
      <c r="T13" s="6">
        <v>32</v>
      </c>
      <c r="U13" s="6">
        <v>1</v>
      </c>
      <c r="V13" s="25">
        <v>2</v>
      </c>
      <c r="W13" s="12">
        <v>12</v>
      </c>
      <c r="X13" s="6">
        <v>0</v>
      </c>
      <c r="Y13" s="6">
        <v>13</v>
      </c>
      <c r="Z13" s="6">
        <v>0</v>
      </c>
      <c r="AA13" s="25"/>
      <c r="AB13" s="12"/>
      <c r="AC13" s="6"/>
      <c r="AD13" s="6"/>
      <c r="AE13" s="6"/>
      <c r="AF13" s="25"/>
      <c r="AG13" s="6"/>
      <c r="AH13" s="6"/>
      <c r="AI13" s="6"/>
      <c r="AJ13" s="6"/>
      <c r="AK13" s="25">
        <v>4</v>
      </c>
      <c r="AL13" s="6">
        <v>24</v>
      </c>
      <c r="AM13" s="6">
        <v>1</v>
      </c>
      <c r="AN13" s="6">
        <v>12</v>
      </c>
      <c r="AO13" s="6">
        <v>0</v>
      </c>
      <c r="AP13" s="25"/>
      <c r="AQ13" s="6"/>
      <c r="AR13" s="6"/>
      <c r="AS13" s="6"/>
      <c r="AT13" s="6"/>
      <c r="AU13" s="25"/>
      <c r="AV13" s="6"/>
      <c r="AW13" s="6"/>
      <c r="AX13" s="6"/>
      <c r="AY13" s="6"/>
      <c r="AZ13" s="25"/>
      <c r="BA13" s="12"/>
      <c r="BB13" s="6"/>
      <c r="BC13" s="6"/>
      <c r="BD13" s="6"/>
      <c r="BE13" s="25"/>
      <c r="BF13" s="6"/>
      <c r="BG13" s="6"/>
      <c r="BH13" s="6"/>
      <c r="BI13" s="6"/>
      <c r="BJ13" s="25"/>
      <c r="BK13" s="6"/>
      <c r="BL13" s="6"/>
      <c r="BM13" s="6"/>
      <c r="BN13" s="6"/>
      <c r="BO13" s="25"/>
      <c r="BP13" s="6"/>
      <c r="BQ13" s="6"/>
      <c r="BR13" s="6"/>
      <c r="BS13" s="6"/>
      <c r="BT13" s="31"/>
      <c r="BU13" s="37"/>
      <c r="BV13" s="27"/>
      <c r="BW13" s="27"/>
      <c r="BX13" s="27"/>
      <c r="BY13" s="31"/>
      <c r="BZ13" s="37"/>
      <c r="CA13" s="27"/>
      <c r="CB13" s="27"/>
      <c r="CC13" s="27"/>
      <c r="CD13" s="6"/>
      <c r="CE13" s="6"/>
      <c r="CF13" s="6"/>
      <c r="CG13" s="6"/>
      <c r="CH13" s="6"/>
      <c r="CI13" s="6">
        <v>3</v>
      </c>
      <c r="CJ13" s="6">
        <v>18</v>
      </c>
      <c r="CK13" s="6">
        <v>1</v>
      </c>
      <c r="CL13" s="6">
        <v>4</v>
      </c>
      <c r="CM13" s="6">
        <v>0</v>
      </c>
      <c r="CN13" s="25"/>
      <c r="CO13" s="12"/>
      <c r="CP13" s="6"/>
      <c r="CQ13" s="6"/>
      <c r="CR13" s="6"/>
      <c r="CS13" s="31"/>
      <c r="CT13" s="37"/>
      <c r="CU13" s="27"/>
      <c r="CV13" s="27"/>
      <c r="CW13" s="27"/>
      <c r="CX13" s="25"/>
      <c r="CY13" s="6"/>
      <c r="CZ13" s="6"/>
      <c r="DA13" s="6"/>
      <c r="DB13" s="6"/>
      <c r="DC13" s="25"/>
      <c r="DD13" s="6"/>
      <c r="DE13" s="6"/>
      <c r="DF13" s="6"/>
      <c r="DG13" s="6"/>
      <c r="DH13" s="31"/>
      <c r="DI13" s="37"/>
      <c r="DJ13" s="27"/>
      <c r="DK13" s="27"/>
      <c r="DL13" s="27"/>
      <c r="DM13" s="12"/>
      <c r="DN13" s="6"/>
      <c r="DO13" s="6"/>
      <c r="DP13" s="6"/>
      <c r="DQ13" s="6"/>
      <c r="DR13" s="25"/>
      <c r="DS13" s="6"/>
      <c r="DT13" s="6"/>
      <c r="DU13" s="6"/>
      <c r="DV13" s="6"/>
      <c r="DW13" s="31"/>
      <c r="DX13" s="37"/>
      <c r="DY13" s="27"/>
      <c r="DZ13" s="27"/>
      <c r="EA13" s="27"/>
      <c r="EB13" s="25">
        <v>1.2</v>
      </c>
      <c r="EC13" s="6">
        <v>8</v>
      </c>
      <c r="ED13" s="6">
        <v>0</v>
      </c>
      <c r="EE13" s="6">
        <v>4</v>
      </c>
      <c r="EF13" s="6">
        <v>3</v>
      </c>
      <c r="EG13" s="25"/>
      <c r="EH13" s="6"/>
      <c r="EI13" s="6"/>
      <c r="EJ13" s="6"/>
      <c r="EK13" s="6"/>
      <c r="EL13" s="38">
        <v>1.5</v>
      </c>
      <c r="EM13" s="28">
        <v>11</v>
      </c>
      <c r="EN13" s="28">
        <v>0</v>
      </c>
      <c r="EO13" s="28">
        <v>9</v>
      </c>
      <c r="EP13" s="28">
        <v>0</v>
      </c>
      <c r="EQ13" s="31"/>
      <c r="ER13" s="37"/>
      <c r="ES13" s="27"/>
      <c r="ET13" s="27"/>
      <c r="EU13" s="27"/>
    </row>
    <row r="14" spans="1:151" x14ac:dyDescent="0.25">
      <c r="A14" s="26" t="s">
        <v>570</v>
      </c>
      <c r="B14" s="5">
        <f>CX42</f>
        <v>14</v>
      </c>
      <c r="C14" s="15">
        <f>CY42</f>
        <v>84</v>
      </c>
      <c r="D14" s="15">
        <f>CZ42</f>
        <v>0</v>
      </c>
      <c r="E14" s="15">
        <f>DA42</f>
        <v>95</v>
      </c>
      <c r="F14" s="15">
        <f>DB42</f>
        <v>7</v>
      </c>
      <c r="G14" s="7">
        <f t="shared" si="0"/>
        <v>13.571428571428571</v>
      </c>
      <c r="H14" s="24">
        <v>1</v>
      </c>
      <c r="I14" s="7">
        <f t="shared" si="1"/>
        <v>12</v>
      </c>
      <c r="J14" s="7">
        <f t="shared" si="2"/>
        <v>6.7857142857142856</v>
      </c>
      <c r="K14" s="7"/>
      <c r="L14" s="25">
        <v>6</v>
      </c>
      <c r="M14" s="6">
        <v>36</v>
      </c>
      <c r="N14" s="6">
        <v>0</v>
      </c>
      <c r="O14" s="6">
        <v>11</v>
      </c>
      <c r="P14" s="6">
        <v>0</v>
      </c>
      <c r="Q14" s="25">
        <v>3</v>
      </c>
      <c r="R14" s="6">
        <v>18</v>
      </c>
      <c r="S14" s="6">
        <v>0</v>
      </c>
      <c r="T14" s="6">
        <v>17</v>
      </c>
      <c r="U14" s="6">
        <v>2</v>
      </c>
      <c r="V14" s="25">
        <v>3</v>
      </c>
      <c r="W14" s="12">
        <v>18</v>
      </c>
      <c r="X14" s="6">
        <v>0</v>
      </c>
      <c r="Y14" s="6">
        <v>21</v>
      </c>
      <c r="Z14" s="6">
        <v>0</v>
      </c>
      <c r="AA14" s="25"/>
      <c r="AB14" s="12"/>
      <c r="AC14" s="6"/>
      <c r="AD14" s="6"/>
      <c r="AE14" s="6"/>
      <c r="AF14" s="25"/>
      <c r="AG14" s="6"/>
      <c r="AH14" s="6"/>
      <c r="AI14" s="6"/>
      <c r="AJ14" s="6"/>
      <c r="AK14" s="25">
        <v>2</v>
      </c>
      <c r="AL14" s="6">
        <v>12</v>
      </c>
      <c r="AM14" s="6">
        <v>0</v>
      </c>
      <c r="AN14" s="6">
        <v>10</v>
      </c>
      <c r="AO14" s="6">
        <v>0</v>
      </c>
      <c r="AP14" s="25"/>
      <c r="AQ14" s="6"/>
      <c r="AR14" s="6"/>
      <c r="AS14" s="6"/>
      <c r="AT14" s="6"/>
      <c r="AU14" s="25"/>
      <c r="AV14" s="6"/>
      <c r="AW14" s="6"/>
      <c r="AX14" s="6"/>
      <c r="AY14" s="6"/>
      <c r="AZ14" s="25"/>
      <c r="BA14" s="12"/>
      <c r="BB14" s="6"/>
      <c r="BC14" s="6"/>
      <c r="BD14" s="6"/>
      <c r="BE14" s="25"/>
      <c r="BF14" s="6"/>
      <c r="BG14" s="6"/>
      <c r="BH14" s="6"/>
      <c r="BI14" s="6"/>
      <c r="BJ14" s="25"/>
      <c r="BK14" s="6"/>
      <c r="BL14" s="6"/>
      <c r="BM14" s="6"/>
      <c r="BN14" s="6"/>
      <c r="BO14" s="25"/>
      <c r="BP14" s="6"/>
      <c r="BQ14" s="6"/>
      <c r="BR14" s="6"/>
      <c r="BS14" s="6"/>
      <c r="BT14" s="31"/>
      <c r="BU14" s="37"/>
      <c r="BV14" s="27"/>
      <c r="BW14" s="27"/>
      <c r="BX14" s="27"/>
      <c r="BY14" s="31"/>
      <c r="BZ14" s="37"/>
      <c r="CA14" s="27"/>
      <c r="CB14" s="27"/>
      <c r="CC14" s="27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25"/>
      <c r="CO14" s="12"/>
      <c r="CP14" s="6"/>
      <c r="CQ14" s="6"/>
      <c r="CR14" s="6"/>
      <c r="CS14" s="31"/>
      <c r="CT14" s="37"/>
      <c r="CU14" s="27"/>
      <c r="CV14" s="27"/>
      <c r="CW14" s="27"/>
      <c r="CX14" s="25"/>
      <c r="CY14" s="6"/>
      <c r="CZ14" s="6"/>
      <c r="DA14" s="6"/>
      <c r="DB14" s="6"/>
      <c r="DC14" s="25"/>
      <c r="DD14" s="6"/>
      <c r="DE14" s="6"/>
      <c r="DF14" s="6"/>
      <c r="DG14" s="6"/>
      <c r="DH14" s="31"/>
      <c r="DI14" s="37"/>
      <c r="DJ14" s="27"/>
      <c r="DK14" s="27"/>
      <c r="DL14" s="27"/>
      <c r="DM14" s="12"/>
      <c r="DN14" s="6"/>
      <c r="DO14" s="6"/>
      <c r="DP14" s="6"/>
      <c r="DQ14" s="6"/>
      <c r="DR14" s="25"/>
      <c r="DS14" s="6"/>
      <c r="DT14" s="6"/>
      <c r="DU14" s="6"/>
      <c r="DV14" s="6"/>
      <c r="DW14" s="31"/>
      <c r="DX14" s="37"/>
      <c r="DY14" s="27"/>
      <c r="DZ14" s="27"/>
      <c r="EA14" s="27"/>
      <c r="EB14" s="25">
        <v>7</v>
      </c>
      <c r="EC14" s="6">
        <v>42</v>
      </c>
      <c r="ED14" s="6">
        <v>0</v>
      </c>
      <c r="EE14" s="6">
        <v>28</v>
      </c>
      <c r="EF14" s="6">
        <v>0</v>
      </c>
      <c r="EG14" s="25"/>
      <c r="EH14" s="6"/>
      <c r="EI14" s="6"/>
      <c r="EJ14" s="6"/>
      <c r="EK14" s="6"/>
      <c r="EL14" s="38">
        <v>4</v>
      </c>
      <c r="EM14" s="28">
        <v>24</v>
      </c>
      <c r="EN14" s="28">
        <v>0</v>
      </c>
      <c r="EO14" s="28">
        <v>19</v>
      </c>
      <c r="EP14" s="28">
        <v>1</v>
      </c>
      <c r="EQ14" s="31"/>
      <c r="ER14" s="37"/>
      <c r="ES14" s="27"/>
      <c r="ET14" s="27"/>
      <c r="EU14" s="27"/>
    </row>
    <row r="15" spans="1:151" x14ac:dyDescent="0.25">
      <c r="A15" s="4" t="s">
        <v>12</v>
      </c>
      <c r="B15" s="5">
        <f>Q42</f>
        <v>76</v>
      </c>
      <c r="C15" s="15">
        <f>R42</f>
        <v>456</v>
      </c>
      <c r="D15" s="15">
        <f>S42</f>
        <v>10</v>
      </c>
      <c r="E15" s="15">
        <f>T42</f>
        <v>343</v>
      </c>
      <c r="F15" s="15">
        <f>U42</f>
        <v>17</v>
      </c>
      <c r="G15" s="7">
        <f t="shared" si="0"/>
        <v>20.176470588235293</v>
      </c>
      <c r="H15" s="24">
        <v>2</v>
      </c>
      <c r="I15" s="7">
        <f t="shared" si="1"/>
        <v>26.823529411764707</v>
      </c>
      <c r="J15" s="7">
        <f t="shared" si="2"/>
        <v>4.5131578947368425</v>
      </c>
      <c r="K15" s="7"/>
      <c r="L15" s="25">
        <v>3</v>
      </c>
      <c r="M15" s="6">
        <v>18</v>
      </c>
      <c r="N15" s="6">
        <v>1</v>
      </c>
      <c r="O15" s="6">
        <v>2</v>
      </c>
      <c r="P15" s="6">
        <v>1</v>
      </c>
      <c r="Q15" s="25">
        <v>4</v>
      </c>
      <c r="R15" s="6">
        <v>24</v>
      </c>
      <c r="S15" s="6">
        <v>1</v>
      </c>
      <c r="T15" s="6">
        <v>7</v>
      </c>
      <c r="U15" s="6">
        <v>0</v>
      </c>
      <c r="V15" s="25">
        <v>6</v>
      </c>
      <c r="W15" s="12">
        <v>36</v>
      </c>
      <c r="X15" s="6">
        <v>0</v>
      </c>
      <c r="Y15" s="6">
        <v>23</v>
      </c>
      <c r="Z15" s="6">
        <v>1</v>
      </c>
      <c r="AA15" s="25"/>
      <c r="AB15" s="12"/>
      <c r="AC15" s="6"/>
      <c r="AD15" s="6"/>
      <c r="AE15" s="6"/>
      <c r="AF15" s="25"/>
      <c r="AG15" s="6"/>
      <c r="AH15" s="6"/>
      <c r="AI15" s="6"/>
      <c r="AJ15" s="6"/>
      <c r="AK15" s="25">
        <v>3</v>
      </c>
      <c r="AL15" s="6">
        <v>18</v>
      </c>
      <c r="AM15" s="6">
        <v>0</v>
      </c>
      <c r="AN15" s="6">
        <v>11</v>
      </c>
      <c r="AO15" s="6">
        <v>1</v>
      </c>
      <c r="AP15" s="25"/>
      <c r="AQ15" s="6"/>
      <c r="AR15" s="6"/>
      <c r="AS15" s="6"/>
      <c r="AT15" s="6"/>
      <c r="AU15" s="25"/>
      <c r="AV15" s="6"/>
      <c r="AW15" s="6"/>
      <c r="AX15" s="6"/>
      <c r="AY15" s="6"/>
      <c r="AZ15" s="25"/>
      <c r="BA15" s="12"/>
      <c r="BB15" s="6"/>
      <c r="BC15" s="6"/>
      <c r="BD15" s="6"/>
      <c r="BE15" s="25"/>
      <c r="BF15" s="6"/>
      <c r="BG15" s="6"/>
      <c r="BH15" s="6"/>
      <c r="BI15" s="6"/>
      <c r="BJ15" s="25"/>
      <c r="BK15" s="6"/>
      <c r="BL15" s="6"/>
      <c r="BM15" s="6"/>
      <c r="BN15" s="6"/>
      <c r="BO15" s="25"/>
      <c r="BP15" s="6"/>
      <c r="BQ15" s="6"/>
      <c r="BR15" s="6"/>
      <c r="BS15" s="6"/>
      <c r="BT15" s="30"/>
      <c r="BU15" s="4"/>
      <c r="BY15" s="30"/>
      <c r="BZ15" s="4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25"/>
      <c r="CO15" s="12"/>
      <c r="CP15" s="6"/>
      <c r="CQ15" s="6"/>
      <c r="CR15" s="6"/>
      <c r="CS15" s="30"/>
      <c r="CT15" s="4"/>
      <c r="CX15" s="25"/>
      <c r="CY15" s="6"/>
      <c r="CZ15" s="6"/>
      <c r="DA15" s="6"/>
      <c r="DB15" s="6"/>
      <c r="DC15" s="25"/>
      <c r="DD15" s="6"/>
      <c r="DE15" s="6"/>
      <c r="DF15" s="6"/>
      <c r="DG15" s="6"/>
      <c r="DH15" s="30"/>
      <c r="DI15" s="4"/>
      <c r="DM15" s="6"/>
      <c r="DN15" s="6"/>
      <c r="DO15" s="6"/>
      <c r="DP15" s="6"/>
      <c r="DQ15" s="6"/>
      <c r="DR15" s="25"/>
      <c r="DS15" s="6"/>
      <c r="DT15" s="6"/>
      <c r="DU15" s="6"/>
      <c r="DV15" s="6"/>
      <c r="DW15" s="30"/>
      <c r="DX15" s="4"/>
      <c r="EB15" s="25">
        <v>5</v>
      </c>
      <c r="EC15" s="12">
        <v>30</v>
      </c>
      <c r="ED15" s="6">
        <v>3</v>
      </c>
      <c r="EE15" s="6">
        <v>2</v>
      </c>
      <c r="EF15" s="6">
        <v>2</v>
      </c>
      <c r="EG15" s="25"/>
      <c r="EH15" s="6"/>
      <c r="EI15" s="6"/>
      <c r="EJ15" s="6"/>
      <c r="EK15" s="6"/>
      <c r="EL15" s="30">
        <v>5.2</v>
      </c>
      <c r="EM15" s="28">
        <v>32</v>
      </c>
      <c r="EN15" s="28">
        <v>2</v>
      </c>
      <c r="EO15" s="28">
        <v>17</v>
      </c>
      <c r="EP15" s="28">
        <v>2</v>
      </c>
      <c r="EQ15" s="30"/>
      <c r="ER15" s="4"/>
    </row>
    <row r="16" spans="1:151" x14ac:dyDescent="0.25">
      <c r="A16" t="s">
        <v>29</v>
      </c>
      <c r="B16" s="5">
        <f>DM42</f>
        <v>30.4</v>
      </c>
      <c r="C16" s="15">
        <f>DN42</f>
        <v>184</v>
      </c>
      <c r="D16" s="15">
        <f>DO42</f>
        <v>2</v>
      </c>
      <c r="E16" s="15">
        <f>DP42</f>
        <v>170</v>
      </c>
      <c r="F16" s="15">
        <f>DQ42</f>
        <v>10</v>
      </c>
      <c r="G16" s="7">
        <f t="shared" ref="G16:G22" si="3">E16/F16</f>
        <v>17</v>
      </c>
      <c r="H16" s="24">
        <v>1</v>
      </c>
      <c r="I16" s="7">
        <f t="shared" ref="I16:I22" si="4">C16/F16</f>
        <v>18.399999999999999</v>
      </c>
      <c r="J16" s="7">
        <f t="shared" ref="J16:J22" si="5">6*E16/C16</f>
        <v>5.5434782608695654</v>
      </c>
      <c r="K16" s="7"/>
      <c r="L16" s="25">
        <v>6</v>
      </c>
      <c r="M16" s="6">
        <v>36</v>
      </c>
      <c r="N16" s="6">
        <v>2</v>
      </c>
      <c r="O16" s="6">
        <v>7</v>
      </c>
      <c r="P16" s="6">
        <v>1</v>
      </c>
      <c r="Q16" s="25">
        <v>6</v>
      </c>
      <c r="R16" s="6">
        <v>36</v>
      </c>
      <c r="S16" s="6">
        <v>0</v>
      </c>
      <c r="T16" s="6">
        <v>53</v>
      </c>
      <c r="U16" s="6">
        <v>0</v>
      </c>
      <c r="V16" s="25">
        <v>2</v>
      </c>
      <c r="W16" s="12">
        <v>12</v>
      </c>
      <c r="X16" s="6">
        <v>1</v>
      </c>
      <c r="Y16" s="6">
        <v>2</v>
      </c>
      <c r="Z16" s="6">
        <v>3</v>
      </c>
      <c r="AA16" s="25"/>
      <c r="AB16" s="12"/>
      <c r="AC16" s="6"/>
      <c r="AD16" s="6"/>
      <c r="AE16" s="6"/>
      <c r="AF16" s="25"/>
      <c r="AG16" s="6"/>
      <c r="AH16" s="6"/>
      <c r="AI16" s="6"/>
      <c r="AJ16" s="6"/>
      <c r="AK16" s="25">
        <v>4.5</v>
      </c>
      <c r="AL16" s="6">
        <v>29</v>
      </c>
      <c r="AM16" s="6">
        <v>2</v>
      </c>
      <c r="AN16" s="6">
        <v>12</v>
      </c>
      <c r="AO16" s="6">
        <v>1</v>
      </c>
      <c r="AP16" s="25"/>
      <c r="AQ16" s="6"/>
      <c r="AR16" s="6"/>
      <c r="AS16" s="6"/>
      <c r="AT16" s="6"/>
      <c r="AU16" s="25"/>
      <c r="AV16" s="6"/>
      <c r="AW16" s="6"/>
      <c r="AX16" s="6"/>
      <c r="AY16" s="6"/>
      <c r="AZ16" s="25"/>
      <c r="BA16" s="12"/>
      <c r="BB16" s="6"/>
      <c r="BC16" s="6"/>
      <c r="BD16" s="6"/>
      <c r="BE16" s="25"/>
      <c r="BF16" s="6"/>
      <c r="BG16" s="6"/>
      <c r="BH16" s="6"/>
      <c r="BI16" s="6"/>
      <c r="BJ16" s="25"/>
      <c r="BK16" s="6"/>
      <c r="BL16" s="6"/>
      <c r="BM16" s="6"/>
      <c r="BN16" s="6"/>
      <c r="BO16" s="25"/>
      <c r="BP16" s="6"/>
      <c r="BQ16" s="6"/>
      <c r="BR16" s="6"/>
      <c r="BS16" s="6"/>
      <c r="BT16" s="30"/>
      <c r="BU16" s="4"/>
      <c r="BY16" s="30"/>
      <c r="BZ16" s="4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25"/>
      <c r="CO16" s="12"/>
      <c r="CP16" s="6"/>
      <c r="CQ16" s="6"/>
      <c r="CR16" s="6"/>
      <c r="CS16" s="30"/>
      <c r="CT16" s="4"/>
      <c r="CX16" s="25"/>
      <c r="CY16" s="6"/>
      <c r="CZ16" s="6"/>
      <c r="DA16" s="6"/>
      <c r="DB16" s="6"/>
      <c r="DC16" s="25"/>
      <c r="DD16" s="6"/>
      <c r="DE16" s="6"/>
      <c r="DF16" s="6"/>
      <c r="DG16" s="6"/>
      <c r="DH16" s="30"/>
      <c r="DI16" s="4"/>
      <c r="DM16" s="6"/>
      <c r="DN16" s="6"/>
      <c r="DO16" s="6"/>
      <c r="DP16" s="6"/>
      <c r="DQ16" s="6"/>
      <c r="DR16" s="25"/>
      <c r="DS16" s="6"/>
      <c r="DT16" s="6"/>
      <c r="DU16" s="6"/>
      <c r="DV16" s="6"/>
      <c r="DW16" s="30"/>
      <c r="DX16" s="4"/>
      <c r="EB16" s="25"/>
      <c r="EC16" s="12"/>
      <c r="ED16" s="6"/>
      <c r="EE16" s="6"/>
      <c r="EF16" s="6"/>
      <c r="EG16" s="25"/>
      <c r="EH16" s="6"/>
      <c r="EI16" s="6"/>
      <c r="EJ16" s="6"/>
      <c r="EK16" s="6"/>
      <c r="EL16" s="30"/>
      <c r="EM16" s="28"/>
      <c r="EN16" s="28"/>
      <c r="EO16" s="28"/>
      <c r="EP16" s="28"/>
      <c r="EQ16" s="30"/>
      <c r="ER16" s="4"/>
    </row>
    <row r="17" spans="1:148" x14ac:dyDescent="0.25">
      <c r="A17" t="s">
        <v>531</v>
      </c>
      <c r="B17" s="5">
        <f>DR42</f>
        <v>15</v>
      </c>
      <c r="C17" s="15">
        <f>DS42</f>
        <v>90</v>
      </c>
      <c r="D17" s="15">
        <f>DT42</f>
        <v>0</v>
      </c>
      <c r="E17" s="15">
        <f>DU42</f>
        <v>97</v>
      </c>
      <c r="F17" s="15">
        <f>DV42</f>
        <v>8</v>
      </c>
      <c r="G17" s="7">
        <f t="shared" si="3"/>
        <v>12.125</v>
      </c>
      <c r="H17" s="24">
        <v>2</v>
      </c>
      <c r="I17" s="7">
        <f t="shared" si="4"/>
        <v>11.25</v>
      </c>
      <c r="J17" s="7">
        <f t="shared" si="5"/>
        <v>6.4666666666666668</v>
      </c>
      <c r="K17" s="7"/>
      <c r="L17" s="25">
        <v>3</v>
      </c>
      <c r="M17" s="6">
        <v>18</v>
      </c>
      <c r="N17" s="6">
        <v>1</v>
      </c>
      <c r="O17" s="6">
        <v>2</v>
      </c>
      <c r="P17" s="6">
        <v>0</v>
      </c>
      <c r="Q17" s="31">
        <v>7</v>
      </c>
      <c r="R17" s="6">
        <v>42</v>
      </c>
      <c r="S17" s="6">
        <v>2</v>
      </c>
      <c r="T17" s="6">
        <v>22</v>
      </c>
      <c r="U17" s="6">
        <v>3</v>
      </c>
      <c r="V17" s="31">
        <v>7</v>
      </c>
      <c r="W17" s="28">
        <v>42</v>
      </c>
      <c r="X17" s="6">
        <v>0</v>
      </c>
      <c r="Y17" s="6">
        <v>39</v>
      </c>
      <c r="Z17" s="6">
        <v>0</v>
      </c>
      <c r="AA17" s="25"/>
      <c r="AB17" s="12"/>
      <c r="AC17" s="6"/>
      <c r="AD17" s="6"/>
      <c r="AE17" s="6"/>
      <c r="AF17" s="25"/>
      <c r="AG17" s="6"/>
      <c r="AH17" s="6"/>
      <c r="AI17" s="6"/>
      <c r="AJ17" s="6"/>
      <c r="AK17" s="25"/>
      <c r="AL17" s="6"/>
      <c r="AM17" s="6"/>
      <c r="AN17" s="6"/>
      <c r="AO17" s="6"/>
      <c r="AP17" s="25"/>
      <c r="AQ17" s="6"/>
      <c r="AR17" s="6"/>
      <c r="AS17" s="6"/>
      <c r="AT17" s="6"/>
      <c r="AU17" s="25"/>
      <c r="AV17" s="6"/>
      <c r="AW17" s="6"/>
      <c r="AX17" s="6"/>
      <c r="AY17" s="6"/>
      <c r="AZ17" s="25"/>
      <c r="BA17" s="12"/>
      <c r="BB17" s="6"/>
      <c r="BC17" s="6"/>
      <c r="BD17" s="6"/>
      <c r="BE17" s="25"/>
      <c r="BF17" s="6"/>
      <c r="BG17" s="6"/>
      <c r="BH17" s="6"/>
      <c r="BI17" s="6"/>
      <c r="BJ17" s="25"/>
      <c r="BK17" s="6"/>
      <c r="BL17" s="6"/>
      <c r="BM17" s="6"/>
      <c r="BN17" s="6"/>
      <c r="BO17" s="25"/>
      <c r="BP17" s="6"/>
      <c r="BQ17" s="6"/>
      <c r="BR17" s="6"/>
      <c r="BS17" s="6"/>
      <c r="BT17" s="30"/>
      <c r="BU17" s="4"/>
      <c r="BY17" s="30"/>
      <c r="BZ17" s="4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25"/>
      <c r="CO17" s="12"/>
      <c r="CP17" s="6"/>
      <c r="CQ17" s="6"/>
      <c r="CR17" s="6"/>
      <c r="CS17" s="30"/>
      <c r="CT17" s="4"/>
      <c r="CX17" s="30"/>
      <c r="CY17" s="6"/>
      <c r="CZ17" s="6"/>
      <c r="DA17" s="6"/>
      <c r="DB17" s="6"/>
      <c r="DC17" s="30"/>
      <c r="DH17" s="30"/>
      <c r="DI17" s="4"/>
      <c r="DR17" s="25"/>
      <c r="DS17" s="6"/>
      <c r="DT17" s="6"/>
      <c r="DU17" s="6"/>
      <c r="DV17" s="6"/>
      <c r="DW17" s="30"/>
      <c r="DX17" s="4"/>
      <c r="EB17" s="25"/>
      <c r="EC17" s="12"/>
      <c r="ED17" s="6"/>
      <c r="EE17" s="6"/>
      <c r="EF17" s="6"/>
      <c r="EG17" s="25"/>
      <c r="EH17" s="6"/>
      <c r="EI17" s="6"/>
      <c r="EJ17" s="6"/>
      <c r="EK17" s="6"/>
      <c r="EL17" s="38"/>
      <c r="EM17" s="28"/>
      <c r="EN17" s="28"/>
      <c r="EO17" s="28"/>
      <c r="EP17" s="28"/>
      <c r="EQ17" s="30"/>
      <c r="ER17" s="4"/>
    </row>
    <row r="18" spans="1:148" x14ac:dyDescent="0.25">
      <c r="A18" s="4" t="s">
        <v>13</v>
      </c>
      <c r="B18" s="5">
        <f>EB42</f>
        <v>50.2</v>
      </c>
      <c r="C18" s="15">
        <f>EC42</f>
        <v>302</v>
      </c>
      <c r="D18" s="15">
        <f>ED42</f>
        <v>8</v>
      </c>
      <c r="E18" s="15">
        <f>EE42</f>
        <v>172</v>
      </c>
      <c r="F18" s="15">
        <f>EF42</f>
        <v>10</v>
      </c>
      <c r="G18" s="7">
        <f t="shared" si="3"/>
        <v>17.2</v>
      </c>
      <c r="H18" s="24">
        <v>1</v>
      </c>
      <c r="I18" s="7">
        <f t="shared" si="4"/>
        <v>30.2</v>
      </c>
      <c r="J18" s="7">
        <f t="shared" si="5"/>
        <v>3.4172185430463577</v>
      </c>
      <c r="K18" s="7"/>
      <c r="L18" s="29">
        <v>5</v>
      </c>
      <c r="M18" s="6">
        <v>30</v>
      </c>
      <c r="N18" s="6">
        <v>0</v>
      </c>
      <c r="O18" s="6">
        <v>25</v>
      </c>
      <c r="P18" s="12">
        <v>0</v>
      </c>
      <c r="Q18" s="25">
        <v>3</v>
      </c>
      <c r="R18" s="6">
        <v>18</v>
      </c>
      <c r="S18" s="6">
        <v>0</v>
      </c>
      <c r="T18" s="6">
        <v>5</v>
      </c>
      <c r="U18" s="6">
        <v>2</v>
      </c>
      <c r="V18" s="25">
        <v>3</v>
      </c>
      <c r="W18" s="12">
        <v>18</v>
      </c>
      <c r="X18" s="6">
        <v>0</v>
      </c>
      <c r="Y18" s="6">
        <v>18</v>
      </c>
      <c r="Z18" s="6">
        <v>0</v>
      </c>
      <c r="AA18" s="25"/>
      <c r="AB18" s="12"/>
      <c r="AC18" s="6"/>
      <c r="AD18" s="6"/>
      <c r="AE18" s="6"/>
      <c r="AF18" s="25"/>
      <c r="AG18" s="6"/>
      <c r="AH18" s="6"/>
      <c r="AI18" s="6"/>
      <c r="AJ18" s="6"/>
      <c r="AK18" s="25"/>
      <c r="AL18" s="6"/>
      <c r="AM18" s="6"/>
      <c r="AN18" s="6"/>
      <c r="AO18" s="6"/>
      <c r="AP18" s="25"/>
      <c r="AQ18" s="6"/>
      <c r="AR18" s="6"/>
      <c r="AS18" s="6"/>
      <c r="AT18" s="6"/>
      <c r="AU18" s="25"/>
      <c r="AV18" s="6"/>
      <c r="AW18" s="6"/>
      <c r="AX18" s="6"/>
      <c r="AY18" s="6"/>
      <c r="AZ18" s="25"/>
      <c r="BA18" s="12"/>
      <c r="BB18" s="6"/>
      <c r="BC18" s="6"/>
      <c r="BD18" s="6"/>
      <c r="BE18" s="25"/>
      <c r="BF18" s="6"/>
      <c r="BG18" s="6"/>
      <c r="BH18" s="6"/>
      <c r="BI18" s="6"/>
      <c r="BJ18" s="25"/>
      <c r="BK18" s="6"/>
      <c r="BL18" s="6"/>
      <c r="BM18" s="6"/>
      <c r="BN18" s="6"/>
      <c r="BO18" s="25"/>
      <c r="BP18" s="6"/>
      <c r="BQ18" s="6"/>
      <c r="BR18" s="6"/>
      <c r="BS18" s="6"/>
      <c r="BT18" s="30"/>
      <c r="BU18" s="4"/>
      <c r="BY18" s="30"/>
      <c r="BZ18" s="4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25"/>
      <c r="CO18" s="12"/>
      <c r="CP18" s="6"/>
      <c r="CQ18" s="6"/>
      <c r="CR18" s="6"/>
      <c r="CS18" s="30"/>
      <c r="CT18" s="4"/>
      <c r="CX18" s="25"/>
      <c r="CY18" s="6"/>
      <c r="CZ18" s="6"/>
      <c r="DA18" s="6"/>
      <c r="DB18" s="6"/>
      <c r="DC18" s="25"/>
      <c r="DD18" s="6"/>
      <c r="DE18" s="6"/>
      <c r="DF18" s="6"/>
      <c r="DG18" s="6"/>
      <c r="DH18" s="30"/>
      <c r="DI18" s="4"/>
      <c r="DM18" s="6"/>
      <c r="DN18" s="6"/>
      <c r="DO18" s="6"/>
      <c r="DP18" s="6"/>
      <c r="DQ18" s="6"/>
      <c r="DR18" s="25"/>
      <c r="DS18" s="6"/>
      <c r="DT18" s="6"/>
      <c r="DU18" s="6"/>
      <c r="DV18" s="6"/>
      <c r="DW18" s="30"/>
      <c r="DX18" s="4"/>
      <c r="EB18" s="25"/>
      <c r="EC18" s="12"/>
      <c r="ED18" s="6"/>
      <c r="EE18" s="6"/>
      <c r="EF18" s="6"/>
      <c r="EG18" s="25"/>
      <c r="EH18" s="12"/>
      <c r="EI18" s="6"/>
      <c r="EJ18" s="6"/>
      <c r="EK18" s="6"/>
      <c r="EQ18" s="30"/>
      <c r="ER18" s="4"/>
    </row>
    <row r="19" spans="1:148" x14ac:dyDescent="0.25">
      <c r="A19" s="4" t="s">
        <v>14</v>
      </c>
      <c r="B19" s="5">
        <f>V42</f>
        <v>71</v>
      </c>
      <c r="C19" s="15">
        <f>W42</f>
        <v>426</v>
      </c>
      <c r="D19" s="15">
        <f>X42</f>
        <v>6</v>
      </c>
      <c r="E19" s="15">
        <f>Y42</f>
        <v>346</v>
      </c>
      <c r="F19" s="15">
        <f>Z42</f>
        <v>14</v>
      </c>
      <c r="G19" s="7">
        <f t="shared" si="3"/>
        <v>24.714285714285715</v>
      </c>
      <c r="H19" s="24">
        <v>1</v>
      </c>
      <c r="I19" s="7">
        <f t="shared" si="4"/>
        <v>30.428571428571427</v>
      </c>
      <c r="J19" s="7">
        <f t="shared" si="5"/>
        <v>4.873239436619718</v>
      </c>
      <c r="K19" s="7"/>
      <c r="L19" s="25">
        <v>2</v>
      </c>
      <c r="M19" s="12">
        <v>12</v>
      </c>
      <c r="N19" s="6">
        <v>1</v>
      </c>
      <c r="O19" s="6">
        <v>6</v>
      </c>
      <c r="P19" s="6">
        <v>2</v>
      </c>
      <c r="Q19" s="25">
        <v>8</v>
      </c>
      <c r="R19" s="12">
        <v>48</v>
      </c>
      <c r="S19" s="6">
        <v>1</v>
      </c>
      <c r="T19" s="6">
        <v>16</v>
      </c>
      <c r="U19" s="6">
        <v>3</v>
      </c>
      <c r="V19" s="25">
        <v>5</v>
      </c>
      <c r="W19" s="12">
        <v>30</v>
      </c>
      <c r="X19" s="6">
        <v>2</v>
      </c>
      <c r="Y19" s="6">
        <v>4</v>
      </c>
      <c r="Z19" s="6">
        <v>2</v>
      </c>
      <c r="AA19" s="25"/>
      <c r="AB19" s="12"/>
      <c r="AC19" s="6"/>
      <c r="AD19" s="6"/>
      <c r="AE19" s="6"/>
      <c r="AF19" s="30"/>
      <c r="AK19" s="25"/>
      <c r="AL19" s="6"/>
      <c r="AM19" s="6"/>
      <c r="AN19" s="6"/>
      <c r="AO19" s="6"/>
      <c r="AP19" s="25"/>
      <c r="AQ19" s="6"/>
      <c r="AR19" s="6"/>
      <c r="AS19" s="6"/>
      <c r="AT19" s="6"/>
      <c r="AU19" s="25"/>
      <c r="AV19" s="6"/>
      <c r="AW19" s="6"/>
      <c r="AX19" s="6"/>
      <c r="AY19" s="6"/>
      <c r="AZ19" s="25"/>
      <c r="BA19" s="12"/>
      <c r="BB19" s="6"/>
      <c r="BC19" s="6"/>
      <c r="BD19" s="6"/>
      <c r="BE19" s="25"/>
      <c r="BF19" s="6"/>
      <c r="BG19" s="6"/>
      <c r="BH19" s="6"/>
      <c r="BI19" s="6"/>
      <c r="BJ19" s="30"/>
      <c r="BK19" s="12"/>
      <c r="BL19" s="6"/>
      <c r="BM19" s="6"/>
      <c r="BN19" s="6"/>
      <c r="BO19" s="30"/>
      <c r="BT19" s="30"/>
      <c r="BU19" s="4"/>
      <c r="BY19" s="30"/>
      <c r="BZ19" s="4"/>
      <c r="CN19" s="25"/>
      <c r="CO19" s="12"/>
      <c r="CP19" s="6"/>
      <c r="CQ19" s="6"/>
      <c r="CR19" s="6"/>
      <c r="CS19" s="30"/>
      <c r="CT19" s="4"/>
      <c r="CX19" s="25"/>
      <c r="CY19" s="12"/>
      <c r="CZ19" s="6"/>
      <c r="DA19" s="6"/>
      <c r="DB19" s="6"/>
      <c r="DC19" s="25"/>
      <c r="DD19" s="6"/>
      <c r="DE19" s="6"/>
      <c r="DF19" s="6"/>
      <c r="DG19" s="6"/>
      <c r="DH19" s="30"/>
      <c r="DI19" s="4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30"/>
      <c r="DX19" s="4"/>
      <c r="EB19" s="25"/>
      <c r="EC19" s="12"/>
      <c r="ED19" s="6"/>
      <c r="EE19" s="6"/>
      <c r="EF19" s="6"/>
      <c r="EG19" s="25"/>
      <c r="EH19" s="12"/>
      <c r="EI19" s="6"/>
      <c r="EJ19" s="6"/>
      <c r="EK19" s="6"/>
      <c r="EQ19" s="30"/>
      <c r="ER19" s="4"/>
    </row>
    <row r="20" spans="1:148" x14ac:dyDescent="0.25">
      <c r="A20" s="26" t="s">
        <v>530</v>
      </c>
      <c r="B20" s="5">
        <f>EG42</f>
        <v>18.3</v>
      </c>
      <c r="C20" s="15">
        <f>EH42</f>
        <v>111</v>
      </c>
      <c r="D20" s="15">
        <f>EI42</f>
        <v>0</v>
      </c>
      <c r="E20" s="15">
        <f>EJ42</f>
        <v>98</v>
      </c>
      <c r="F20" s="15">
        <f>EK42</f>
        <v>7</v>
      </c>
      <c r="G20" s="7">
        <f t="shared" si="3"/>
        <v>14</v>
      </c>
      <c r="H20" s="6"/>
      <c r="I20" s="7">
        <f t="shared" si="4"/>
        <v>15.857142857142858</v>
      </c>
      <c r="J20" s="7">
        <f t="shared" si="5"/>
        <v>5.2972972972972974</v>
      </c>
      <c r="K20" s="7"/>
      <c r="L20" s="25"/>
      <c r="M20" s="12"/>
      <c r="N20" s="6"/>
      <c r="O20" s="6"/>
      <c r="P20" s="6"/>
      <c r="Q20" s="25"/>
      <c r="R20" s="12"/>
      <c r="S20" s="6"/>
      <c r="T20" s="6"/>
      <c r="U20" s="6"/>
      <c r="V20" s="25"/>
      <c r="W20" s="12"/>
      <c r="X20" s="6"/>
      <c r="Y20" s="6"/>
      <c r="Z20" s="6"/>
      <c r="AA20" s="25"/>
      <c r="AB20" s="12"/>
      <c r="AC20" s="6"/>
      <c r="AD20" s="6"/>
      <c r="AE20" s="6"/>
      <c r="AF20" s="30"/>
      <c r="AK20" s="25"/>
      <c r="AL20" s="6"/>
      <c r="AM20" s="6"/>
      <c r="AN20" s="6"/>
      <c r="AO20" s="6"/>
      <c r="AP20" s="25"/>
      <c r="AQ20" s="6"/>
      <c r="AR20" s="6"/>
      <c r="AS20" s="6"/>
      <c r="AT20" s="6"/>
      <c r="AU20" s="25"/>
      <c r="AV20" s="6"/>
      <c r="AW20" s="6"/>
      <c r="AX20" s="6"/>
      <c r="AY20" s="6"/>
      <c r="AZ20" s="25"/>
      <c r="BA20" s="12"/>
      <c r="BB20" s="6"/>
      <c r="BC20" s="6"/>
      <c r="BD20" s="6"/>
      <c r="BE20" s="25"/>
      <c r="BF20" s="6"/>
      <c r="BG20" s="6"/>
      <c r="BH20" s="6"/>
      <c r="BI20" s="6"/>
      <c r="BJ20" s="25"/>
      <c r="BK20" s="12"/>
      <c r="BL20" s="6"/>
      <c r="BM20" s="6"/>
      <c r="BN20" s="6"/>
      <c r="BO20" s="25"/>
      <c r="BP20" s="6"/>
      <c r="BQ20" s="6"/>
      <c r="BR20" s="6"/>
      <c r="BS20" s="6"/>
      <c r="BT20" s="30"/>
      <c r="BU20" s="4"/>
      <c r="BY20" s="30"/>
      <c r="BZ20" s="4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25"/>
      <c r="CO20" s="12"/>
      <c r="CP20" s="6"/>
      <c r="CQ20" s="6"/>
      <c r="CR20" s="6"/>
      <c r="CS20" s="30"/>
      <c r="CT20" s="4"/>
      <c r="CX20" s="25"/>
      <c r="CY20" s="12"/>
      <c r="CZ20" s="6"/>
      <c r="DA20" s="6"/>
      <c r="DB20" s="6"/>
      <c r="DC20" s="30"/>
      <c r="DW20" s="30"/>
      <c r="DX20" s="4"/>
      <c r="EB20" s="25"/>
      <c r="EC20" s="12"/>
      <c r="ED20" s="6"/>
      <c r="EE20" s="6"/>
      <c r="EF20" s="6"/>
      <c r="EG20" s="25"/>
      <c r="EH20" s="12"/>
      <c r="EI20" s="6"/>
      <c r="EJ20" s="6"/>
      <c r="EK20" s="6"/>
      <c r="EQ20" s="30"/>
      <c r="ER20" s="4"/>
    </row>
    <row r="21" spans="1:148" x14ac:dyDescent="0.25">
      <c r="A21" s="4" t="s">
        <v>200</v>
      </c>
      <c r="B21" s="5">
        <f>EL42</f>
        <v>52.1</v>
      </c>
      <c r="C21" s="15">
        <f>EM42</f>
        <v>313</v>
      </c>
      <c r="D21" s="15">
        <f>EN42</f>
        <v>3</v>
      </c>
      <c r="E21" s="15">
        <f>EO42</f>
        <v>258</v>
      </c>
      <c r="F21" s="15">
        <f>EP42</f>
        <v>10</v>
      </c>
      <c r="G21" s="7">
        <f t="shared" si="3"/>
        <v>25.8</v>
      </c>
      <c r="H21" s="24"/>
      <c r="I21" s="7">
        <f t="shared" si="4"/>
        <v>31.3</v>
      </c>
      <c r="J21" s="7">
        <f t="shared" si="5"/>
        <v>4.9456869009584663</v>
      </c>
      <c r="K21" s="7"/>
      <c r="L21" s="29"/>
      <c r="M21" s="12"/>
      <c r="N21" s="6"/>
      <c r="O21" s="6"/>
      <c r="P21" s="6"/>
      <c r="Q21" s="25"/>
      <c r="R21" s="12"/>
      <c r="S21" s="6"/>
      <c r="T21" s="6"/>
      <c r="U21" s="6"/>
      <c r="V21" s="29"/>
      <c r="W21" s="28"/>
      <c r="X21" s="6"/>
      <c r="Y21" s="6"/>
      <c r="Z21" s="6"/>
      <c r="AA21" s="25"/>
      <c r="AB21" s="12"/>
      <c r="AC21" s="6"/>
      <c r="AD21" s="6"/>
      <c r="AE21" s="6"/>
      <c r="AF21" s="30"/>
      <c r="AK21" s="25"/>
      <c r="AL21" s="6"/>
      <c r="AM21" s="6"/>
      <c r="AN21" s="6"/>
      <c r="AO21" s="6"/>
      <c r="AP21" s="25"/>
      <c r="AQ21" s="6"/>
      <c r="AR21" s="6"/>
      <c r="AS21" s="6"/>
      <c r="AT21" s="6"/>
      <c r="AU21" s="25"/>
      <c r="AV21" s="6"/>
      <c r="AW21" s="6"/>
      <c r="AX21" s="6"/>
      <c r="AY21" s="6"/>
      <c r="AZ21" s="25"/>
      <c r="BA21" s="12"/>
      <c r="BB21" s="6"/>
      <c r="BC21" s="6"/>
      <c r="BD21" s="6"/>
      <c r="BE21" s="25"/>
      <c r="BF21" s="6"/>
      <c r="BG21" s="6"/>
      <c r="BH21" s="6"/>
      <c r="BI21" s="6"/>
      <c r="BJ21" s="25"/>
      <c r="BK21" s="12"/>
      <c r="BL21" s="6"/>
      <c r="BM21" s="6"/>
      <c r="BN21" s="6"/>
      <c r="BO21" s="25"/>
      <c r="BP21" s="6"/>
      <c r="BQ21" s="6"/>
      <c r="BR21" s="6"/>
      <c r="BS21" s="6"/>
      <c r="BT21" s="4"/>
      <c r="BU21" s="4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30"/>
      <c r="CO21" s="28"/>
      <c r="CP21" s="6"/>
      <c r="CQ21" s="6"/>
      <c r="CR21" s="6"/>
      <c r="CX21" s="25"/>
      <c r="CY21" s="12"/>
      <c r="CZ21" s="6"/>
      <c r="DA21" s="6"/>
      <c r="DB21" s="6"/>
      <c r="DC21" s="30"/>
      <c r="EB21" s="30"/>
      <c r="EG21" s="25"/>
      <c r="EH21" s="12"/>
      <c r="EI21" s="6"/>
      <c r="EJ21" s="6"/>
      <c r="EK21" s="6"/>
    </row>
    <row r="22" spans="1:148" x14ac:dyDescent="0.25">
      <c r="A22" s="2" t="s">
        <v>138</v>
      </c>
      <c r="B22" s="35">
        <f>EQ42</f>
        <v>19</v>
      </c>
      <c r="C22" s="36">
        <f>ER42</f>
        <v>114</v>
      </c>
      <c r="D22" s="36">
        <f>ES42</f>
        <v>2</v>
      </c>
      <c r="E22" s="36">
        <f>ET42</f>
        <v>93</v>
      </c>
      <c r="F22" s="36">
        <f>EU42</f>
        <v>8</v>
      </c>
      <c r="G22" s="7">
        <f t="shared" si="3"/>
        <v>11.625</v>
      </c>
      <c r="H22" s="1"/>
      <c r="I22" s="7">
        <f t="shared" si="4"/>
        <v>14.25</v>
      </c>
      <c r="J22" s="7">
        <f t="shared" si="5"/>
        <v>4.8947368421052628</v>
      </c>
      <c r="K22" s="7"/>
      <c r="L22" s="25"/>
      <c r="M22" s="12"/>
      <c r="N22" s="6"/>
      <c r="O22" s="6"/>
      <c r="P22" s="6"/>
      <c r="Q22" s="25"/>
      <c r="R22" s="12"/>
      <c r="S22" s="6"/>
      <c r="T22" s="6"/>
      <c r="U22" s="6"/>
      <c r="V22" s="25"/>
      <c r="W22" s="12"/>
      <c r="X22" s="6"/>
      <c r="Y22" s="6"/>
      <c r="Z22" s="6"/>
      <c r="AA22" s="25"/>
      <c r="AB22" s="12"/>
      <c r="AC22" s="6"/>
      <c r="AD22" s="6"/>
      <c r="AE22" s="6"/>
      <c r="AF22" s="30"/>
      <c r="AK22" s="25"/>
      <c r="AL22" s="6"/>
      <c r="AM22" s="6"/>
      <c r="AN22" s="6"/>
      <c r="AO22" s="6"/>
      <c r="AP22" s="25"/>
      <c r="AQ22" s="6"/>
      <c r="AR22" s="6"/>
      <c r="AS22" s="6"/>
      <c r="AT22" s="6"/>
      <c r="AU22" s="25"/>
      <c r="AV22" s="6"/>
      <c r="AW22" s="6"/>
      <c r="AX22" s="6"/>
      <c r="AY22" s="6"/>
      <c r="AZ22" s="25"/>
      <c r="BA22" s="12"/>
      <c r="BB22" s="6"/>
      <c r="BC22" s="6"/>
      <c r="BD22" s="6"/>
      <c r="BE22" s="25"/>
      <c r="BF22" s="6"/>
      <c r="BG22" s="6"/>
      <c r="BH22" s="6"/>
      <c r="BI22" s="6"/>
      <c r="BJ22" s="25"/>
      <c r="BK22" s="12"/>
      <c r="BL22" s="6"/>
      <c r="BM22" s="6"/>
      <c r="BN22" s="6"/>
      <c r="BO22" s="6"/>
      <c r="BP22" s="6"/>
      <c r="BQ22" s="6"/>
      <c r="BR22" s="6"/>
      <c r="BS22" s="6"/>
      <c r="BT22" s="4"/>
      <c r="BU22" s="4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25"/>
      <c r="CO22" s="12"/>
      <c r="CP22" s="6"/>
      <c r="CQ22" s="6"/>
      <c r="CR22" s="6"/>
      <c r="CX22" s="25"/>
      <c r="CY22" s="12"/>
      <c r="CZ22" s="6"/>
      <c r="DA22" s="6"/>
      <c r="DB22" s="6"/>
      <c r="DC22" s="30"/>
      <c r="EB22" s="25"/>
      <c r="EC22" s="12"/>
      <c r="ED22" s="6"/>
      <c r="EE22" s="6"/>
      <c r="EF22" s="6"/>
      <c r="EG22" s="25"/>
      <c r="EH22" s="12"/>
      <c r="EI22" s="6"/>
      <c r="EJ22" s="6"/>
      <c r="EK22" s="6"/>
    </row>
    <row r="23" spans="1:148" x14ac:dyDescent="0.25">
      <c r="A23" s="1" t="s">
        <v>2</v>
      </c>
      <c r="K23" s="7"/>
      <c r="L23" s="25"/>
      <c r="M23" s="12"/>
      <c r="N23" s="6"/>
      <c r="O23" s="6"/>
      <c r="P23" s="6"/>
      <c r="Q23" s="25"/>
      <c r="R23" s="12"/>
      <c r="S23" s="6"/>
      <c r="T23" s="6"/>
      <c r="U23" s="6"/>
      <c r="V23" s="25"/>
      <c r="W23" s="12"/>
      <c r="X23" s="6"/>
      <c r="Y23" s="6"/>
      <c r="Z23" s="6"/>
      <c r="AA23" s="25"/>
      <c r="AB23" s="12"/>
      <c r="AC23" s="6"/>
      <c r="AD23" s="6"/>
      <c r="AE23" s="6"/>
      <c r="AF23" s="30"/>
      <c r="AK23" s="25"/>
      <c r="AL23" s="6"/>
      <c r="AM23" s="6"/>
      <c r="AN23" s="6"/>
      <c r="AO23" s="6"/>
      <c r="AP23" s="25"/>
      <c r="AQ23" s="6"/>
      <c r="AR23" s="6"/>
      <c r="AS23" s="6"/>
      <c r="AT23" s="6"/>
      <c r="AU23" s="25"/>
      <c r="AV23" s="6"/>
      <c r="AW23" s="6"/>
      <c r="AX23" s="6"/>
      <c r="AY23" s="6"/>
      <c r="AZ23" s="25"/>
      <c r="BA23" s="12"/>
      <c r="BB23" s="6"/>
      <c r="BC23" s="6"/>
      <c r="BD23" s="6"/>
      <c r="BE23" s="25"/>
      <c r="BF23" s="6"/>
      <c r="BG23" s="6"/>
      <c r="BH23" s="6"/>
      <c r="BI23" s="6"/>
      <c r="BJ23" s="25"/>
      <c r="BK23" s="12"/>
      <c r="BL23" s="6"/>
      <c r="BM23" s="6"/>
      <c r="BN23" s="6"/>
      <c r="BO23" s="6"/>
      <c r="BP23" s="6"/>
      <c r="BQ23" s="6"/>
      <c r="BR23" s="6"/>
      <c r="BS23" s="6"/>
      <c r="BT23" s="4"/>
      <c r="BU23" s="4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12"/>
      <c r="CO23" s="12"/>
      <c r="CP23" s="6"/>
      <c r="CQ23" s="6"/>
      <c r="CR23" s="6"/>
      <c r="CX23" s="25"/>
      <c r="CY23" s="12"/>
      <c r="CZ23" s="6"/>
      <c r="DA23" s="6"/>
      <c r="DB23" s="6"/>
      <c r="DC23" s="30"/>
      <c r="EB23" s="25"/>
      <c r="EC23" s="12"/>
      <c r="ED23" s="6"/>
      <c r="EE23" s="6"/>
      <c r="EF23" s="6"/>
      <c r="EG23" s="25"/>
      <c r="EH23" s="12"/>
      <c r="EI23" s="6"/>
      <c r="EJ23" s="6"/>
      <c r="EK23" s="6"/>
    </row>
    <row r="24" spans="1:148" x14ac:dyDescent="0.25">
      <c r="A24" s="2" t="s">
        <v>594</v>
      </c>
      <c r="B24" s="35">
        <f>AF42</f>
        <v>2</v>
      </c>
      <c r="C24" s="27">
        <f>AG42</f>
        <v>12</v>
      </c>
      <c r="D24" s="27">
        <f>AH42</f>
        <v>0</v>
      </c>
      <c r="E24" s="27">
        <f>AI42</f>
        <v>16</v>
      </c>
      <c r="F24" s="27">
        <f>AJ42</f>
        <v>0</v>
      </c>
      <c r="K24" s="7"/>
      <c r="L24" s="25"/>
      <c r="M24" s="12"/>
      <c r="N24" s="6"/>
      <c r="O24" s="6"/>
      <c r="P24" s="6"/>
      <c r="Q24" s="25"/>
      <c r="R24" s="12"/>
      <c r="S24" s="6"/>
      <c r="T24" s="6"/>
      <c r="U24" s="6"/>
      <c r="V24" s="25"/>
      <c r="W24" s="12"/>
      <c r="X24" s="6"/>
      <c r="Y24" s="6"/>
      <c r="Z24" s="6"/>
      <c r="AA24" s="25"/>
      <c r="AB24" s="12"/>
      <c r="AC24" s="6"/>
      <c r="AD24" s="6"/>
      <c r="AE24" s="6"/>
      <c r="AF24" s="25"/>
      <c r="AG24" s="6"/>
      <c r="AH24" s="6"/>
      <c r="AI24" s="6"/>
      <c r="AJ24" s="6"/>
      <c r="AK24" s="25"/>
      <c r="AL24" s="6"/>
      <c r="AM24" s="6"/>
      <c r="AN24" s="6"/>
      <c r="AO24" s="6"/>
      <c r="AP24" s="25"/>
      <c r="AQ24" s="6"/>
      <c r="AR24" s="6"/>
      <c r="AS24" s="6"/>
      <c r="AT24" s="6"/>
      <c r="AU24" s="25"/>
      <c r="AV24" s="6"/>
      <c r="AW24" s="6"/>
      <c r="AX24" s="6"/>
      <c r="AY24" s="6"/>
      <c r="AZ24" s="25"/>
      <c r="BA24" s="12"/>
      <c r="BB24" s="6"/>
      <c r="BC24" s="6"/>
      <c r="BD24" s="6"/>
      <c r="BE24" s="25"/>
      <c r="BF24" s="6"/>
      <c r="BG24" s="6"/>
      <c r="BH24" s="6"/>
      <c r="BI24" s="6"/>
      <c r="BJ24" s="25"/>
      <c r="BK24" s="12"/>
      <c r="BL24" s="6"/>
      <c r="BM24" s="6"/>
      <c r="BN24" s="6"/>
      <c r="BO24" s="6"/>
      <c r="BP24" s="6"/>
      <c r="BQ24" s="6"/>
      <c r="BR24" s="6"/>
      <c r="BS24" s="6"/>
      <c r="BT24" s="4"/>
      <c r="BU24" s="4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X24" s="25"/>
      <c r="CY24" s="12"/>
      <c r="CZ24" s="6"/>
      <c r="DA24" s="6"/>
      <c r="DB24" s="6"/>
      <c r="DC24" s="25"/>
      <c r="DD24" s="6"/>
      <c r="DE24" s="6"/>
      <c r="DF24" s="6"/>
      <c r="DG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EB24" s="25"/>
      <c r="EC24" s="12"/>
      <c r="ED24" s="6"/>
      <c r="EE24" s="6"/>
      <c r="EF24" s="6"/>
      <c r="EG24" s="25"/>
      <c r="EH24" s="12"/>
      <c r="EI24" s="6"/>
      <c r="EJ24" s="6"/>
      <c r="EK24" s="6"/>
    </row>
    <row r="25" spans="1:148" x14ac:dyDescent="0.25">
      <c r="A25" s="4" t="s">
        <v>21</v>
      </c>
      <c r="B25" s="5">
        <f>BO42</f>
        <v>5</v>
      </c>
      <c r="C25" s="15">
        <f>BP42</f>
        <v>30</v>
      </c>
      <c r="D25" s="15">
        <f>BQ42</f>
        <v>0</v>
      </c>
      <c r="E25" s="15">
        <f>BR42</f>
        <v>20</v>
      </c>
      <c r="F25" s="15">
        <f>BS42</f>
        <v>1</v>
      </c>
      <c r="G25" s="7"/>
      <c r="H25" s="24"/>
      <c r="I25" s="7"/>
      <c r="J25" s="7"/>
      <c r="K25" s="7"/>
      <c r="L25" s="25"/>
      <c r="M25" s="12"/>
      <c r="N25" s="6"/>
      <c r="O25" s="6"/>
      <c r="P25" s="6"/>
      <c r="Q25" s="25"/>
      <c r="R25" s="12"/>
      <c r="S25" s="6"/>
      <c r="T25" s="6"/>
      <c r="U25" s="6"/>
      <c r="V25" s="25"/>
      <c r="W25" s="12"/>
      <c r="X25" s="6"/>
      <c r="Y25" s="6"/>
      <c r="Z25" s="6"/>
      <c r="AA25" s="25"/>
      <c r="AB25" s="12"/>
      <c r="AC25" s="6"/>
      <c r="AD25" s="6"/>
      <c r="AE25" s="6"/>
      <c r="AF25" s="25"/>
      <c r="AG25" s="6"/>
      <c r="AH25" s="6"/>
      <c r="AI25" s="6"/>
      <c r="AJ25" s="6"/>
      <c r="AK25" s="25"/>
      <c r="AL25" s="6"/>
      <c r="AM25" s="6"/>
      <c r="AN25" s="6"/>
      <c r="AO25" s="6"/>
      <c r="AP25" s="25"/>
      <c r="AQ25" s="6"/>
      <c r="AR25" s="6"/>
      <c r="AS25" s="6"/>
      <c r="AT25" s="6"/>
      <c r="AU25" s="25"/>
      <c r="AV25" s="6"/>
      <c r="AW25" s="6"/>
      <c r="AX25" s="6"/>
      <c r="AY25" s="6"/>
      <c r="AZ25" s="25"/>
      <c r="BA25" s="12"/>
      <c r="BB25" s="6"/>
      <c r="BC25" s="6"/>
      <c r="BD25" s="6"/>
      <c r="BE25" s="25"/>
      <c r="BF25" s="6"/>
      <c r="BG25" s="6"/>
      <c r="BH25" s="6"/>
      <c r="BI25" s="6"/>
      <c r="BJ25" s="25"/>
      <c r="BK25" s="12"/>
      <c r="BL25" s="6"/>
      <c r="BM25" s="6"/>
      <c r="BN25" s="6"/>
      <c r="BO25" s="6"/>
      <c r="BP25" s="6"/>
      <c r="BQ25" s="6"/>
      <c r="BR25" s="6"/>
      <c r="BS25" s="6"/>
      <c r="BT25" s="4"/>
      <c r="BU25" s="4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X25" s="25"/>
      <c r="CY25" s="12"/>
      <c r="CZ25" s="6"/>
      <c r="DA25" s="6"/>
      <c r="DB25" s="6"/>
      <c r="DC25" s="25"/>
      <c r="DD25" s="6"/>
      <c r="DE25" s="6"/>
      <c r="DF25" s="6"/>
      <c r="DG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EB25" s="25"/>
      <c r="EC25" s="12"/>
      <c r="ED25" s="6"/>
      <c r="EE25" s="6"/>
      <c r="EF25" s="6"/>
      <c r="EG25" s="25"/>
      <c r="EH25" s="12"/>
      <c r="EI25" s="6"/>
      <c r="EJ25" s="6"/>
      <c r="EK25" s="6"/>
    </row>
    <row r="26" spans="1:148" x14ac:dyDescent="0.25">
      <c r="A26" s="2" t="s">
        <v>9</v>
      </c>
      <c r="B26" s="35">
        <f>BT42</f>
        <v>6</v>
      </c>
      <c r="C26" s="27">
        <f>BU42</f>
        <v>36</v>
      </c>
      <c r="D26" s="27">
        <f>BV42</f>
        <v>0</v>
      </c>
      <c r="E26" s="27">
        <f>BW42</f>
        <v>59</v>
      </c>
      <c r="F26" s="27">
        <f>BX42</f>
        <v>3</v>
      </c>
      <c r="H26" s="24"/>
      <c r="L26" s="25"/>
      <c r="M26" s="12"/>
      <c r="N26" s="6"/>
      <c r="O26" s="6"/>
      <c r="P26" s="6"/>
      <c r="Q26" s="25"/>
      <c r="R26" s="12"/>
      <c r="S26" s="6"/>
      <c r="T26" s="6"/>
      <c r="U26" s="6"/>
      <c r="V26" s="25"/>
      <c r="W26" s="12"/>
      <c r="X26" s="6"/>
      <c r="Y26" s="6"/>
      <c r="Z26" s="6"/>
      <c r="AA26" s="25"/>
      <c r="AB26" s="12"/>
      <c r="AC26" s="6"/>
      <c r="AD26" s="6"/>
      <c r="AE26" s="6"/>
      <c r="AF26" s="25"/>
      <c r="AG26" s="6"/>
      <c r="AH26" s="6"/>
      <c r="AI26" s="6"/>
      <c r="AJ26" s="6"/>
      <c r="AK26" s="25"/>
      <c r="AL26" s="6"/>
      <c r="AM26" s="6"/>
      <c r="AN26" s="6"/>
      <c r="AO26" s="6"/>
      <c r="AP26" s="25"/>
      <c r="AQ26" s="6"/>
      <c r="AR26" s="6"/>
      <c r="AS26" s="6"/>
      <c r="AT26" s="6"/>
      <c r="AU26" s="25"/>
      <c r="AV26" s="6"/>
      <c r="AW26" s="6"/>
      <c r="AX26" s="6"/>
      <c r="AY26" s="6"/>
      <c r="AZ26" s="25"/>
      <c r="BA26" s="12"/>
      <c r="BB26" s="6"/>
      <c r="BC26" s="6"/>
      <c r="BD26" s="6"/>
      <c r="BE26" s="25"/>
      <c r="BF26" s="6"/>
      <c r="BG26" s="6"/>
      <c r="BH26" s="6"/>
      <c r="BI26" s="6"/>
      <c r="BJ26" s="25"/>
      <c r="BK26" s="12"/>
      <c r="BL26" s="6"/>
      <c r="BM26" s="6"/>
      <c r="BN26" s="6"/>
      <c r="BO26" s="6"/>
      <c r="BP26" s="6"/>
      <c r="BQ26" s="6"/>
      <c r="BR26" s="6"/>
      <c r="BS26" s="6"/>
      <c r="BT26" s="4"/>
      <c r="BU26" s="4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X26" s="25"/>
      <c r="CY26" s="12"/>
      <c r="CZ26" s="6"/>
      <c r="DA26" s="6"/>
      <c r="DB26" s="6"/>
      <c r="DC26" s="25"/>
      <c r="DD26" s="6"/>
      <c r="DE26" s="6"/>
      <c r="DF26" s="6"/>
      <c r="DG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EB26" s="25"/>
      <c r="EC26" s="12"/>
      <c r="ED26" s="6"/>
      <c r="EE26" s="6"/>
      <c r="EF26" s="6"/>
      <c r="EG26" s="25"/>
      <c r="EH26" s="12"/>
      <c r="EI26" s="6"/>
      <c r="EJ26" s="6"/>
      <c r="EK26" s="6"/>
    </row>
    <row r="27" spans="1:148" x14ac:dyDescent="0.25">
      <c r="A27" s="2" t="s">
        <v>195</v>
      </c>
      <c r="B27" s="35">
        <f>BY42</f>
        <v>4</v>
      </c>
      <c r="C27" s="36">
        <f>BZ42</f>
        <v>24</v>
      </c>
      <c r="D27" s="36">
        <f>CA42</f>
        <v>1</v>
      </c>
      <c r="E27" s="36">
        <f>CB42</f>
        <v>32</v>
      </c>
      <c r="F27" s="36">
        <f>CC42</f>
        <v>0</v>
      </c>
      <c r="K27" s="7"/>
      <c r="L27" s="25"/>
      <c r="M27" s="12"/>
      <c r="N27" s="6"/>
      <c r="O27" s="6"/>
      <c r="P27" s="6"/>
      <c r="Q27" s="25"/>
      <c r="R27" s="12"/>
      <c r="S27" s="6"/>
      <c r="T27" s="6"/>
      <c r="U27" s="6"/>
      <c r="V27" s="25"/>
      <c r="W27" s="12"/>
      <c r="X27" s="6"/>
      <c r="Y27" s="6"/>
      <c r="Z27" s="6"/>
      <c r="AA27" s="25"/>
      <c r="AB27" s="12"/>
      <c r="AC27" s="6"/>
      <c r="AD27" s="6"/>
      <c r="AE27" s="6"/>
      <c r="AF27" s="25"/>
      <c r="AG27" s="6"/>
      <c r="AH27" s="6"/>
      <c r="AI27" s="6"/>
      <c r="AJ27" s="6"/>
      <c r="AK27" s="25"/>
      <c r="AL27" s="6"/>
      <c r="AM27" s="6"/>
      <c r="AN27" s="6"/>
      <c r="AO27" s="6"/>
      <c r="AP27" s="25"/>
      <c r="AQ27" s="6"/>
      <c r="AR27" s="6"/>
      <c r="AS27" s="6"/>
      <c r="AT27" s="6"/>
      <c r="AU27" s="25"/>
      <c r="AV27" s="6"/>
      <c r="AW27" s="6"/>
      <c r="AX27" s="6"/>
      <c r="AY27" s="6"/>
      <c r="AZ27" s="25"/>
      <c r="BA27" s="12"/>
      <c r="BB27" s="6"/>
      <c r="BC27" s="6"/>
      <c r="BD27" s="6"/>
      <c r="BE27" s="25"/>
      <c r="BF27" s="6"/>
      <c r="BG27" s="6"/>
      <c r="BH27" s="6"/>
      <c r="BI27" s="6"/>
      <c r="BJ27" s="25"/>
      <c r="BK27" s="12"/>
      <c r="BL27" s="6"/>
      <c r="BM27" s="6"/>
      <c r="BN27" s="6"/>
      <c r="BO27" s="6"/>
      <c r="BP27" s="6"/>
      <c r="BQ27" s="6"/>
      <c r="BR27" s="6"/>
      <c r="BS27" s="6"/>
      <c r="BT27" s="4"/>
      <c r="BU27" s="4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X27" s="25"/>
      <c r="CY27" s="12"/>
      <c r="CZ27" s="6"/>
      <c r="DA27" s="6"/>
      <c r="DB27" s="6"/>
      <c r="DC27" s="25"/>
      <c r="DD27" s="6"/>
      <c r="DE27" s="6"/>
      <c r="DF27" s="6"/>
      <c r="DG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EB27" s="25"/>
      <c r="EC27" s="12"/>
      <c r="ED27" s="6"/>
      <c r="EE27" s="6"/>
      <c r="EF27" s="6"/>
      <c r="EG27" s="25"/>
      <c r="EH27" s="12"/>
      <c r="EI27" s="6"/>
      <c r="EJ27" s="6"/>
      <c r="EK27" s="6"/>
    </row>
    <row r="28" spans="1:148" x14ac:dyDescent="0.25">
      <c r="A28" s="2" t="s">
        <v>22</v>
      </c>
      <c r="B28" s="35">
        <f>CS42</f>
        <v>3.5</v>
      </c>
      <c r="C28" s="36">
        <f>CT42</f>
        <v>23</v>
      </c>
      <c r="D28" s="36">
        <f>CU42</f>
        <v>0</v>
      </c>
      <c r="E28" s="36">
        <f>CV42</f>
        <v>40</v>
      </c>
      <c r="F28" s="36">
        <f>CW42</f>
        <v>2</v>
      </c>
      <c r="L28" s="6"/>
      <c r="M28" s="6"/>
      <c r="N28" s="6"/>
      <c r="O28" s="6"/>
      <c r="P28" s="6"/>
      <c r="Q28" s="25"/>
      <c r="R28" s="6"/>
      <c r="S28" s="6"/>
      <c r="T28" s="6"/>
      <c r="U28" s="6"/>
      <c r="V28" s="25"/>
      <c r="W28" s="12"/>
      <c r="X28" s="6"/>
      <c r="Y28" s="6"/>
      <c r="Z28" s="6"/>
      <c r="AA28" s="25"/>
      <c r="AB28" s="12"/>
      <c r="AC28" s="6"/>
      <c r="AD28" s="6"/>
      <c r="AE28" s="6"/>
      <c r="AF28" s="25"/>
      <c r="AG28" s="6"/>
      <c r="AH28" s="6"/>
      <c r="AI28" s="6"/>
      <c r="AJ28" s="6"/>
      <c r="AU28" s="25"/>
      <c r="AV28" s="6"/>
      <c r="AW28" s="6"/>
      <c r="AX28" s="6"/>
      <c r="AY28" s="6"/>
      <c r="AZ28" s="25"/>
      <c r="BA28" s="12"/>
      <c r="BB28" s="6"/>
      <c r="BC28" s="6"/>
      <c r="BD28" s="6"/>
      <c r="BE28" s="25"/>
      <c r="BF28" s="6"/>
      <c r="BG28" s="6"/>
      <c r="BH28" s="6"/>
      <c r="BI28" s="6"/>
      <c r="BJ28" s="25"/>
      <c r="BK28" s="12"/>
      <c r="BL28" s="6"/>
      <c r="BM28" s="6"/>
      <c r="BN28" s="6"/>
      <c r="BO28" s="6"/>
      <c r="BP28" s="6"/>
      <c r="BQ28" s="6"/>
      <c r="BR28" s="6"/>
      <c r="BS28" s="6"/>
      <c r="BT28" s="4"/>
      <c r="BU28" s="4"/>
      <c r="CN28" s="6"/>
      <c r="CO28" s="6"/>
      <c r="CP28" s="6"/>
      <c r="CQ28" s="6"/>
      <c r="CR28" s="6"/>
      <c r="CX28" s="25"/>
      <c r="CY28" s="6"/>
      <c r="CZ28" s="6"/>
      <c r="DA28" s="6"/>
      <c r="DB28" s="6"/>
      <c r="DC28" s="25"/>
      <c r="DD28" s="6"/>
      <c r="DE28" s="6"/>
      <c r="DF28" s="6"/>
      <c r="DG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EB28" s="25"/>
      <c r="EC28" s="6"/>
      <c r="ED28" s="6"/>
      <c r="EE28" s="6"/>
      <c r="EF28" s="6"/>
      <c r="EG28" s="25"/>
      <c r="EH28" s="12"/>
      <c r="EI28" s="6"/>
      <c r="EJ28" s="6"/>
      <c r="EK28" s="6"/>
    </row>
    <row r="29" spans="1:148" x14ac:dyDescent="0.25">
      <c r="A29" s="4" t="s">
        <v>3</v>
      </c>
      <c r="B29" s="5">
        <f>DC42</f>
        <v>8</v>
      </c>
      <c r="C29" s="15">
        <f>DD42</f>
        <v>48</v>
      </c>
      <c r="D29" s="15">
        <f>DE42</f>
        <v>0</v>
      </c>
      <c r="E29" s="15">
        <f>DF42</f>
        <v>52</v>
      </c>
      <c r="F29" s="15">
        <f>DG42</f>
        <v>2</v>
      </c>
      <c r="G29" s="7"/>
      <c r="H29" s="24"/>
      <c r="I29" s="7"/>
      <c r="J29" s="7"/>
      <c r="L29" s="6"/>
      <c r="M29" s="6"/>
      <c r="N29" s="6"/>
      <c r="O29" s="6"/>
      <c r="P29" s="6"/>
      <c r="Q29" s="25"/>
      <c r="R29" s="6"/>
      <c r="S29" s="6"/>
      <c r="T29" s="6"/>
      <c r="U29" s="6"/>
      <c r="V29" s="25"/>
      <c r="W29" s="12"/>
      <c r="X29" s="6"/>
      <c r="Y29" s="6"/>
      <c r="Z29" s="6"/>
      <c r="AA29" s="25"/>
      <c r="AB29" s="12"/>
      <c r="AC29" s="6"/>
      <c r="AD29" s="6"/>
      <c r="AE29" s="6"/>
      <c r="AF29" s="25"/>
      <c r="AG29" s="6"/>
      <c r="AH29" s="6"/>
      <c r="AI29" s="6"/>
      <c r="AJ29" s="6"/>
      <c r="AU29" s="25"/>
      <c r="AV29" s="6"/>
      <c r="AW29" s="6"/>
      <c r="AX29" s="6"/>
      <c r="AY29" s="6"/>
      <c r="AZ29" s="25"/>
      <c r="BA29" s="12"/>
      <c r="BB29" s="6"/>
      <c r="BC29" s="6"/>
      <c r="BD29" s="6"/>
      <c r="BE29" s="25"/>
      <c r="BF29" s="6"/>
      <c r="BG29" s="6"/>
      <c r="BH29" s="6"/>
      <c r="BI29" s="6"/>
      <c r="BJ29" s="25"/>
      <c r="BK29" s="12"/>
      <c r="BL29" s="6"/>
      <c r="BM29" s="6"/>
      <c r="BN29" s="6"/>
      <c r="BO29" s="6"/>
      <c r="BP29" s="6"/>
      <c r="BQ29" s="6"/>
      <c r="BR29" s="6"/>
      <c r="BS29" s="6"/>
      <c r="BT29" s="4"/>
      <c r="BU29" s="4"/>
      <c r="CN29" s="6"/>
      <c r="CO29" s="6"/>
      <c r="CP29" s="6"/>
      <c r="CQ29" s="6"/>
      <c r="CR29" s="6"/>
      <c r="CX29" s="25"/>
      <c r="CY29" s="6"/>
      <c r="CZ29" s="6"/>
      <c r="DA29" s="6"/>
      <c r="DB29" s="6"/>
      <c r="DC29" s="25"/>
      <c r="DD29" s="6"/>
      <c r="DE29" s="6"/>
      <c r="DF29" s="6"/>
      <c r="DG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EB29" s="25"/>
      <c r="EC29" s="6"/>
      <c r="ED29" s="6"/>
      <c r="EE29" s="6"/>
      <c r="EF29" s="6"/>
      <c r="EG29" s="25"/>
      <c r="EH29" s="12"/>
      <c r="EI29" s="6"/>
      <c r="EJ29" s="6"/>
      <c r="EK29" s="6"/>
    </row>
    <row r="30" spans="1:148" x14ac:dyDescent="0.25">
      <c r="A30" s="2" t="s">
        <v>546</v>
      </c>
      <c r="B30" s="35">
        <f>DH42</f>
        <v>6</v>
      </c>
      <c r="C30" s="36">
        <f>DI42</f>
        <v>36</v>
      </c>
      <c r="D30" s="36">
        <f>DJ42</f>
        <v>0</v>
      </c>
      <c r="E30" s="36">
        <f>DK42</f>
        <v>50</v>
      </c>
      <c r="F30" s="36">
        <f>DL42</f>
        <v>2</v>
      </c>
      <c r="L30" s="6"/>
      <c r="M30" s="6"/>
      <c r="N30" s="6"/>
      <c r="O30" s="6"/>
      <c r="P30" s="6"/>
      <c r="Q30" s="25"/>
      <c r="R30" s="6"/>
      <c r="S30" s="6"/>
      <c r="T30" s="6"/>
      <c r="U30" s="6"/>
      <c r="V30" s="25"/>
      <c r="W30" s="12"/>
      <c r="X30" s="6"/>
      <c r="Y30" s="6"/>
      <c r="Z30" s="6"/>
      <c r="AA30" s="25"/>
      <c r="AB30" s="12"/>
      <c r="AC30" s="6"/>
      <c r="AD30" s="6"/>
      <c r="AE30" s="6"/>
      <c r="AF30" s="25"/>
      <c r="AG30" s="6"/>
      <c r="AH30" s="6"/>
      <c r="AI30" s="6"/>
      <c r="AJ30" s="6"/>
      <c r="AU30" s="25"/>
      <c r="AV30" s="6"/>
      <c r="AW30" s="6"/>
      <c r="AX30" s="6"/>
      <c r="AY30" s="6"/>
      <c r="AZ30" s="25"/>
      <c r="BA30" s="12"/>
      <c r="BB30" s="6"/>
      <c r="BC30" s="6"/>
      <c r="BD30" s="6"/>
      <c r="BE30" s="25"/>
      <c r="BF30" s="6"/>
      <c r="BG30" s="6"/>
      <c r="BH30" s="6"/>
      <c r="BI30" s="6"/>
      <c r="BJ30" s="25"/>
      <c r="BK30" s="12"/>
      <c r="BL30" s="6"/>
      <c r="BM30" s="6"/>
      <c r="BN30" s="6"/>
      <c r="BO30" s="6"/>
      <c r="BP30" s="6"/>
      <c r="BQ30" s="6"/>
      <c r="BR30" s="6"/>
      <c r="BS30" s="6"/>
      <c r="BT30" s="4"/>
      <c r="BU30" s="4"/>
      <c r="CN30" s="6"/>
      <c r="CO30" s="6"/>
      <c r="CP30" s="6"/>
      <c r="CQ30" s="6"/>
      <c r="CR30" s="6"/>
      <c r="CX30" s="25"/>
      <c r="CY30" s="6"/>
      <c r="CZ30" s="6"/>
      <c r="DA30" s="6"/>
      <c r="DB30" s="6"/>
      <c r="DC30" s="25"/>
      <c r="DD30" s="6"/>
      <c r="DE30" s="6"/>
      <c r="DF30" s="6"/>
      <c r="DG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EB30" s="25"/>
      <c r="EC30" s="6"/>
      <c r="ED30" s="6"/>
      <c r="EE30" s="6"/>
      <c r="EF30" s="6"/>
      <c r="EG30" s="25"/>
      <c r="EH30" s="12"/>
      <c r="EI30" s="6"/>
      <c r="EJ30" s="6"/>
      <c r="EK30" s="6"/>
    </row>
    <row r="31" spans="1:148" x14ac:dyDescent="0.25">
      <c r="A31" s="2" t="s">
        <v>605</v>
      </c>
      <c r="B31" s="35">
        <f>DW42</f>
        <v>6</v>
      </c>
      <c r="C31" s="36">
        <f>DX42</f>
        <v>36</v>
      </c>
      <c r="D31" s="36">
        <f>DY42</f>
        <v>0</v>
      </c>
      <c r="E31" s="36">
        <f>DZ42</f>
        <v>57</v>
      </c>
      <c r="F31" s="36">
        <f>EA42</f>
        <v>1</v>
      </c>
      <c r="L31" s="6"/>
      <c r="M31" s="6"/>
      <c r="N31" s="6"/>
      <c r="O31" s="6"/>
      <c r="P31" s="6"/>
      <c r="Q31" s="25"/>
      <c r="R31" s="6"/>
      <c r="S31" s="6"/>
      <c r="T31" s="6"/>
      <c r="U31" s="6"/>
      <c r="V31" s="30"/>
      <c r="AA31" s="25"/>
      <c r="AB31" s="12"/>
      <c r="AC31" s="6"/>
      <c r="AD31" s="6"/>
      <c r="AE31" s="6"/>
      <c r="AF31" s="25"/>
      <c r="AG31" s="6"/>
      <c r="AH31" s="6"/>
      <c r="AI31" s="6"/>
      <c r="AJ31" s="6"/>
      <c r="AU31" s="25"/>
      <c r="AV31" s="6"/>
      <c r="AW31" s="6"/>
      <c r="AX31" s="6"/>
      <c r="AY31" s="6"/>
      <c r="AZ31" s="25"/>
      <c r="BA31" s="12"/>
      <c r="BB31" s="6"/>
      <c r="BC31" s="6"/>
      <c r="BD31" s="6"/>
      <c r="BE31" s="25"/>
      <c r="BF31" s="6"/>
      <c r="BG31" s="6"/>
      <c r="BH31" s="6"/>
      <c r="BI31" s="6"/>
      <c r="BJ31" s="25"/>
      <c r="BK31" s="12"/>
      <c r="BL31" s="6"/>
      <c r="BM31" s="6"/>
      <c r="BN31" s="6"/>
      <c r="BO31" s="6"/>
      <c r="BP31" s="6"/>
      <c r="BQ31" s="6"/>
      <c r="BR31" s="6"/>
      <c r="BS31" s="6"/>
      <c r="BT31" s="4"/>
      <c r="BU31" s="4"/>
      <c r="CN31" s="6"/>
      <c r="CO31" s="6"/>
      <c r="CP31" s="6"/>
      <c r="CQ31" s="6"/>
      <c r="CR31" s="6"/>
      <c r="CX31" s="25"/>
      <c r="CY31" s="6"/>
      <c r="CZ31" s="6"/>
      <c r="DA31" s="6"/>
      <c r="DB31" s="6"/>
      <c r="DC31" s="25"/>
      <c r="DD31" s="6"/>
      <c r="DE31" s="6"/>
      <c r="DF31" s="6"/>
      <c r="DG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EB31" s="25"/>
      <c r="EC31" s="6"/>
      <c r="ED31" s="6"/>
      <c r="EE31" s="6"/>
      <c r="EF31" s="6"/>
      <c r="EG31" s="25"/>
      <c r="EH31" s="6"/>
      <c r="EI31" s="6"/>
      <c r="EJ31" s="6"/>
      <c r="EK31" s="6"/>
    </row>
    <row r="32" spans="1:148" x14ac:dyDescent="0.25">
      <c r="B32" s="9">
        <f>TRUNC(C32/6)+0.1*(C32-6*TRUNC(C32/6))</f>
        <v>747.1</v>
      </c>
      <c r="C32" s="16">
        <f>SUM(C3:C31)</f>
        <v>4483</v>
      </c>
      <c r="D32" s="16">
        <f>SUM(D3:D31)</f>
        <v>65</v>
      </c>
      <c r="E32" s="16">
        <f>SUM(E3:E31)</f>
        <v>3610</v>
      </c>
      <c r="F32" s="16">
        <f>SUM(F3:F31)</f>
        <v>170</v>
      </c>
      <c r="G32" s="8">
        <f>E32/F32</f>
        <v>21.235294117647058</v>
      </c>
      <c r="H32" s="16">
        <f>SUM(H3:H31)</f>
        <v>13</v>
      </c>
      <c r="I32" s="8">
        <f>C32/F32</f>
        <v>26.370588235294118</v>
      </c>
      <c r="J32" s="8">
        <f>6*E32/C32</f>
        <v>4.8315859915235331</v>
      </c>
      <c r="L32" s="6"/>
      <c r="M32" s="6"/>
      <c r="N32" s="6"/>
      <c r="O32" s="6"/>
      <c r="P32" s="6"/>
      <c r="Q32" s="25"/>
      <c r="R32" s="6"/>
      <c r="S32" s="6"/>
      <c r="T32" s="6"/>
      <c r="U32" s="6"/>
      <c r="V32" s="25"/>
      <c r="W32" s="12"/>
      <c r="X32" s="6"/>
      <c r="Y32" s="6"/>
      <c r="Z32" s="6"/>
      <c r="AA32" s="25"/>
      <c r="AB32" s="12"/>
      <c r="AC32" s="6"/>
      <c r="AD32" s="6"/>
      <c r="AE32" s="6"/>
      <c r="AF32" s="25"/>
      <c r="AG32" s="6"/>
      <c r="AH32" s="6"/>
      <c r="AI32" s="6"/>
      <c r="AJ32" s="6"/>
      <c r="AU32" s="25"/>
      <c r="AV32" s="6"/>
      <c r="AW32" s="6"/>
      <c r="AX32" s="6"/>
      <c r="AY32" s="6"/>
      <c r="AZ32" s="25"/>
      <c r="BA32" s="12"/>
      <c r="BB32" s="6"/>
      <c r="BC32" s="6"/>
      <c r="BD32" s="6"/>
      <c r="BE32" s="25"/>
      <c r="BF32" s="6"/>
      <c r="BG32" s="6"/>
      <c r="BH32" s="6"/>
      <c r="BI32" s="6"/>
      <c r="BJ32" s="25"/>
      <c r="BK32" s="12"/>
      <c r="BL32" s="6"/>
      <c r="BM32" s="6"/>
      <c r="BN32" s="6"/>
      <c r="BO32" s="6"/>
      <c r="BP32" s="6"/>
      <c r="BQ32" s="6"/>
      <c r="BR32" s="6"/>
      <c r="BS32" s="6"/>
      <c r="BT32" s="4"/>
      <c r="BU32" s="4"/>
      <c r="CN32" s="6"/>
      <c r="CO32" s="6"/>
      <c r="CP32" s="6"/>
      <c r="CQ32" s="6"/>
      <c r="CR32" s="6"/>
      <c r="CX32" s="25"/>
      <c r="CY32" s="6"/>
      <c r="CZ32" s="6"/>
      <c r="DA32" s="6"/>
      <c r="DB32" s="6"/>
      <c r="DC32" s="25"/>
      <c r="DD32" s="6"/>
      <c r="DE32" s="6"/>
      <c r="DF32" s="6"/>
      <c r="DG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EB32" s="25"/>
      <c r="EC32" s="6"/>
      <c r="ED32" s="6"/>
      <c r="EE32" s="6"/>
      <c r="EF32" s="6"/>
      <c r="EG32" s="25"/>
      <c r="EH32" s="6"/>
      <c r="EI32" s="6"/>
      <c r="EJ32" s="6"/>
      <c r="EK32" s="6"/>
    </row>
    <row r="33" spans="1:151" x14ac:dyDescent="0.25">
      <c r="L33" s="6"/>
      <c r="M33" s="6"/>
      <c r="N33" s="6"/>
      <c r="O33" s="6"/>
      <c r="P33" s="6"/>
      <c r="Q33" s="25"/>
      <c r="R33" s="6"/>
      <c r="S33" s="6"/>
      <c r="T33" s="6"/>
      <c r="U33" s="6"/>
      <c r="V33" s="25"/>
      <c r="W33" s="12"/>
      <c r="X33" s="6"/>
      <c r="Y33" s="6"/>
      <c r="Z33" s="6"/>
      <c r="AA33" s="25"/>
      <c r="AB33" s="12"/>
      <c r="AC33" s="6"/>
      <c r="AD33" s="6"/>
      <c r="AE33" s="6"/>
      <c r="AF33" s="25"/>
      <c r="AG33" s="6"/>
      <c r="AH33" s="6"/>
      <c r="AI33" s="6"/>
      <c r="AJ33" s="6"/>
      <c r="AU33" s="25"/>
      <c r="AV33" s="6"/>
      <c r="AW33" s="6"/>
      <c r="AX33" s="6"/>
      <c r="AY33" s="6"/>
      <c r="AZ33" s="25"/>
      <c r="BA33" s="12"/>
      <c r="BB33" s="6"/>
      <c r="BC33" s="6"/>
      <c r="BD33" s="6"/>
      <c r="BE33" s="25"/>
      <c r="BF33" s="6"/>
      <c r="BG33" s="6"/>
      <c r="BH33" s="6"/>
      <c r="BI33" s="6"/>
      <c r="BJ33" s="25"/>
      <c r="BK33" s="12"/>
      <c r="BL33" s="6"/>
      <c r="BM33" s="6"/>
      <c r="BN33" s="6"/>
      <c r="BO33" s="6"/>
      <c r="BP33" s="6"/>
      <c r="BQ33" s="6"/>
      <c r="BR33" s="6"/>
      <c r="BS33" s="6"/>
      <c r="BT33" s="4"/>
      <c r="BU33" s="4"/>
      <c r="CN33" s="6"/>
      <c r="CO33" s="6"/>
      <c r="CP33" s="6"/>
      <c r="CQ33" s="6"/>
      <c r="CR33" s="6"/>
      <c r="CX33" s="25"/>
      <c r="CY33" s="6"/>
      <c r="CZ33" s="6"/>
      <c r="DA33" s="6"/>
      <c r="DB33" s="6"/>
      <c r="DC33" s="25"/>
      <c r="DD33" s="6"/>
      <c r="DE33" s="6"/>
      <c r="DF33" s="6"/>
      <c r="DG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EB33" s="25"/>
      <c r="EC33" s="6"/>
      <c r="ED33" s="6"/>
      <c r="EE33" s="6"/>
      <c r="EF33" s="6"/>
      <c r="EG33" s="25"/>
      <c r="EH33" s="6"/>
      <c r="EI33" s="6"/>
      <c r="EJ33" s="6"/>
      <c r="EK33" s="6"/>
    </row>
    <row r="34" spans="1:151" x14ac:dyDescent="0.25">
      <c r="A34" s="1" t="s">
        <v>19</v>
      </c>
      <c r="L34" s="6"/>
      <c r="M34" s="6"/>
      <c r="N34" s="6"/>
      <c r="O34" s="6"/>
      <c r="P34" s="6"/>
      <c r="Q34" s="25"/>
      <c r="R34" s="6"/>
      <c r="S34" s="6"/>
      <c r="T34" s="6"/>
      <c r="U34" s="6"/>
      <c r="V34" s="25"/>
      <c r="W34" s="12"/>
      <c r="X34" s="6"/>
      <c r="Y34" s="6"/>
      <c r="Z34" s="6"/>
      <c r="AA34" s="25"/>
      <c r="AB34" s="12"/>
      <c r="AC34" s="6"/>
      <c r="AD34" s="6"/>
      <c r="AE34" s="6"/>
      <c r="AF34" s="25"/>
      <c r="AG34" s="6"/>
      <c r="AH34" s="6"/>
      <c r="AI34" s="6"/>
      <c r="AJ34" s="6"/>
      <c r="AU34" s="25"/>
      <c r="AV34" s="6"/>
      <c r="AW34" s="6"/>
      <c r="AX34" s="6"/>
      <c r="AY34" s="6"/>
      <c r="AZ34" s="25"/>
      <c r="BA34" s="12"/>
      <c r="BB34" s="6"/>
      <c r="BC34" s="6"/>
      <c r="BD34" s="6"/>
      <c r="BE34" s="25"/>
      <c r="BF34" s="6"/>
      <c r="BG34" s="6"/>
      <c r="BH34" s="6"/>
      <c r="BI34" s="6"/>
      <c r="BJ34" s="25"/>
      <c r="BK34" s="12"/>
      <c r="BL34" s="6"/>
      <c r="BM34" s="6"/>
      <c r="BN34" s="6"/>
      <c r="BO34" s="6"/>
      <c r="BP34" s="6"/>
      <c r="BQ34" s="6"/>
      <c r="BR34" s="6"/>
      <c r="BS34" s="6"/>
      <c r="BT34" s="4"/>
      <c r="BU34" s="4"/>
      <c r="CN34" s="6"/>
      <c r="CO34" s="6"/>
      <c r="CP34" s="6"/>
      <c r="CQ34" s="6"/>
      <c r="CR34" s="6"/>
      <c r="CX34" s="25"/>
      <c r="CY34" s="6"/>
      <c r="CZ34" s="6"/>
      <c r="DA34" s="6"/>
      <c r="DB34" s="6"/>
      <c r="DC34" s="25"/>
      <c r="DD34" s="6"/>
      <c r="DE34" s="6"/>
      <c r="DF34" s="6"/>
      <c r="DG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EB34" s="25"/>
      <c r="EC34" s="6"/>
      <c r="ED34" s="6"/>
      <c r="EE34" s="6"/>
      <c r="EF34" s="6"/>
      <c r="EG34" s="25"/>
      <c r="EH34" s="6"/>
      <c r="EI34" s="6"/>
      <c r="EJ34" s="6"/>
      <c r="EK34" s="6"/>
    </row>
    <row r="35" spans="1:151" x14ac:dyDescent="0.25">
      <c r="B35" s="6"/>
      <c r="C35" s="6"/>
      <c r="D35" s="6"/>
      <c r="E35" s="6"/>
      <c r="F35" s="6"/>
      <c r="G35" s="7"/>
      <c r="H35" s="7"/>
      <c r="I35" s="7"/>
      <c r="J35" s="7"/>
      <c r="K35" s="8"/>
      <c r="L35" s="6"/>
      <c r="M35" s="6"/>
      <c r="N35" s="6"/>
      <c r="O35" s="6"/>
      <c r="P35" s="6"/>
      <c r="Q35" s="30"/>
      <c r="R35" s="6"/>
      <c r="S35" s="6"/>
      <c r="T35" s="6"/>
      <c r="U35" s="6"/>
      <c r="V35" s="25"/>
      <c r="W35" s="12"/>
      <c r="X35" s="6"/>
      <c r="Y35" s="6"/>
      <c r="Z35" s="6"/>
      <c r="AA35" s="25"/>
      <c r="AB35" s="12"/>
      <c r="AC35" s="6"/>
      <c r="AD35" s="6"/>
      <c r="AE35" s="6"/>
      <c r="AF35" s="25"/>
      <c r="AG35" s="6"/>
      <c r="AH35" s="6"/>
      <c r="AI35" s="6"/>
      <c r="AJ35" s="6"/>
      <c r="AU35" s="25"/>
      <c r="AV35" s="6"/>
      <c r="AW35" s="6"/>
      <c r="AX35" s="6"/>
      <c r="AY35" s="6"/>
      <c r="AZ35" s="25"/>
      <c r="BA35" s="12"/>
      <c r="BB35" s="6"/>
      <c r="BC35" s="6"/>
      <c r="BD35" s="6"/>
      <c r="BE35" s="25"/>
      <c r="BF35" s="6"/>
      <c r="BG35" s="6"/>
      <c r="BH35" s="6"/>
      <c r="BI35" s="6"/>
      <c r="BJ35" s="25"/>
      <c r="BK35" s="12"/>
      <c r="BL35" s="6"/>
      <c r="BM35" s="6"/>
      <c r="BN35" s="6"/>
      <c r="BO35" s="6"/>
      <c r="BP35" s="6"/>
      <c r="BQ35" s="6"/>
      <c r="BR35" s="6"/>
      <c r="BS35" s="6"/>
      <c r="BT35" s="4"/>
      <c r="BU35" s="4"/>
      <c r="CN35" s="6"/>
      <c r="CO35" s="6"/>
      <c r="CP35" s="6"/>
      <c r="CQ35" s="6"/>
      <c r="CR35" s="6"/>
      <c r="CX35" s="30"/>
      <c r="CY35" s="6"/>
      <c r="CZ35" s="6"/>
      <c r="DA35" s="6"/>
      <c r="DB35" s="6"/>
      <c r="DC35" s="25"/>
      <c r="DD35" s="6"/>
      <c r="DE35" s="6"/>
      <c r="DF35" s="6"/>
      <c r="DG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EB35" s="25"/>
      <c r="EC35" s="6"/>
      <c r="ED35" s="6"/>
      <c r="EE35" s="6"/>
      <c r="EF35" s="6"/>
      <c r="EG35" s="25"/>
      <c r="EH35" s="6"/>
      <c r="EI35" s="6"/>
      <c r="EJ35" s="6"/>
      <c r="EK35" s="6"/>
    </row>
    <row r="36" spans="1:151" x14ac:dyDescent="0.25">
      <c r="A36" s="1" t="s">
        <v>90</v>
      </c>
      <c r="B36" s="6"/>
      <c r="J36" s="6"/>
      <c r="L36" s="6"/>
      <c r="M36" s="6"/>
      <c r="N36" s="6"/>
      <c r="O36" s="6"/>
      <c r="P36" s="6"/>
      <c r="Q36" s="30"/>
      <c r="R36" s="6"/>
      <c r="S36" s="6"/>
      <c r="T36" s="6"/>
      <c r="U36" s="6"/>
      <c r="V36" s="25"/>
      <c r="W36" s="12"/>
      <c r="X36" s="6"/>
      <c r="Y36" s="6"/>
      <c r="Z36" s="6"/>
      <c r="AA36" s="25"/>
      <c r="AB36" s="12"/>
      <c r="AC36" s="6"/>
      <c r="AD36" s="6"/>
      <c r="AE36" s="6"/>
      <c r="AF36" s="25"/>
      <c r="AG36" s="6"/>
      <c r="AH36" s="6"/>
      <c r="AI36" s="6"/>
      <c r="AJ36" s="6"/>
      <c r="AU36" s="25"/>
      <c r="AV36" s="6"/>
      <c r="AW36" s="6"/>
      <c r="AX36" s="6"/>
      <c r="AY36" s="6"/>
      <c r="AZ36" s="25"/>
      <c r="BA36" s="12"/>
      <c r="BB36" s="6"/>
      <c r="BC36" s="6"/>
      <c r="BD36" s="6"/>
      <c r="BE36" s="25"/>
      <c r="BF36" s="6"/>
      <c r="BG36" s="6"/>
      <c r="BH36" s="6"/>
      <c r="BI36" s="6"/>
      <c r="BJ36" s="25"/>
      <c r="BK36" s="12"/>
      <c r="BL36" s="6"/>
      <c r="BM36" s="6"/>
      <c r="BN36" s="6"/>
      <c r="BO36" s="6"/>
      <c r="BP36" s="6"/>
      <c r="BQ36" s="6"/>
      <c r="BR36" s="6"/>
      <c r="BS36" s="6"/>
      <c r="BT36" s="4"/>
      <c r="BU36" s="4"/>
      <c r="CN36" s="6"/>
      <c r="CO36" s="6"/>
      <c r="CP36" s="6"/>
      <c r="CQ36" s="6"/>
      <c r="CR36" s="6"/>
      <c r="CX36" s="30"/>
      <c r="CY36" s="6"/>
      <c r="CZ36" s="6"/>
      <c r="DA36" s="6"/>
      <c r="DB36" s="6"/>
      <c r="DC36" s="25"/>
      <c r="DD36" s="6"/>
      <c r="DE36" s="6"/>
      <c r="DF36" s="6"/>
      <c r="DG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EB36" s="25"/>
      <c r="EC36" s="6"/>
      <c r="ED36" s="6"/>
      <c r="EE36" s="6"/>
      <c r="EF36" s="6"/>
      <c r="EG36" s="6"/>
      <c r="EH36" s="6"/>
      <c r="EI36" s="6"/>
      <c r="EJ36" s="6"/>
      <c r="EK36" s="6"/>
    </row>
    <row r="37" spans="1:151" x14ac:dyDescent="0.25">
      <c r="A37" s="27" t="s">
        <v>527</v>
      </c>
      <c r="B37" s="27" t="s">
        <v>45</v>
      </c>
      <c r="C37" s="27" t="s">
        <v>609</v>
      </c>
      <c r="D37" s="27"/>
      <c r="E37" s="27" t="s">
        <v>610</v>
      </c>
      <c r="J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12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Y37" s="4"/>
      <c r="AZ37" s="4"/>
      <c r="BA37" s="4"/>
      <c r="BB37" s="4"/>
      <c r="BC37" s="4"/>
      <c r="BD37" s="4"/>
      <c r="BE37" s="12"/>
      <c r="BF37" s="12"/>
      <c r="BG37" s="12"/>
      <c r="BH37" s="12"/>
      <c r="BI37" s="12"/>
      <c r="BJ37" s="12"/>
      <c r="BK37" s="12"/>
      <c r="BL37" s="6"/>
      <c r="BM37" s="6"/>
      <c r="BN37" s="6"/>
      <c r="BO37" s="6"/>
      <c r="BP37" s="6"/>
      <c r="BQ37" s="6"/>
      <c r="BR37" s="6"/>
      <c r="BS37" s="6"/>
      <c r="BT37" s="4"/>
      <c r="BU37" s="4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EF37" s="4"/>
      <c r="EG37" s="6"/>
      <c r="EH37" s="6"/>
      <c r="EI37" s="6"/>
      <c r="EJ37" s="6"/>
      <c r="EK37" s="6"/>
    </row>
    <row r="38" spans="1:151" x14ac:dyDescent="0.25">
      <c r="A38" s="27" t="s">
        <v>14</v>
      </c>
      <c r="B38" s="27" t="s">
        <v>151</v>
      </c>
      <c r="C38" s="27" t="s">
        <v>609</v>
      </c>
      <c r="D38" s="27"/>
      <c r="E38" s="27" t="s">
        <v>610</v>
      </c>
      <c r="J38" s="6"/>
      <c r="K38" s="7"/>
      <c r="L38" s="6"/>
      <c r="M38" s="6"/>
      <c r="N38" s="6"/>
      <c r="O38" s="6"/>
      <c r="P38" s="6"/>
      <c r="Q38" s="6"/>
      <c r="R38" s="6"/>
      <c r="S38" s="6"/>
      <c r="T38" s="6"/>
      <c r="U38" s="6"/>
      <c r="V38" s="12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Y38" s="4"/>
      <c r="AZ38" s="4"/>
      <c r="BA38" s="4"/>
      <c r="BB38" s="4"/>
      <c r="BC38" s="4"/>
      <c r="BD38" s="4"/>
      <c r="BE38" s="12"/>
      <c r="BF38" s="12"/>
      <c r="BG38" s="12"/>
      <c r="BH38" s="12"/>
      <c r="BI38" s="12"/>
      <c r="BJ38" s="12"/>
      <c r="BK38" s="12"/>
      <c r="BL38" s="6"/>
      <c r="BM38" s="6"/>
      <c r="BN38" s="6"/>
      <c r="BO38" s="6"/>
      <c r="BP38" s="6"/>
      <c r="BQ38" s="6"/>
      <c r="BR38" s="6"/>
      <c r="BS38" s="6"/>
      <c r="BT38" s="4"/>
      <c r="BU38" s="4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EB38" s="6"/>
      <c r="EC38" s="6"/>
      <c r="ED38" s="6"/>
      <c r="EE38" s="6"/>
      <c r="EF38" s="12"/>
      <c r="EG38" s="6"/>
      <c r="EH38" s="6"/>
      <c r="EI38" s="6"/>
      <c r="EJ38" s="6"/>
      <c r="EK38" s="6"/>
    </row>
    <row r="39" spans="1:151" x14ac:dyDescent="0.25">
      <c r="A39" s="27" t="s">
        <v>13</v>
      </c>
      <c r="B39" s="27" t="s">
        <v>49</v>
      </c>
      <c r="C39" s="27" t="s">
        <v>612</v>
      </c>
      <c r="D39" s="27"/>
      <c r="E39" s="27" t="s">
        <v>613</v>
      </c>
      <c r="J39" s="6"/>
      <c r="K39" s="7"/>
      <c r="L39" s="6"/>
      <c r="M39" s="6"/>
      <c r="N39" s="6"/>
      <c r="O39" s="6"/>
      <c r="P39" s="6"/>
      <c r="Q39" s="6"/>
      <c r="R39" s="6"/>
      <c r="S39" s="6"/>
      <c r="T39" s="6"/>
      <c r="U39" s="6"/>
      <c r="V39" s="12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Y39" s="4"/>
      <c r="AZ39" s="4"/>
      <c r="BA39" s="4"/>
      <c r="BB39" s="4"/>
      <c r="BC39" s="4"/>
      <c r="BD39" s="4"/>
      <c r="BE39" s="12"/>
      <c r="BF39" s="12"/>
      <c r="BG39" s="12"/>
      <c r="BH39" s="12"/>
      <c r="BI39" s="12"/>
      <c r="BJ39" s="12"/>
      <c r="BK39" s="12"/>
      <c r="BL39" s="6"/>
      <c r="BM39" s="6"/>
      <c r="BN39" s="6"/>
      <c r="BO39" s="6"/>
      <c r="BP39" s="6"/>
      <c r="BQ39" s="6"/>
      <c r="BR39" s="6"/>
      <c r="BS39" s="6"/>
      <c r="BT39" s="4"/>
      <c r="BU39" s="4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EB39" s="6"/>
      <c r="EC39" s="6"/>
      <c r="ED39" s="6"/>
      <c r="EE39" s="6"/>
      <c r="EF39" s="12"/>
      <c r="EG39" s="6"/>
      <c r="EH39" s="6"/>
      <c r="EI39" s="6"/>
      <c r="EJ39" s="6"/>
      <c r="EK39" s="6"/>
    </row>
    <row r="40" spans="1:151" x14ac:dyDescent="0.25">
      <c r="A40" s="27" t="s">
        <v>548</v>
      </c>
      <c r="B40" s="27" t="s">
        <v>49</v>
      </c>
      <c r="C40" s="27" t="s">
        <v>518</v>
      </c>
      <c r="D40" s="27"/>
      <c r="E40" s="27" t="s">
        <v>148</v>
      </c>
      <c r="J40" s="6"/>
      <c r="K40" s="7"/>
      <c r="L40" s="6"/>
      <c r="M40" s="6"/>
      <c r="N40" s="6"/>
      <c r="O40" s="6"/>
      <c r="P40" s="6"/>
      <c r="Q40" s="6"/>
      <c r="R40" s="6"/>
      <c r="S40" s="6"/>
      <c r="T40" s="6"/>
      <c r="U40" s="6"/>
      <c r="V40" s="12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Y40" s="4"/>
      <c r="AZ40" s="4"/>
      <c r="BA40" s="4"/>
      <c r="BB40" s="4"/>
      <c r="BC40" s="4"/>
      <c r="BD40" s="4"/>
      <c r="BE40" s="12"/>
      <c r="BF40" s="12"/>
      <c r="BG40" s="12"/>
      <c r="BH40" s="12"/>
      <c r="BI40" s="12"/>
      <c r="BJ40" s="12"/>
      <c r="BK40" s="12"/>
      <c r="BL40" s="6"/>
      <c r="BM40" s="6"/>
      <c r="BN40" s="6"/>
      <c r="BO40" s="6"/>
      <c r="BP40" s="6"/>
      <c r="BQ40" s="6"/>
      <c r="BR40" s="6"/>
      <c r="BS40" s="6"/>
      <c r="BT40" s="4"/>
      <c r="BU40" s="4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EB40" s="6"/>
      <c r="EC40" s="6"/>
      <c r="ED40" s="6"/>
      <c r="EE40" s="6"/>
      <c r="EF40" s="12"/>
      <c r="EG40" s="6"/>
      <c r="EH40" s="6"/>
      <c r="EI40" s="6"/>
      <c r="EJ40" s="6"/>
      <c r="EK40" s="6"/>
    </row>
    <row r="41" spans="1:151" x14ac:dyDescent="0.25">
      <c r="A41" s="27" t="s">
        <v>599</v>
      </c>
      <c r="B41" s="27" t="s">
        <v>58</v>
      </c>
      <c r="C41" s="27" t="s">
        <v>578</v>
      </c>
      <c r="D41" s="27"/>
      <c r="E41" s="27" t="s">
        <v>201</v>
      </c>
      <c r="J41" s="6"/>
      <c r="K41" s="7"/>
      <c r="L41" s="6"/>
      <c r="M41" s="6"/>
      <c r="N41" s="6"/>
      <c r="O41" s="6"/>
      <c r="P41" s="6"/>
      <c r="Q41" s="6"/>
      <c r="R41" s="6"/>
      <c r="S41" s="6"/>
      <c r="T41" s="6"/>
      <c r="U41" s="6"/>
      <c r="V41" s="12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Y41" s="4"/>
      <c r="AZ41" s="4"/>
      <c r="BA41" s="4"/>
      <c r="BB41" s="4"/>
      <c r="BC41" s="4"/>
      <c r="BD41" s="4"/>
      <c r="BE41" s="12"/>
      <c r="BF41" s="12"/>
      <c r="BG41" s="12"/>
      <c r="BH41" s="12"/>
      <c r="BI41" s="12"/>
      <c r="BJ41" s="12"/>
      <c r="BK41" s="12"/>
      <c r="BL41" s="6"/>
      <c r="BM41" s="6"/>
      <c r="BN41" s="6"/>
      <c r="BO41" s="6"/>
      <c r="BP41" s="6"/>
      <c r="BQ41" s="6"/>
      <c r="BR41" s="6"/>
      <c r="BS41" s="6"/>
      <c r="BT41" s="4"/>
      <c r="BU41" s="4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EB41" s="6"/>
      <c r="EC41" s="6"/>
      <c r="ED41" s="6"/>
      <c r="EE41" s="6"/>
      <c r="EF41" s="12"/>
      <c r="EG41" s="6"/>
      <c r="EH41" s="6"/>
      <c r="EI41" s="6"/>
      <c r="EJ41" s="6"/>
      <c r="EK41" s="6"/>
    </row>
    <row r="42" spans="1:151" x14ac:dyDescent="0.25">
      <c r="A42" s="27" t="s">
        <v>601</v>
      </c>
      <c r="B42" s="27" t="s">
        <v>72</v>
      </c>
      <c r="C42" s="27" t="s">
        <v>602</v>
      </c>
      <c r="D42" s="27"/>
      <c r="E42" s="27" t="s">
        <v>603</v>
      </c>
      <c r="J42" s="6"/>
      <c r="K42" s="6"/>
      <c r="L42" s="21">
        <f>TRUNC(M42/6)+0.1*(M42-6*TRUNC(M42/6))</f>
        <v>72</v>
      </c>
      <c r="M42" s="21">
        <f>SUM(M3:M38)</f>
        <v>432</v>
      </c>
      <c r="N42" s="21">
        <f>SUM(N3:N38)</f>
        <v>11</v>
      </c>
      <c r="O42" s="21">
        <f>SUM(O3:O38)</f>
        <v>245</v>
      </c>
      <c r="P42" s="21">
        <f>SUM(P3:P38)</f>
        <v>16</v>
      </c>
      <c r="Q42" s="21">
        <f>TRUNC(R42/6)+0.1*(R42-6*TRUNC(R42/6))</f>
        <v>76</v>
      </c>
      <c r="R42" s="21">
        <f>SUM(R3:R38)</f>
        <v>456</v>
      </c>
      <c r="S42" s="21">
        <f>SUM(S3:S38)</f>
        <v>10</v>
      </c>
      <c r="T42" s="21">
        <f>SUM(T3:T38)</f>
        <v>343</v>
      </c>
      <c r="U42" s="21">
        <f>SUM(U3:U38)</f>
        <v>17</v>
      </c>
      <c r="V42" s="21">
        <f>TRUNC(W42/6)+0.1*(W42-6*TRUNC(W42/6))</f>
        <v>71</v>
      </c>
      <c r="W42" s="21">
        <f>SUM(W3:W38)</f>
        <v>426</v>
      </c>
      <c r="X42" s="21">
        <f>SUM(X3:X38)</f>
        <v>6</v>
      </c>
      <c r="Y42" s="21">
        <f>SUM(Y3:Y38)</f>
        <v>346</v>
      </c>
      <c r="Z42" s="21">
        <f>SUM(Z3:Z38)</f>
        <v>14</v>
      </c>
      <c r="AA42" s="21">
        <f>TRUNC(AB42/6)+0.1*(AB42-6*TRUNC(AB42/6))</f>
        <v>22</v>
      </c>
      <c r="AB42" s="21">
        <f>SUM(AB3:AB38)</f>
        <v>132</v>
      </c>
      <c r="AC42" s="21">
        <f>SUM(AC3:AC38)</f>
        <v>2</v>
      </c>
      <c r="AD42" s="21">
        <f>SUM(AD3:AD38)</f>
        <v>131</v>
      </c>
      <c r="AE42" s="21">
        <f>SUM(AE3:AE38)</f>
        <v>5</v>
      </c>
      <c r="AF42" s="21">
        <f>TRUNC(AG42/6)+0.1*(AG42-6*TRUNC(AG42/6))</f>
        <v>2</v>
      </c>
      <c r="AG42" s="21">
        <f>SUM(AG3:AG38)</f>
        <v>12</v>
      </c>
      <c r="AH42" s="21">
        <f>SUM(AH3:AH38)</f>
        <v>0</v>
      </c>
      <c r="AI42" s="21">
        <f>SUM(AI3:AI38)</f>
        <v>16</v>
      </c>
      <c r="AJ42" s="21">
        <f>SUM(AJ3:AJ38)</f>
        <v>0</v>
      </c>
      <c r="AK42" s="21">
        <f>TRUNC(AL42/6)+0.1*(AL42-6*TRUNC(AL42/6))</f>
        <v>52.5</v>
      </c>
      <c r="AL42" s="21">
        <f>SUM(AL3:AL38)</f>
        <v>317</v>
      </c>
      <c r="AM42" s="21">
        <f>SUM(AM3:AM38)</f>
        <v>7</v>
      </c>
      <c r="AN42" s="21">
        <f>SUM(AN3:AN38)</f>
        <v>201</v>
      </c>
      <c r="AO42" s="21">
        <f>SUM(AO3:AO38)</f>
        <v>8</v>
      </c>
      <c r="AP42" s="21">
        <f>TRUNC(AQ42/6)+0.1*(AQ42-6*TRUNC(AQ42/6))</f>
        <v>31</v>
      </c>
      <c r="AQ42" s="21">
        <f>SUM(AQ3:AQ38)</f>
        <v>186</v>
      </c>
      <c r="AR42" s="21">
        <f>SUM(AR3:AR38)</f>
        <v>5</v>
      </c>
      <c r="AS42" s="21">
        <f>SUM(AS3:AS38)</f>
        <v>106</v>
      </c>
      <c r="AT42" s="21">
        <f>SUM(AT3:AT38)</f>
        <v>3</v>
      </c>
      <c r="AU42" s="21">
        <f>TRUNC(AV42/6)+0.1*(AV42-6*TRUNC(AV42/6))</f>
        <v>20</v>
      </c>
      <c r="AV42" s="21">
        <f>SUM(AV3:AV38)</f>
        <v>120</v>
      </c>
      <c r="AW42" s="21">
        <f>SUM(AW3:AW38)</f>
        <v>0</v>
      </c>
      <c r="AX42" s="21">
        <f>SUM(AX3:AX38)</f>
        <v>94</v>
      </c>
      <c r="AY42" s="21">
        <f>SUM(AY3:AY38)</f>
        <v>6</v>
      </c>
      <c r="AZ42" s="21">
        <f>TRUNC(BA42/6)+0.1*(BA42-6*TRUNC(BA42/6))</f>
        <v>20.100000000000001</v>
      </c>
      <c r="BA42" s="21">
        <f>SUM(BA3:BA38)</f>
        <v>121</v>
      </c>
      <c r="BB42" s="21">
        <f>SUM(BB3:BB38)</f>
        <v>0</v>
      </c>
      <c r="BC42" s="21">
        <f>SUM(BC3:BC38)</f>
        <v>140</v>
      </c>
      <c r="BD42" s="21">
        <f>SUM(BD3:BD38)</f>
        <v>3</v>
      </c>
      <c r="BE42" s="21">
        <f>TRUNC(BF42/6)+0.1*(BF42-6*TRUNC(BF42/6))</f>
        <v>10</v>
      </c>
      <c r="BF42" s="21">
        <f>SUM(BF3:BF38)</f>
        <v>60</v>
      </c>
      <c r="BG42" s="21">
        <f>SUM(BG3:BG38)</f>
        <v>0</v>
      </c>
      <c r="BH42" s="21">
        <f>SUM(BH3:BH38)</f>
        <v>72</v>
      </c>
      <c r="BI42" s="21">
        <f>SUM(BI3:BI38)</f>
        <v>0</v>
      </c>
      <c r="BJ42" s="21">
        <f>TRUNC(BK42/6)+0.1*(BK42-6*TRUNC(BK42/6))</f>
        <v>27</v>
      </c>
      <c r="BK42" s="21">
        <f>SUM(BK3:BK38)</f>
        <v>162</v>
      </c>
      <c r="BL42" s="21">
        <f>SUM(BL3:BL38)</f>
        <v>2</v>
      </c>
      <c r="BM42" s="21">
        <f>SUM(BM3:BM38)</f>
        <v>119</v>
      </c>
      <c r="BN42" s="21">
        <f>SUM(BN3:BN38)</f>
        <v>5</v>
      </c>
      <c r="BO42" s="21">
        <f>TRUNC(BP42/6)+0.1*(BP42-6*TRUNC(BP42/6))</f>
        <v>5</v>
      </c>
      <c r="BP42" s="21">
        <f>SUM(BP3:BP38)</f>
        <v>30</v>
      </c>
      <c r="BQ42" s="21">
        <f>SUM(BQ3:BQ38)</f>
        <v>0</v>
      </c>
      <c r="BR42" s="21">
        <f>SUM(BR3:BR38)</f>
        <v>20</v>
      </c>
      <c r="BS42" s="21">
        <f>SUM(BS3:BS38)</f>
        <v>1</v>
      </c>
      <c r="BT42" s="21">
        <f>TRUNC(BU42/6)+0.1*(BU42-6*TRUNC(BU42/6))</f>
        <v>6</v>
      </c>
      <c r="BU42" s="21">
        <f>SUM(BU3:BU38)</f>
        <v>36</v>
      </c>
      <c r="BV42" s="21">
        <f>SUM(BV3:BV38)</f>
        <v>0</v>
      </c>
      <c r="BW42" s="21">
        <f>SUM(BW3:BW38)</f>
        <v>59</v>
      </c>
      <c r="BX42" s="21">
        <f>SUM(BX3:BX38)</f>
        <v>3</v>
      </c>
      <c r="BY42" s="21">
        <f>TRUNC(BZ42/6)+0.1*(BZ42-6*TRUNC(BZ42/6))</f>
        <v>4</v>
      </c>
      <c r="BZ42" s="21">
        <f>SUM(BZ3:BZ38)</f>
        <v>24</v>
      </c>
      <c r="CA42" s="21">
        <f>SUM(CA3:CA38)</f>
        <v>1</v>
      </c>
      <c r="CB42" s="21">
        <f>SUM(CB3:CB38)</f>
        <v>32</v>
      </c>
      <c r="CC42" s="21">
        <f>SUM(CC3:CC38)</f>
        <v>0</v>
      </c>
      <c r="CD42" s="21">
        <f>TRUNC(CE42/6)+0.1*(CE42-6*TRUNC(CE42/6))</f>
        <v>42</v>
      </c>
      <c r="CE42" s="21">
        <f>SUM(CE3:CE38)</f>
        <v>252</v>
      </c>
      <c r="CF42" s="21">
        <f>SUM(CF3:CF38)</f>
        <v>5</v>
      </c>
      <c r="CG42" s="21">
        <f>SUM(CG3:CG38)</f>
        <v>156</v>
      </c>
      <c r="CH42" s="21">
        <f>SUM(CH3:CH38)</f>
        <v>13</v>
      </c>
      <c r="CI42" s="21">
        <f>TRUNC(CJ42/6)+0.1*(CJ42-6*TRUNC(CJ42/6))</f>
        <v>36</v>
      </c>
      <c r="CJ42" s="21">
        <f>SUM(CJ3:CJ38)</f>
        <v>216</v>
      </c>
      <c r="CK42" s="21">
        <f>SUM(CK3:CK38)</f>
        <v>1</v>
      </c>
      <c r="CL42" s="21">
        <f>SUM(CL3:CL38)</f>
        <v>154</v>
      </c>
      <c r="CM42" s="21">
        <f>SUM(CM3:CM38)</f>
        <v>5</v>
      </c>
      <c r="CN42" s="21">
        <f>TRUNC(CO42/6)+0.1*(CO42-6*TRUNC(CO42/6))</f>
        <v>26.4</v>
      </c>
      <c r="CO42" s="21">
        <f>SUM(CO3:CO38)</f>
        <v>160</v>
      </c>
      <c r="CP42" s="21">
        <f>SUM(CP3:CP38)</f>
        <v>0</v>
      </c>
      <c r="CQ42" s="21">
        <f>SUM(CQ3:CQ38)</f>
        <v>194</v>
      </c>
      <c r="CR42" s="21">
        <f>SUM(CR3:CR38)</f>
        <v>4</v>
      </c>
      <c r="CS42" s="21">
        <f>TRUNC(CT42/6)+0.1*(CT42-6*TRUNC(CT42/6))</f>
        <v>3.5</v>
      </c>
      <c r="CT42" s="21">
        <f>SUM(CT3:CT38)</f>
        <v>23</v>
      </c>
      <c r="CU42" s="21">
        <f>SUM(CU3:CU38)</f>
        <v>0</v>
      </c>
      <c r="CV42" s="21">
        <f>SUM(CV3:CV38)</f>
        <v>40</v>
      </c>
      <c r="CW42" s="21">
        <f>SUM(CW3:CW38)</f>
        <v>2</v>
      </c>
      <c r="CX42" s="21">
        <f>TRUNC(CY42/6)+0.1*(CY42-6*TRUNC(CY42/6))</f>
        <v>14</v>
      </c>
      <c r="CY42" s="21">
        <f>SUM(CY3:CY38)</f>
        <v>84</v>
      </c>
      <c r="CZ42" s="21">
        <f>SUM(CZ3:CZ38)</f>
        <v>0</v>
      </c>
      <c r="DA42" s="21">
        <f>SUM(DA3:DA38)</f>
        <v>95</v>
      </c>
      <c r="DB42" s="21">
        <f>SUM(DB3:DB38)</f>
        <v>7</v>
      </c>
      <c r="DC42" s="21">
        <f>TRUNC(DD42/6)+0.1*(DD42-6*TRUNC(DD42/6))</f>
        <v>8</v>
      </c>
      <c r="DD42" s="21">
        <f>SUM(DD3:DD38)</f>
        <v>48</v>
      </c>
      <c r="DE42" s="21">
        <f>SUM(DE3:DE38)</f>
        <v>0</v>
      </c>
      <c r="DF42" s="21">
        <f>SUM(DF3:DF38)</f>
        <v>52</v>
      </c>
      <c r="DG42" s="21">
        <f>SUM(DG3:DG38)</f>
        <v>2</v>
      </c>
      <c r="DH42" s="21">
        <f>TRUNC(DI42/6)+0.1*(DI42-6*TRUNC(DI42/6))</f>
        <v>6</v>
      </c>
      <c r="DI42" s="21">
        <f>SUM(DI3:DI38)</f>
        <v>36</v>
      </c>
      <c r="DJ42" s="21">
        <f>SUM(DJ3:DJ38)</f>
        <v>0</v>
      </c>
      <c r="DK42" s="21">
        <f>SUM(DK3:DK38)</f>
        <v>50</v>
      </c>
      <c r="DL42" s="21">
        <f>SUM(DL3:DL38)</f>
        <v>2</v>
      </c>
      <c r="DM42" s="21">
        <f>TRUNC(DN42/6)+0.1*(DN42-6*TRUNC(DN42/6))</f>
        <v>30.4</v>
      </c>
      <c r="DN42" s="21">
        <f>SUM(DN3:DN38)</f>
        <v>184</v>
      </c>
      <c r="DO42" s="21">
        <f>SUM(DO3:DO38)</f>
        <v>2</v>
      </c>
      <c r="DP42" s="21">
        <f>SUM(DP3:DP38)</f>
        <v>170</v>
      </c>
      <c r="DQ42" s="21">
        <f>SUM(DQ3:DQ38)</f>
        <v>10</v>
      </c>
      <c r="DR42" s="21">
        <f>TRUNC(DS42/6)+0.1*(DS42-6*TRUNC(DS42/6))</f>
        <v>15</v>
      </c>
      <c r="DS42" s="21">
        <f>SUM(DS3:DS38)</f>
        <v>90</v>
      </c>
      <c r="DT42" s="21">
        <f>SUM(DT3:DT38)</f>
        <v>0</v>
      </c>
      <c r="DU42" s="21">
        <f>SUM(DU3:DU38)</f>
        <v>97</v>
      </c>
      <c r="DV42" s="21">
        <f>SUM(DV3:DV38)</f>
        <v>8</v>
      </c>
      <c r="DW42" s="21">
        <f>TRUNC(DX42/6)+0.1*(DX42-6*TRUNC(DX42/6))</f>
        <v>6</v>
      </c>
      <c r="DX42" s="21">
        <f>SUM(DX3:DX38)</f>
        <v>36</v>
      </c>
      <c r="DY42" s="21">
        <f>SUM(DY3:DY38)</f>
        <v>0</v>
      </c>
      <c r="DZ42" s="21">
        <f>SUM(DZ3:DZ38)</f>
        <v>57</v>
      </c>
      <c r="EA42" s="21">
        <f>SUM(EA3:EA38)</f>
        <v>1</v>
      </c>
      <c r="EB42" s="21">
        <f>TRUNC(EC42/6)+0.1*(EC42-6*TRUNC(EC42/6))</f>
        <v>50.2</v>
      </c>
      <c r="EC42" s="21">
        <f>SUM(EC3:EC38)</f>
        <v>302</v>
      </c>
      <c r="ED42" s="21">
        <f>SUM(ED3:ED38)</f>
        <v>8</v>
      </c>
      <c r="EE42" s="21">
        <f>SUM(EE3:EE38)</f>
        <v>172</v>
      </c>
      <c r="EF42" s="21">
        <f>SUM(EF3:EF38)</f>
        <v>10</v>
      </c>
      <c r="EG42" s="21">
        <f>TRUNC(EH42/6)+0.1*(EH42-6*TRUNC(EH42/6))</f>
        <v>18.3</v>
      </c>
      <c r="EH42" s="21">
        <f>SUM(EH3:EH38)</f>
        <v>111</v>
      </c>
      <c r="EI42" s="21">
        <f>SUM(EI3:EI38)</f>
        <v>0</v>
      </c>
      <c r="EJ42" s="21">
        <f>SUM(EJ3:EJ38)</f>
        <v>98</v>
      </c>
      <c r="EK42" s="21">
        <f>SUM(EK3:EK38)</f>
        <v>7</v>
      </c>
      <c r="EL42" s="21">
        <f>TRUNC(EM42/6)+0.1*(EM42-6*TRUNC(EM42/6))</f>
        <v>52.1</v>
      </c>
      <c r="EM42" s="21">
        <f>SUM(EM3:EM38)</f>
        <v>313</v>
      </c>
      <c r="EN42" s="21">
        <f>SUM(EN3:EN38)</f>
        <v>3</v>
      </c>
      <c r="EO42" s="21">
        <f>SUM(EO3:EO38)</f>
        <v>258</v>
      </c>
      <c r="EP42" s="21">
        <f>SUM(EP3:EP38)</f>
        <v>10</v>
      </c>
      <c r="EQ42" s="21">
        <f>TRUNC(ER42/6)+0.1*(ER42-6*TRUNC(ER42/6))</f>
        <v>19</v>
      </c>
      <c r="ER42" s="21">
        <f>SUM(ER3:ER38)</f>
        <v>114</v>
      </c>
      <c r="ES42" s="21">
        <f>SUM(ES3:ES38)</f>
        <v>2</v>
      </c>
      <c r="ET42" s="21">
        <f>SUM(ET3:ET38)</f>
        <v>93</v>
      </c>
      <c r="EU42" s="21">
        <f>SUM(EU3:EU38)</f>
        <v>8</v>
      </c>
    </row>
    <row r="43" spans="1:151" x14ac:dyDescent="0.25">
      <c r="A43" s="27" t="s">
        <v>210</v>
      </c>
      <c r="B43" s="27" t="s">
        <v>73</v>
      </c>
      <c r="C43" s="27" t="s">
        <v>578</v>
      </c>
      <c r="D43" s="27"/>
      <c r="E43" s="27" t="s">
        <v>608</v>
      </c>
      <c r="J43" s="6"/>
      <c r="K43" s="6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</row>
    <row r="44" spans="1:151" x14ac:dyDescent="0.25">
      <c r="A44" s="27" t="s">
        <v>57</v>
      </c>
      <c r="B44" s="27" t="s">
        <v>235</v>
      </c>
      <c r="C44" s="27" t="s">
        <v>66</v>
      </c>
      <c r="D44" s="27"/>
      <c r="E44" s="27" t="s">
        <v>268</v>
      </c>
      <c r="J44" s="6"/>
      <c r="K44" s="6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</row>
    <row r="45" spans="1:151" x14ac:dyDescent="0.25">
      <c r="A45" s="6" t="s">
        <v>29</v>
      </c>
      <c r="B45" s="6" t="s">
        <v>211</v>
      </c>
      <c r="C45" s="6" t="s">
        <v>518</v>
      </c>
      <c r="D45" s="6"/>
      <c r="E45" s="6" t="s">
        <v>148</v>
      </c>
      <c r="J45" s="6"/>
      <c r="K45" s="6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</row>
    <row r="46" spans="1:151" x14ac:dyDescent="0.25">
      <c r="A46" s="6" t="s">
        <v>57</v>
      </c>
      <c r="B46" s="17" t="s">
        <v>52</v>
      </c>
      <c r="C46" s="6" t="s">
        <v>614</v>
      </c>
      <c r="D46" s="6"/>
      <c r="E46" s="6" t="s">
        <v>300</v>
      </c>
      <c r="J46" s="6"/>
      <c r="K46" s="6"/>
      <c r="L46" s="22" t="s">
        <v>10</v>
      </c>
      <c r="M46" s="22"/>
      <c r="N46" s="22"/>
      <c r="O46" s="22"/>
      <c r="P46" s="22"/>
      <c r="Q46" s="22" t="s">
        <v>12</v>
      </c>
      <c r="R46" s="22"/>
      <c r="S46" s="22"/>
      <c r="T46" s="22"/>
      <c r="U46" s="22"/>
      <c r="V46" s="22" t="s">
        <v>14</v>
      </c>
      <c r="W46" s="22"/>
      <c r="X46" s="22"/>
      <c r="Y46" s="22"/>
      <c r="Z46" s="22"/>
      <c r="AA46" s="22" t="s">
        <v>526</v>
      </c>
      <c r="AB46" s="22"/>
      <c r="AC46" s="22"/>
      <c r="AD46" s="22"/>
      <c r="AE46" s="22"/>
      <c r="AK46" s="22" t="s">
        <v>572</v>
      </c>
      <c r="AL46" s="22"/>
      <c r="AM46" s="22"/>
      <c r="AN46" s="22"/>
      <c r="AO46" s="22"/>
      <c r="AP46" s="22" t="s">
        <v>8</v>
      </c>
      <c r="AQ46" s="22"/>
      <c r="AR46" s="22"/>
      <c r="AS46" s="22"/>
      <c r="AT46" s="22"/>
      <c r="AU46" t="s">
        <v>527</v>
      </c>
      <c r="AZ46" t="s">
        <v>539</v>
      </c>
      <c r="BE46" s="22" t="s">
        <v>452</v>
      </c>
      <c r="BF46" s="22"/>
      <c r="BG46" s="22"/>
      <c r="BH46" s="22"/>
      <c r="BI46" s="22"/>
      <c r="BJ46" s="22" t="s">
        <v>257</v>
      </c>
      <c r="BK46" s="22"/>
      <c r="BL46" s="22"/>
      <c r="BM46" s="22"/>
      <c r="BN46" s="22"/>
      <c r="BO46" s="22" t="s">
        <v>21</v>
      </c>
      <c r="BP46" s="22"/>
      <c r="BQ46" s="22"/>
      <c r="BR46" s="22"/>
      <c r="BS46" s="22"/>
      <c r="BT46" s="27" t="s">
        <v>9</v>
      </c>
      <c r="BU46" s="27"/>
      <c r="BV46" s="27"/>
      <c r="BW46" s="27"/>
      <c r="BX46" s="27"/>
      <c r="BY46" s="27" t="s">
        <v>195</v>
      </c>
      <c r="BZ46" s="27"/>
      <c r="CA46" s="27"/>
      <c r="CB46" s="27"/>
      <c r="CC46" s="27"/>
      <c r="CD46" s="22" t="s">
        <v>196</v>
      </c>
      <c r="CE46" s="22"/>
      <c r="CF46" s="22"/>
      <c r="CG46" s="22"/>
      <c r="CH46" s="22"/>
      <c r="CI46" s="22" t="s">
        <v>574</v>
      </c>
      <c r="CJ46" s="22"/>
      <c r="CK46" s="22"/>
      <c r="CL46" s="22"/>
      <c r="CM46" s="22"/>
      <c r="CN46" s="22" t="s">
        <v>528</v>
      </c>
      <c r="CO46" s="22"/>
      <c r="CP46" s="22"/>
      <c r="CQ46" s="22"/>
      <c r="CR46" s="22"/>
      <c r="CS46" s="27" t="s">
        <v>22</v>
      </c>
      <c r="CT46" s="27"/>
      <c r="CU46" s="27"/>
      <c r="CX46" s="22" t="s">
        <v>570</v>
      </c>
      <c r="CY46" s="22"/>
      <c r="CZ46" s="22"/>
      <c r="DA46" s="22"/>
      <c r="DB46" s="22"/>
      <c r="DC46" s="22" t="s">
        <v>3</v>
      </c>
      <c r="DD46" s="22"/>
      <c r="DE46" s="22"/>
      <c r="DF46" s="22"/>
      <c r="DG46" s="22"/>
      <c r="DH46" s="27" t="s">
        <v>545</v>
      </c>
      <c r="DI46" s="27"/>
      <c r="DJ46" s="27"/>
      <c r="DK46" s="27"/>
      <c r="DL46" s="27"/>
      <c r="DM46" s="22" t="s">
        <v>29</v>
      </c>
      <c r="DN46" s="22"/>
      <c r="DO46" s="22"/>
      <c r="DP46" s="22"/>
      <c r="DQ46" s="22"/>
      <c r="DR46" s="22" t="s">
        <v>531</v>
      </c>
      <c r="DS46" s="22"/>
      <c r="DT46" s="22"/>
      <c r="DU46" s="22"/>
      <c r="DV46" s="22"/>
      <c r="DW46" s="27" t="s">
        <v>605</v>
      </c>
      <c r="DX46" s="27"/>
      <c r="DY46" s="27"/>
      <c r="EB46" s="22" t="s">
        <v>13</v>
      </c>
      <c r="EC46" s="22"/>
      <c r="ED46" s="22"/>
      <c r="EE46" s="22"/>
      <c r="EF46" s="22"/>
      <c r="EG46" s="22" t="s">
        <v>530</v>
      </c>
      <c r="EH46" s="22"/>
      <c r="EI46" s="22"/>
      <c r="EJ46" s="22"/>
      <c r="EK46" s="22"/>
      <c r="EL46" s="6" t="s">
        <v>200</v>
      </c>
      <c r="EM46" s="6"/>
      <c r="EN46" s="6"/>
      <c r="EQ46" s="27" t="s">
        <v>138</v>
      </c>
      <c r="ER46" s="27"/>
      <c r="ES46" s="27"/>
    </row>
    <row r="47" spans="1:151" x14ac:dyDescent="0.25">
      <c r="A47" s="6" t="s">
        <v>210</v>
      </c>
      <c r="B47" s="17" t="s">
        <v>56</v>
      </c>
      <c r="C47" s="6" t="s">
        <v>606</v>
      </c>
      <c r="D47" s="6"/>
      <c r="E47" s="6" t="s">
        <v>607</v>
      </c>
      <c r="J47" s="6"/>
      <c r="K47" s="6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7"/>
      <c r="CT47" s="27"/>
      <c r="CU47" s="27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7"/>
      <c r="DI47" s="27"/>
      <c r="DJ47" s="27"/>
      <c r="DK47" s="27"/>
      <c r="DL47" s="27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7"/>
      <c r="DX47" s="27"/>
      <c r="DY47" s="27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6"/>
      <c r="EM47" s="6"/>
      <c r="EN47" s="6"/>
      <c r="EQ47" s="27"/>
      <c r="ER47" s="27"/>
      <c r="ES47" s="27"/>
    </row>
    <row r="48" spans="1:151" x14ac:dyDescent="0.25">
      <c r="A48" s="6" t="s">
        <v>81</v>
      </c>
      <c r="B48" s="6" t="s">
        <v>56</v>
      </c>
      <c r="C48" s="6" t="s">
        <v>580</v>
      </c>
      <c r="D48" s="6"/>
      <c r="E48" s="6" t="s">
        <v>600</v>
      </c>
      <c r="J48" s="6"/>
      <c r="K48" s="6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7"/>
      <c r="CT48" s="27"/>
      <c r="CU48" s="27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7"/>
      <c r="DI48" s="27"/>
      <c r="DJ48" s="27"/>
      <c r="DK48" s="27"/>
      <c r="DL48" s="27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7"/>
      <c r="DX48" s="27"/>
      <c r="DY48" s="27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6"/>
      <c r="EM48" s="6"/>
      <c r="EN48" s="6"/>
      <c r="EQ48" s="27"/>
      <c r="ER48" s="27"/>
      <c r="ES48" s="27"/>
    </row>
    <row r="49" spans="1:149" x14ac:dyDescent="0.25">
      <c r="A49" s="6" t="s">
        <v>548</v>
      </c>
      <c r="B49" s="6" t="s">
        <v>104</v>
      </c>
      <c r="C49" s="6" t="s">
        <v>167</v>
      </c>
      <c r="D49" s="6"/>
      <c r="E49" s="6" t="s">
        <v>313</v>
      </c>
      <c r="J49" s="6"/>
      <c r="K49" s="6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6"/>
      <c r="EM49" s="6"/>
      <c r="EN49" s="6"/>
      <c r="EQ49" s="27"/>
      <c r="ER49" s="27"/>
      <c r="ES49" s="27"/>
    </row>
    <row r="50" spans="1:149" x14ac:dyDescent="0.25">
      <c r="K50" s="6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6"/>
      <c r="EM50" s="6"/>
      <c r="EN50" s="6"/>
      <c r="EQ50" s="27"/>
      <c r="ER50" s="27"/>
      <c r="ES50" s="27"/>
    </row>
    <row r="51" spans="1:149" x14ac:dyDescent="0.25">
      <c r="A51" s="6"/>
      <c r="B51" s="6"/>
      <c r="C51" s="6"/>
      <c r="D51" s="6"/>
      <c r="E51" s="6"/>
      <c r="J51" s="6"/>
      <c r="K51" s="6"/>
    </row>
    <row r="52" spans="1:149" x14ac:dyDescent="0.25">
      <c r="A52" s="6"/>
      <c r="B52" s="6"/>
      <c r="C52" s="6"/>
      <c r="D52" s="6"/>
      <c r="E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</row>
    <row r="53" spans="1:149" x14ac:dyDescent="0.25">
      <c r="A53" s="6"/>
      <c r="B53" s="6"/>
      <c r="C53" s="6"/>
      <c r="D53" s="6"/>
      <c r="E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</row>
    <row r="54" spans="1:149" x14ac:dyDescent="0.25">
      <c r="A54" s="6"/>
      <c r="B54" s="42"/>
      <c r="C54" s="27"/>
      <c r="D54" s="27"/>
      <c r="E54" s="27"/>
      <c r="G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</row>
    <row r="55" spans="1:149" x14ac:dyDescent="0.25">
      <c r="A55" s="6"/>
      <c r="B55" s="27"/>
      <c r="C55" s="27"/>
      <c r="D55" s="27"/>
      <c r="E55" s="27"/>
      <c r="G55" s="6"/>
      <c r="I55" s="23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</row>
    <row r="56" spans="1:149" x14ac:dyDescent="0.25">
      <c r="A56" s="6"/>
      <c r="B56" s="27"/>
      <c r="C56" s="27"/>
      <c r="D56" s="27"/>
      <c r="E56" s="27"/>
      <c r="G56" s="6"/>
      <c r="I56" s="23"/>
      <c r="J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</row>
    <row r="57" spans="1:149" x14ac:dyDescent="0.25">
      <c r="A57" s="6"/>
      <c r="B57" s="6"/>
      <c r="C57" s="6"/>
      <c r="D57" s="6"/>
      <c r="E57" s="6"/>
      <c r="G57" s="6"/>
      <c r="I57" s="23"/>
      <c r="J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</row>
    <row r="58" spans="1:149" x14ac:dyDescent="0.25">
      <c r="A58" s="6"/>
      <c r="B58" s="6"/>
      <c r="C58" s="6"/>
      <c r="D58" s="6"/>
      <c r="E58" s="6"/>
      <c r="G58" s="6"/>
      <c r="I58" s="23"/>
      <c r="J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</row>
    <row r="59" spans="1:149" x14ac:dyDescent="0.25"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</row>
    <row r="60" spans="1:149" x14ac:dyDescent="0.25"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</row>
    <row r="61" spans="1:149" x14ac:dyDescent="0.25"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</row>
    <row r="62" spans="1:149" x14ac:dyDescent="0.25"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</row>
    <row r="63" spans="1:149" x14ac:dyDescent="0.25"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</row>
    <row r="64" spans="1:149" x14ac:dyDescent="0.25">
      <c r="A64" s="6"/>
      <c r="B64" s="6"/>
      <c r="C64" s="6"/>
      <c r="D64" s="6"/>
      <c r="E64" s="6"/>
      <c r="G64" s="6"/>
      <c r="I64" s="6"/>
      <c r="J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</row>
    <row r="65" spans="1:141" x14ac:dyDescent="0.25">
      <c r="A65" s="6"/>
      <c r="B65" s="6"/>
      <c r="C65" s="6"/>
      <c r="D65" s="6"/>
      <c r="E65" s="6"/>
      <c r="G65" s="6"/>
      <c r="I65" s="6"/>
      <c r="J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</row>
    <row r="66" spans="1:141" x14ac:dyDescent="0.25">
      <c r="A66" s="6"/>
      <c r="B66" s="6"/>
      <c r="C66" s="6"/>
      <c r="D66" s="6"/>
      <c r="E66" s="6"/>
      <c r="G66" s="6"/>
      <c r="I66" s="6"/>
      <c r="J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</row>
    <row r="67" spans="1:141" x14ac:dyDescent="0.25">
      <c r="A67" s="6"/>
      <c r="B67" s="6"/>
      <c r="C67" s="6"/>
      <c r="D67" s="6"/>
      <c r="E67" s="6"/>
      <c r="G67" s="6"/>
      <c r="I67" s="6"/>
      <c r="J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</row>
    <row r="68" spans="1:141" x14ac:dyDescent="0.25">
      <c r="A68" s="6"/>
      <c r="B68" s="6"/>
      <c r="C68" s="6"/>
      <c r="D68" s="6"/>
      <c r="E68" s="6"/>
      <c r="G68" s="6"/>
      <c r="I68" s="6"/>
      <c r="J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</row>
    <row r="69" spans="1:141" x14ac:dyDescent="0.25">
      <c r="A69" s="6"/>
      <c r="B69" s="6"/>
      <c r="C69" s="6"/>
      <c r="D69" s="6"/>
      <c r="E69" s="6"/>
      <c r="G69" s="6"/>
      <c r="I69" s="6"/>
      <c r="J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</row>
    <row r="70" spans="1:141" x14ac:dyDescent="0.25">
      <c r="A70" s="6"/>
      <c r="B70" s="6"/>
      <c r="C70" s="6"/>
      <c r="D70" s="6"/>
      <c r="E70" s="6"/>
      <c r="G70" s="6"/>
      <c r="I70" s="6"/>
      <c r="J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</row>
    <row r="71" spans="1:141" x14ac:dyDescent="0.25">
      <c r="A71" s="6"/>
      <c r="B71" s="6"/>
      <c r="C71" s="6"/>
      <c r="D71" s="6"/>
      <c r="E71" s="6"/>
      <c r="G71" s="6"/>
      <c r="I71" s="6"/>
      <c r="J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</row>
    <row r="72" spans="1:141" x14ac:dyDescent="0.25">
      <c r="A72" s="6"/>
      <c r="B72" s="6"/>
      <c r="C72" s="6"/>
      <c r="D72" s="6"/>
      <c r="E72" s="6"/>
      <c r="G72" s="6"/>
      <c r="I72" s="6"/>
      <c r="J72" s="6"/>
    </row>
    <row r="73" spans="1:141" x14ac:dyDescent="0.25">
      <c r="A73" s="6"/>
      <c r="B73" s="6"/>
      <c r="C73" s="6"/>
      <c r="D73" s="6"/>
      <c r="E73" s="6"/>
      <c r="G73" s="6"/>
      <c r="I73" s="6"/>
      <c r="J73" s="6"/>
    </row>
    <row r="74" spans="1:141" x14ac:dyDescent="0.25">
      <c r="A74" s="6"/>
      <c r="B74" s="6"/>
      <c r="C74" s="6"/>
      <c r="E74" s="6"/>
      <c r="G74" s="6"/>
      <c r="I74" s="6"/>
      <c r="J74" s="6"/>
    </row>
    <row r="75" spans="1:141" x14ac:dyDescent="0.25">
      <c r="J75" s="6"/>
      <c r="K75" s="6"/>
    </row>
    <row r="76" spans="1:141" x14ac:dyDescent="0.25">
      <c r="J76" s="6"/>
      <c r="K76" s="6"/>
    </row>
  </sheetData>
  <phoneticPr fontId="8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V65"/>
  <sheetViews>
    <sheetView zoomScale="90" workbookViewId="0">
      <pane xSplit="1" ySplit="2" topLeftCell="B13" activePane="bottomRight" state="frozen"/>
      <selection pane="topRight" activeCell="B1" sqref="B1"/>
      <selection pane="bottomLeft" activeCell="A3" sqref="A3"/>
      <selection pane="bottomRight" activeCell="K42" sqref="K42"/>
    </sheetView>
  </sheetViews>
  <sheetFormatPr defaultRowHeight="13.2" x14ac:dyDescent="0.25"/>
  <cols>
    <col min="1" max="1" width="11.88671875" customWidth="1"/>
    <col min="2" max="2" width="7.6640625" customWidth="1"/>
    <col min="3" max="3" width="7" customWidth="1"/>
    <col min="4" max="4" width="6.44140625" customWidth="1"/>
    <col min="5" max="5" width="6.6640625" customWidth="1"/>
    <col min="6" max="6" width="6.5546875" customWidth="1"/>
    <col min="7" max="7" width="7.5546875" customWidth="1"/>
    <col min="8" max="8" width="6.44140625" customWidth="1"/>
    <col min="9" max="9" width="7.44140625" customWidth="1"/>
    <col min="10" max="10" width="7.109375" customWidth="1"/>
    <col min="11" max="11" width="5.88671875" customWidth="1"/>
    <col min="12" max="151" width="3.6640625" customWidth="1"/>
  </cols>
  <sheetData>
    <row r="1" spans="1:152" x14ac:dyDescent="0.25">
      <c r="A1" s="1" t="s">
        <v>637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52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2" t="s">
        <v>10</v>
      </c>
      <c r="M2" s="22"/>
      <c r="N2" s="22"/>
      <c r="O2" s="22"/>
      <c r="P2" s="22"/>
      <c r="Q2" s="22" t="s">
        <v>12</v>
      </c>
      <c r="R2" s="22"/>
      <c r="S2" s="22"/>
      <c r="T2" s="22"/>
      <c r="U2" s="22"/>
      <c r="V2" s="22" t="s">
        <v>14</v>
      </c>
      <c r="W2" s="22"/>
      <c r="X2" s="22"/>
      <c r="Y2" s="22"/>
      <c r="Z2" s="22"/>
      <c r="AA2" s="22" t="s">
        <v>615</v>
      </c>
      <c r="AB2" s="22"/>
      <c r="AC2" s="22"/>
      <c r="AD2" s="22"/>
      <c r="AE2" s="22"/>
      <c r="AF2" s="22" t="s">
        <v>572</v>
      </c>
      <c r="AG2" s="22"/>
      <c r="AH2" s="22"/>
      <c r="AI2" s="22"/>
      <c r="AJ2" s="22"/>
      <c r="AK2" s="22" t="s">
        <v>8</v>
      </c>
      <c r="AL2" s="22"/>
      <c r="AM2" s="22"/>
      <c r="AN2" s="22"/>
      <c r="AO2" s="22"/>
      <c r="AP2" s="44" t="s">
        <v>527</v>
      </c>
      <c r="AQ2" s="44"/>
      <c r="AR2" s="44"/>
      <c r="AS2" s="44"/>
      <c r="AT2" s="44"/>
      <c r="AU2" s="44" t="s">
        <v>539</v>
      </c>
      <c r="AV2" s="44"/>
      <c r="AZ2" s="22" t="s">
        <v>257</v>
      </c>
      <c r="BA2" s="22"/>
      <c r="BB2" s="22"/>
      <c r="BC2" s="22"/>
      <c r="BD2" s="22"/>
      <c r="BE2" s="22" t="s">
        <v>21</v>
      </c>
      <c r="BF2" s="22"/>
      <c r="BG2" s="22"/>
      <c r="BH2" s="22"/>
      <c r="BI2" s="22"/>
      <c r="BJ2" s="27" t="s">
        <v>9</v>
      </c>
      <c r="BK2" s="27"/>
      <c r="BL2" s="27"/>
      <c r="BM2" s="27"/>
      <c r="BN2" s="27"/>
      <c r="BO2" s="27" t="s">
        <v>195</v>
      </c>
      <c r="BP2" s="27"/>
      <c r="BQ2" s="27"/>
      <c r="BR2" s="27"/>
      <c r="BS2" s="27"/>
      <c r="BT2" s="22" t="s">
        <v>196</v>
      </c>
      <c r="BU2" s="22"/>
      <c r="BV2" s="22"/>
      <c r="BW2" s="22"/>
      <c r="BX2" s="22"/>
      <c r="BY2" s="22" t="s">
        <v>574</v>
      </c>
      <c r="BZ2" s="22"/>
      <c r="CA2" s="22"/>
      <c r="CB2" s="22"/>
      <c r="CC2" s="22"/>
      <c r="CD2" s="22" t="s">
        <v>528</v>
      </c>
      <c r="CE2" s="22"/>
      <c r="CF2" s="22"/>
      <c r="CG2" s="22"/>
      <c r="CH2" s="22"/>
      <c r="CI2" s="27" t="s">
        <v>22</v>
      </c>
      <c r="CJ2" s="27"/>
      <c r="CK2" s="27"/>
      <c r="CL2" s="27"/>
      <c r="CM2" s="27"/>
      <c r="CN2" s="22" t="s">
        <v>616</v>
      </c>
      <c r="CO2" s="22"/>
      <c r="CP2" s="22"/>
      <c r="CQ2" s="22"/>
      <c r="CR2" s="22"/>
      <c r="CS2" s="22" t="s">
        <v>3</v>
      </c>
      <c r="CT2" s="22"/>
      <c r="CU2" s="22"/>
      <c r="CV2" s="22"/>
      <c r="CW2" s="22"/>
      <c r="CX2" s="27" t="s">
        <v>545</v>
      </c>
      <c r="CY2" s="27"/>
      <c r="CZ2" s="27"/>
      <c r="DA2" s="27"/>
      <c r="DB2" s="27"/>
      <c r="DC2" s="22" t="s">
        <v>29</v>
      </c>
      <c r="DD2" s="22"/>
      <c r="DE2" s="22"/>
      <c r="DF2" s="22"/>
      <c r="DG2" s="22"/>
      <c r="DH2" s="22" t="s">
        <v>531</v>
      </c>
      <c r="DI2" s="22"/>
      <c r="DJ2" s="22"/>
      <c r="DK2" s="22"/>
      <c r="DL2" s="22"/>
      <c r="DM2" s="27" t="s">
        <v>605</v>
      </c>
      <c r="DN2" s="27"/>
      <c r="DO2" s="27"/>
      <c r="DP2" s="27"/>
      <c r="DQ2" s="27"/>
      <c r="DR2" s="22" t="s">
        <v>13</v>
      </c>
      <c r="DS2" s="22"/>
      <c r="DT2" s="22"/>
      <c r="DU2" s="22"/>
      <c r="DV2" s="22"/>
      <c r="DW2" s="22" t="s">
        <v>530</v>
      </c>
      <c r="DX2" s="22"/>
      <c r="DY2" s="22"/>
      <c r="DZ2" s="22"/>
      <c r="EA2" s="22"/>
      <c r="EB2" s="6" t="s">
        <v>200</v>
      </c>
      <c r="EC2" s="6"/>
      <c r="ED2" s="6"/>
      <c r="EG2" s="27" t="s">
        <v>138</v>
      </c>
      <c r="EH2" s="27"/>
      <c r="EI2" s="27"/>
      <c r="EJ2" s="27"/>
      <c r="EK2" s="27"/>
      <c r="EL2" s="27" t="s">
        <v>617</v>
      </c>
      <c r="EM2" s="27"/>
      <c r="EN2" s="27"/>
      <c r="EO2" s="27"/>
      <c r="EP2" s="27"/>
      <c r="EQ2" s="27" t="s">
        <v>623</v>
      </c>
      <c r="ER2" s="27"/>
      <c r="ES2" s="27"/>
      <c r="ET2" s="27"/>
      <c r="EU2" s="27"/>
    </row>
    <row r="3" spans="1:152" x14ac:dyDescent="0.25">
      <c r="A3" s="4"/>
      <c r="B3" s="5"/>
      <c r="C3" s="15"/>
      <c r="D3" s="15"/>
      <c r="E3" s="15"/>
      <c r="F3" s="15"/>
      <c r="G3" s="7"/>
      <c r="H3" s="24"/>
      <c r="I3" s="7"/>
      <c r="J3" s="7"/>
      <c r="K3" s="7"/>
      <c r="L3" s="25">
        <v>6</v>
      </c>
      <c r="M3" s="6">
        <v>36</v>
      </c>
      <c r="N3" s="6">
        <v>1</v>
      </c>
      <c r="O3" s="6">
        <v>32</v>
      </c>
      <c r="P3" s="6">
        <v>0</v>
      </c>
      <c r="Q3" s="29">
        <v>5</v>
      </c>
      <c r="R3" s="28">
        <v>30</v>
      </c>
      <c r="S3" s="28">
        <v>0</v>
      </c>
      <c r="T3" s="28">
        <v>21</v>
      </c>
      <c r="U3" s="28">
        <v>0</v>
      </c>
      <c r="V3" s="25">
        <v>6</v>
      </c>
      <c r="W3" s="6">
        <v>36</v>
      </c>
      <c r="X3" s="6">
        <v>1</v>
      </c>
      <c r="Y3" s="6">
        <v>15</v>
      </c>
      <c r="Z3" s="6">
        <v>1</v>
      </c>
      <c r="AA3" s="25">
        <v>4</v>
      </c>
      <c r="AB3" s="6">
        <v>24</v>
      </c>
      <c r="AC3" s="6">
        <v>2</v>
      </c>
      <c r="AD3" s="6">
        <v>4</v>
      </c>
      <c r="AE3" s="6">
        <v>0</v>
      </c>
      <c r="AF3" s="25">
        <v>8</v>
      </c>
      <c r="AG3" s="6">
        <v>48</v>
      </c>
      <c r="AH3" s="6">
        <v>2</v>
      </c>
      <c r="AI3" s="6">
        <v>32</v>
      </c>
      <c r="AJ3" s="6">
        <v>1</v>
      </c>
      <c r="AK3" s="25">
        <v>6</v>
      </c>
      <c r="AL3" s="6">
        <v>36</v>
      </c>
      <c r="AM3" s="6">
        <v>1</v>
      </c>
      <c r="AN3" s="6">
        <v>23</v>
      </c>
      <c r="AO3" s="6">
        <v>1</v>
      </c>
      <c r="AP3" s="25">
        <v>7</v>
      </c>
      <c r="AQ3" s="6">
        <v>42</v>
      </c>
      <c r="AR3" s="6">
        <v>0</v>
      </c>
      <c r="AS3" s="6">
        <v>26</v>
      </c>
      <c r="AT3" s="6">
        <v>1</v>
      </c>
      <c r="AU3" s="46">
        <v>3</v>
      </c>
      <c r="AV3" s="12">
        <v>18</v>
      </c>
      <c r="AW3" s="6">
        <v>0</v>
      </c>
      <c r="AX3" s="6">
        <v>35</v>
      </c>
      <c r="AY3" s="6">
        <v>1</v>
      </c>
      <c r="AZ3" s="25">
        <v>6</v>
      </c>
      <c r="BA3" s="6">
        <v>36</v>
      </c>
      <c r="BB3" s="6">
        <v>1</v>
      </c>
      <c r="BC3" s="6">
        <v>38</v>
      </c>
      <c r="BD3" s="6">
        <v>1</v>
      </c>
      <c r="BE3" s="25">
        <v>6</v>
      </c>
      <c r="BF3" s="6">
        <v>36</v>
      </c>
      <c r="BG3" s="6">
        <v>0</v>
      </c>
      <c r="BH3" s="6">
        <v>23</v>
      </c>
      <c r="BI3" s="6">
        <v>2</v>
      </c>
      <c r="BJ3" s="31">
        <v>1</v>
      </c>
      <c r="BK3" s="37">
        <v>6</v>
      </c>
      <c r="BL3" s="27">
        <v>0</v>
      </c>
      <c r="BM3" s="27">
        <v>7</v>
      </c>
      <c r="BN3" s="27">
        <v>0</v>
      </c>
      <c r="BO3" s="31">
        <v>4</v>
      </c>
      <c r="BP3" s="34">
        <v>24</v>
      </c>
      <c r="BQ3" s="34">
        <v>0</v>
      </c>
      <c r="BR3" s="34">
        <v>28</v>
      </c>
      <c r="BS3" s="34">
        <v>1</v>
      </c>
      <c r="BT3" s="25">
        <v>4</v>
      </c>
      <c r="BU3" s="6">
        <v>24</v>
      </c>
      <c r="BV3" s="6">
        <v>1</v>
      </c>
      <c r="BW3" s="6">
        <v>14</v>
      </c>
      <c r="BX3" s="6">
        <v>3</v>
      </c>
      <c r="BY3" s="25">
        <v>2</v>
      </c>
      <c r="BZ3" s="6">
        <v>12</v>
      </c>
      <c r="CA3" s="6">
        <v>0</v>
      </c>
      <c r="CB3" s="6">
        <v>13</v>
      </c>
      <c r="CC3" s="6">
        <v>0</v>
      </c>
      <c r="CD3" s="25">
        <v>6</v>
      </c>
      <c r="CE3" s="6">
        <v>36</v>
      </c>
      <c r="CF3" s="6">
        <v>0</v>
      </c>
      <c r="CG3" s="6">
        <v>24</v>
      </c>
      <c r="CH3" s="6">
        <v>0</v>
      </c>
      <c r="CI3" s="31">
        <v>1.2</v>
      </c>
      <c r="CJ3" s="34">
        <v>8</v>
      </c>
      <c r="CK3" s="34">
        <v>0</v>
      </c>
      <c r="CL3" s="34">
        <v>12</v>
      </c>
      <c r="CM3" s="34">
        <v>2</v>
      </c>
      <c r="CN3" s="29">
        <v>8</v>
      </c>
      <c r="CO3" s="28">
        <v>48</v>
      </c>
      <c r="CP3" s="28">
        <v>0</v>
      </c>
      <c r="CQ3" s="28">
        <v>28</v>
      </c>
      <c r="CR3" s="28">
        <v>0</v>
      </c>
      <c r="CS3" s="25">
        <v>6</v>
      </c>
      <c r="CT3" s="6">
        <v>36</v>
      </c>
      <c r="CU3" s="6">
        <v>1</v>
      </c>
      <c r="CV3" s="6">
        <v>29</v>
      </c>
      <c r="CW3" s="6">
        <v>6</v>
      </c>
      <c r="CX3" s="31">
        <v>2</v>
      </c>
      <c r="CY3" s="37">
        <v>12</v>
      </c>
      <c r="CZ3" s="27">
        <v>0</v>
      </c>
      <c r="DA3" s="27">
        <v>7</v>
      </c>
      <c r="DB3" s="27">
        <v>0</v>
      </c>
      <c r="DC3" s="25">
        <v>6</v>
      </c>
      <c r="DD3" s="6">
        <v>36</v>
      </c>
      <c r="DE3" s="6">
        <v>0</v>
      </c>
      <c r="DF3" s="6">
        <v>54</v>
      </c>
      <c r="DG3" s="6">
        <v>2</v>
      </c>
      <c r="DH3" s="25">
        <v>3</v>
      </c>
      <c r="DI3" s="6">
        <v>18</v>
      </c>
      <c r="DJ3" s="6">
        <v>1</v>
      </c>
      <c r="DK3" s="6">
        <v>6</v>
      </c>
      <c r="DL3" s="6">
        <v>4</v>
      </c>
      <c r="DM3" s="31">
        <v>4</v>
      </c>
      <c r="DN3" s="34">
        <v>24</v>
      </c>
      <c r="DO3" s="34">
        <v>0</v>
      </c>
      <c r="DP3" s="34">
        <v>13</v>
      </c>
      <c r="DQ3" s="34">
        <v>0</v>
      </c>
      <c r="DR3" s="25">
        <v>3</v>
      </c>
      <c r="DS3" s="6">
        <v>18</v>
      </c>
      <c r="DT3" s="6">
        <v>0</v>
      </c>
      <c r="DU3" s="6">
        <v>23</v>
      </c>
      <c r="DV3" s="6">
        <v>0</v>
      </c>
      <c r="DW3" s="25">
        <v>2</v>
      </c>
      <c r="DX3" s="6">
        <v>12</v>
      </c>
      <c r="DY3" s="6">
        <v>0</v>
      </c>
      <c r="DZ3" s="6">
        <v>9</v>
      </c>
      <c r="EA3" s="6">
        <v>0</v>
      </c>
      <c r="EB3" s="29">
        <v>6</v>
      </c>
      <c r="EC3" s="28">
        <v>36</v>
      </c>
      <c r="ED3" s="28">
        <v>0</v>
      </c>
      <c r="EE3" s="28">
        <v>21</v>
      </c>
      <c r="EF3" s="28">
        <v>0</v>
      </c>
      <c r="EG3" s="31">
        <v>2</v>
      </c>
      <c r="EH3" s="34">
        <v>12</v>
      </c>
      <c r="EI3" s="34">
        <v>0</v>
      </c>
      <c r="EJ3" s="34">
        <v>36</v>
      </c>
      <c r="EK3" s="34">
        <v>0</v>
      </c>
      <c r="EL3" s="31">
        <v>6</v>
      </c>
      <c r="EM3" s="34">
        <v>36</v>
      </c>
      <c r="EN3" s="34">
        <v>0</v>
      </c>
      <c r="EO3" s="34">
        <v>33</v>
      </c>
      <c r="EP3" s="34">
        <v>1</v>
      </c>
      <c r="EQ3" s="31">
        <v>5</v>
      </c>
      <c r="ER3" s="34">
        <v>30</v>
      </c>
      <c r="ES3" s="34">
        <v>0</v>
      </c>
      <c r="ET3" s="34">
        <v>47</v>
      </c>
      <c r="EU3" s="34">
        <v>0</v>
      </c>
      <c r="EV3" s="30"/>
    </row>
    <row r="4" spans="1:152" x14ac:dyDescent="0.25">
      <c r="A4" s="4" t="s">
        <v>572</v>
      </c>
      <c r="B4" s="5">
        <f>AF34</f>
        <v>48.2</v>
      </c>
      <c r="C4" s="15">
        <f>AG34</f>
        <v>290</v>
      </c>
      <c r="D4" s="15">
        <f>AH34</f>
        <v>5</v>
      </c>
      <c r="E4" s="15">
        <f>AI34</f>
        <v>226</v>
      </c>
      <c r="F4" s="15">
        <f>AJ34</f>
        <v>15</v>
      </c>
      <c r="G4" s="7">
        <f t="shared" ref="G4:G23" si="0">E4/F4</f>
        <v>15.066666666666666</v>
      </c>
      <c r="H4" s="24">
        <v>1</v>
      </c>
      <c r="I4" s="7">
        <f t="shared" ref="I4:I23" si="1">C4/F4</f>
        <v>19.333333333333332</v>
      </c>
      <c r="J4" s="7">
        <f t="shared" ref="J4:J23" si="2">6*E4/C4</f>
        <v>4.6758620689655173</v>
      </c>
      <c r="K4" s="7"/>
      <c r="L4" s="25">
        <v>8</v>
      </c>
      <c r="M4" s="6">
        <v>48</v>
      </c>
      <c r="N4" s="6">
        <v>0</v>
      </c>
      <c r="O4" s="6">
        <v>47</v>
      </c>
      <c r="P4" s="6">
        <v>0</v>
      </c>
      <c r="Q4" s="29">
        <v>8</v>
      </c>
      <c r="R4" s="28">
        <v>48</v>
      </c>
      <c r="S4" s="28">
        <v>1</v>
      </c>
      <c r="T4" s="28">
        <v>33</v>
      </c>
      <c r="U4" s="28">
        <v>1</v>
      </c>
      <c r="V4" s="25">
        <v>8</v>
      </c>
      <c r="W4" s="6">
        <v>48</v>
      </c>
      <c r="X4" s="6">
        <v>2</v>
      </c>
      <c r="Y4" s="6">
        <v>26</v>
      </c>
      <c r="Z4" s="6">
        <v>1</v>
      </c>
      <c r="AA4" s="25">
        <v>6</v>
      </c>
      <c r="AB4" s="6">
        <v>36</v>
      </c>
      <c r="AC4" s="6">
        <v>1</v>
      </c>
      <c r="AD4" s="6">
        <v>18</v>
      </c>
      <c r="AE4" s="6">
        <v>0</v>
      </c>
      <c r="AF4" s="25">
        <v>4</v>
      </c>
      <c r="AG4" s="6">
        <v>24</v>
      </c>
      <c r="AH4" s="6">
        <v>0</v>
      </c>
      <c r="AI4" s="6">
        <v>22</v>
      </c>
      <c r="AJ4" s="6">
        <v>2</v>
      </c>
      <c r="AK4" s="25">
        <v>8</v>
      </c>
      <c r="AL4" s="6">
        <v>48</v>
      </c>
      <c r="AM4" s="6">
        <v>1</v>
      </c>
      <c r="AN4" s="6">
        <v>13</v>
      </c>
      <c r="AO4" s="6">
        <v>0</v>
      </c>
      <c r="AP4" s="25">
        <v>2</v>
      </c>
      <c r="AQ4" s="6">
        <v>12</v>
      </c>
      <c r="AR4" s="6">
        <v>0</v>
      </c>
      <c r="AS4" s="6">
        <v>23</v>
      </c>
      <c r="AT4" s="6">
        <v>0</v>
      </c>
      <c r="AU4" s="25"/>
      <c r="AV4" s="12"/>
      <c r="AW4" s="6"/>
      <c r="AX4" s="6"/>
      <c r="AY4" s="6"/>
      <c r="AZ4" s="25">
        <v>8</v>
      </c>
      <c r="BA4" s="6">
        <v>48</v>
      </c>
      <c r="BB4" s="6">
        <v>0</v>
      </c>
      <c r="BC4" s="6">
        <v>19</v>
      </c>
      <c r="BD4" s="6">
        <v>2</v>
      </c>
      <c r="BE4" s="25">
        <v>8</v>
      </c>
      <c r="BF4" s="6">
        <v>48</v>
      </c>
      <c r="BG4" s="6">
        <v>3</v>
      </c>
      <c r="BH4" s="6">
        <v>16</v>
      </c>
      <c r="BI4" s="6">
        <v>2</v>
      </c>
      <c r="BJ4" s="31">
        <v>0.3</v>
      </c>
      <c r="BK4" s="37">
        <v>3</v>
      </c>
      <c r="BL4" s="27">
        <v>0</v>
      </c>
      <c r="BM4" s="27">
        <v>8</v>
      </c>
      <c r="BN4" s="27">
        <v>0</v>
      </c>
      <c r="BO4" s="31"/>
      <c r="BP4" s="34"/>
      <c r="BQ4" s="34"/>
      <c r="BR4" s="34"/>
      <c r="BS4" s="34"/>
      <c r="BT4" s="25">
        <v>5.4</v>
      </c>
      <c r="BU4" s="6">
        <v>34</v>
      </c>
      <c r="BV4" s="6">
        <v>1</v>
      </c>
      <c r="BW4" s="6">
        <v>14</v>
      </c>
      <c r="BX4" s="6">
        <v>1</v>
      </c>
      <c r="BY4" s="29">
        <v>6</v>
      </c>
      <c r="BZ4" s="28">
        <v>36</v>
      </c>
      <c r="CA4" s="28">
        <v>0</v>
      </c>
      <c r="CB4" s="28">
        <v>18</v>
      </c>
      <c r="CC4" s="28">
        <v>0</v>
      </c>
      <c r="CD4" s="25">
        <v>5</v>
      </c>
      <c r="CE4" s="6">
        <v>30</v>
      </c>
      <c r="CF4" s="6">
        <v>0</v>
      </c>
      <c r="CG4" s="6">
        <v>31</v>
      </c>
      <c r="CH4" s="6">
        <v>0</v>
      </c>
      <c r="CI4" s="31"/>
      <c r="CJ4" s="34"/>
      <c r="CK4" s="34"/>
      <c r="CL4" s="34"/>
      <c r="CM4" s="34"/>
      <c r="CN4" s="29">
        <v>2</v>
      </c>
      <c r="CO4" s="28">
        <v>12</v>
      </c>
      <c r="CP4" s="28">
        <v>0</v>
      </c>
      <c r="CQ4" s="28">
        <v>15</v>
      </c>
      <c r="CR4" s="28">
        <v>0</v>
      </c>
      <c r="CS4" s="25"/>
      <c r="CT4" s="6"/>
      <c r="CU4" s="6"/>
      <c r="CV4" s="6"/>
      <c r="CW4" s="6"/>
      <c r="CX4" s="31">
        <v>4</v>
      </c>
      <c r="CY4" s="37">
        <v>24</v>
      </c>
      <c r="CZ4" s="27">
        <v>0</v>
      </c>
      <c r="DA4" s="27">
        <v>21</v>
      </c>
      <c r="DB4" s="27">
        <v>2</v>
      </c>
      <c r="DC4" s="25">
        <v>2</v>
      </c>
      <c r="DD4" s="6">
        <v>12</v>
      </c>
      <c r="DE4" s="6">
        <v>0</v>
      </c>
      <c r="DF4" s="6">
        <v>9</v>
      </c>
      <c r="DG4" s="6">
        <v>0</v>
      </c>
      <c r="DH4" s="25">
        <v>2</v>
      </c>
      <c r="DI4" s="6">
        <v>12</v>
      </c>
      <c r="DJ4" s="6">
        <v>0</v>
      </c>
      <c r="DK4" s="6">
        <v>7</v>
      </c>
      <c r="DL4" s="6">
        <v>0</v>
      </c>
      <c r="DM4" s="31"/>
      <c r="DN4" s="34"/>
      <c r="DO4" s="34"/>
      <c r="DP4" s="34"/>
      <c r="DQ4" s="34"/>
      <c r="DR4" s="25">
        <v>1.1000000000000001</v>
      </c>
      <c r="DS4" s="6">
        <v>7</v>
      </c>
      <c r="DT4" s="6">
        <v>0</v>
      </c>
      <c r="DU4" s="6">
        <v>3</v>
      </c>
      <c r="DV4" s="6">
        <v>1</v>
      </c>
      <c r="DW4" s="25">
        <v>1.3</v>
      </c>
      <c r="DX4" s="6">
        <v>9</v>
      </c>
      <c r="DY4" s="6">
        <v>0</v>
      </c>
      <c r="DZ4" s="6">
        <v>5</v>
      </c>
      <c r="EA4" s="6">
        <v>0</v>
      </c>
      <c r="EB4" s="29">
        <v>8</v>
      </c>
      <c r="EC4" s="28">
        <v>48</v>
      </c>
      <c r="ED4" s="28">
        <v>0</v>
      </c>
      <c r="EE4" s="28">
        <v>30</v>
      </c>
      <c r="EF4" s="28">
        <v>1</v>
      </c>
      <c r="EG4" s="31"/>
      <c r="EH4" s="34"/>
      <c r="EI4" s="34"/>
      <c r="EJ4" s="34"/>
      <c r="EK4" s="34"/>
      <c r="EL4" s="31">
        <v>6</v>
      </c>
      <c r="EM4" s="34">
        <v>36</v>
      </c>
      <c r="EN4" s="34">
        <v>1</v>
      </c>
      <c r="EO4" s="34">
        <v>15</v>
      </c>
      <c r="EP4" s="34">
        <v>2</v>
      </c>
      <c r="EQ4" s="31">
        <v>2</v>
      </c>
      <c r="ER4" s="34">
        <v>12</v>
      </c>
      <c r="ES4" s="34">
        <v>0</v>
      </c>
      <c r="ET4" s="34">
        <v>19</v>
      </c>
      <c r="EU4" s="34">
        <v>0</v>
      </c>
      <c r="EV4" s="30"/>
    </row>
    <row r="5" spans="1:152" x14ac:dyDescent="0.25">
      <c r="A5" s="4" t="s">
        <v>8</v>
      </c>
      <c r="B5" s="5">
        <f>AK34</f>
        <v>32.200000000000003</v>
      </c>
      <c r="C5" s="15">
        <f>AL34</f>
        <v>194</v>
      </c>
      <c r="D5" s="15">
        <f>AM34</f>
        <v>4</v>
      </c>
      <c r="E5" s="15">
        <f>AN34</f>
        <v>101</v>
      </c>
      <c r="F5" s="15">
        <f>AO34</f>
        <v>4</v>
      </c>
      <c r="G5" s="7">
        <f t="shared" si="0"/>
        <v>25.25</v>
      </c>
      <c r="H5" s="24"/>
      <c r="I5" s="7">
        <f t="shared" si="1"/>
        <v>48.5</v>
      </c>
      <c r="J5" s="7">
        <f t="shared" si="2"/>
        <v>3.1237113402061856</v>
      </c>
      <c r="K5" s="7"/>
      <c r="L5" s="25">
        <v>8</v>
      </c>
      <c r="M5" s="6">
        <v>48</v>
      </c>
      <c r="N5" s="6">
        <v>1</v>
      </c>
      <c r="O5" s="6">
        <v>21</v>
      </c>
      <c r="P5" s="6">
        <v>0</v>
      </c>
      <c r="Q5" s="25">
        <v>4</v>
      </c>
      <c r="R5" s="6">
        <v>24</v>
      </c>
      <c r="S5" s="6">
        <v>1</v>
      </c>
      <c r="T5" s="6">
        <v>6</v>
      </c>
      <c r="U5" s="6">
        <v>3</v>
      </c>
      <c r="V5" s="25">
        <v>8</v>
      </c>
      <c r="W5" s="6">
        <v>48</v>
      </c>
      <c r="X5" s="6">
        <v>1</v>
      </c>
      <c r="Y5" s="6">
        <v>43</v>
      </c>
      <c r="Z5" s="6">
        <v>4</v>
      </c>
      <c r="AA5" s="25">
        <v>5.0999999999999996</v>
      </c>
      <c r="AB5" s="6">
        <v>31</v>
      </c>
      <c r="AC5" s="6">
        <v>0</v>
      </c>
      <c r="AD5" s="6">
        <v>17</v>
      </c>
      <c r="AE5" s="6">
        <v>2</v>
      </c>
      <c r="AF5" s="25">
        <v>6</v>
      </c>
      <c r="AG5" s="6">
        <v>36</v>
      </c>
      <c r="AH5" s="6">
        <v>1</v>
      </c>
      <c r="AI5" s="6">
        <v>16</v>
      </c>
      <c r="AJ5" s="6">
        <v>0</v>
      </c>
      <c r="AK5" s="25">
        <v>6</v>
      </c>
      <c r="AL5" s="6">
        <v>36</v>
      </c>
      <c r="AM5" s="6">
        <v>0</v>
      </c>
      <c r="AN5" s="6">
        <v>28</v>
      </c>
      <c r="AO5" s="6">
        <v>1</v>
      </c>
      <c r="AP5" s="25">
        <v>4</v>
      </c>
      <c r="AQ5" s="6">
        <v>24</v>
      </c>
      <c r="AR5" s="6">
        <v>0</v>
      </c>
      <c r="AS5" s="6">
        <v>21</v>
      </c>
      <c r="AT5" s="6">
        <v>1</v>
      </c>
      <c r="AU5" s="25"/>
      <c r="AV5" s="12"/>
      <c r="AW5" s="6"/>
      <c r="AX5" s="6"/>
      <c r="AY5" s="6"/>
      <c r="AZ5" s="25">
        <v>5</v>
      </c>
      <c r="BA5" s="6">
        <v>30</v>
      </c>
      <c r="BB5" s="6">
        <v>1</v>
      </c>
      <c r="BC5" s="6">
        <v>19</v>
      </c>
      <c r="BD5" s="6">
        <v>4</v>
      </c>
      <c r="BE5" s="25">
        <v>5</v>
      </c>
      <c r="BF5" s="6">
        <v>30</v>
      </c>
      <c r="BG5" s="6">
        <v>1</v>
      </c>
      <c r="BH5" s="6">
        <v>13</v>
      </c>
      <c r="BI5" s="6">
        <v>2</v>
      </c>
      <c r="BJ5" s="31">
        <v>6</v>
      </c>
      <c r="BK5" s="37">
        <v>36</v>
      </c>
      <c r="BL5" s="27">
        <v>1</v>
      </c>
      <c r="BM5" s="27">
        <v>40</v>
      </c>
      <c r="BN5" s="27">
        <v>2</v>
      </c>
      <c r="BO5" s="31"/>
      <c r="BP5" s="37"/>
      <c r="BQ5" s="27"/>
      <c r="BR5" s="27"/>
      <c r="BS5" s="27"/>
      <c r="BT5" s="25">
        <v>4</v>
      </c>
      <c r="BU5" s="6">
        <v>24</v>
      </c>
      <c r="BV5" s="6">
        <v>2</v>
      </c>
      <c r="BW5" s="6">
        <v>9</v>
      </c>
      <c r="BX5" s="6">
        <v>1</v>
      </c>
      <c r="BY5" s="25">
        <v>2</v>
      </c>
      <c r="BZ5" s="6">
        <v>12</v>
      </c>
      <c r="CA5" s="6">
        <v>0</v>
      </c>
      <c r="CB5" s="6">
        <v>17</v>
      </c>
      <c r="CC5" s="6">
        <v>0</v>
      </c>
      <c r="CD5" s="25">
        <v>4</v>
      </c>
      <c r="CE5" s="6">
        <v>24</v>
      </c>
      <c r="CF5" s="6">
        <v>0</v>
      </c>
      <c r="CG5" s="6">
        <v>33</v>
      </c>
      <c r="CH5" s="6">
        <v>1</v>
      </c>
      <c r="CI5" s="31"/>
      <c r="CJ5" s="37"/>
      <c r="CK5" s="27"/>
      <c r="CL5" s="27"/>
      <c r="CM5" s="27"/>
      <c r="CN5" s="25">
        <v>5</v>
      </c>
      <c r="CO5" s="6">
        <v>30</v>
      </c>
      <c r="CP5" s="6">
        <v>0</v>
      </c>
      <c r="CQ5" s="6">
        <v>37</v>
      </c>
      <c r="CR5" s="6">
        <v>0</v>
      </c>
      <c r="CS5" s="25"/>
      <c r="CT5" s="6"/>
      <c r="CU5" s="6"/>
      <c r="CV5" s="6"/>
      <c r="CW5" s="6"/>
      <c r="CX5" s="31">
        <v>4</v>
      </c>
      <c r="CY5" s="37">
        <v>24</v>
      </c>
      <c r="CZ5" s="27">
        <v>0</v>
      </c>
      <c r="DA5" s="27">
        <v>23</v>
      </c>
      <c r="DB5" s="27">
        <v>2</v>
      </c>
      <c r="DC5" s="25">
        <v>2</v>
      </c>
      <c r="DD5" s="6">
        <v>12</v>
      </c>
      <c r="DE5" s="6">
        <v>0</v>
      </c>
      <c r="DF5" s="6">
        <v>26</v>
      </c>
      <c r="DG5" s="6">
        <v>0</v>
      </c>
      <c r="DH5" s="25">
        <v>4</v>
      </c>
      <c r="DI5" s="6">
        <v>24</v>
      </c>
      <c r="DJ5" s="6">
        <v>0</v>
      </c>
      <c r="DK5" s="6">
        <v>22</v>
      </c>
      <c r="DL5" s="6">
        <v>0</v>
      </c>
      <c r="DM5" s="31"/>
      <c r="DN5" s="37"/>
      <c r="DO5" s="27"/>
      <c r="DP5" s="27"/>
      <c r="DQ5" s="27"/>
      <c r="DR5" s="25">
        <v>6</v>
      </c>
      <c r="DS5" s="6">
        <v>36</v>
      </c>
      <c r="DT5" s="6">
        <v>2</v>
      </c>
      <c r="DU5" s="6">
        <v>7</v>
      </c>
      <c r="DV5" s="6">
        <v>0</v>
      </c>
      <c r="DW5" s="25">
        <v>1</v>
      </c>
      <c r="DX5" s="6">
        <v>6</v>
      </c>
      <c r="DY5" s="6">
        <v>0</v>
      </c>
      <c r="DZ5" s="6">
        <v>4</v>
      </c>
      <c r="EA5" s="6">
        <v>0</v>
      </c>
      <c r="EB5" s="31">
        <v>4</v>
      </c>
      <c r="EC5" s="34">
        <v>24</v>
      </c>
      <c r="ED5" s="34">
        <v>0</v>
      </c>
      <c r="EE5" s="27">
        <v>19</v>
      </c>
      <c r="EF5" s="27">
        <v>3</v>
      </c>
      <c r="EG5" s="31"/>
      <c r="EH5" s="37"/>
      <c r="EI5" s="27"/>
      <c r="EJ5" s="27"/>
      <c r="EK5" s="27"/>
      <c r="EL5" s="31">
        <v>3</v>
      </c>
      <c r="EM5" s="37">
        <v>18</v>
      </c>
      <c r="EN5" s="27">
        <v>0</v>
      </c>
      <c r="EO5" s="27">
        <v>23</v>
      </c>
      <c r="EP5" s="27">
        <v>0</v>
      </c>
      <c r="EQ5" s="31">
        <v>4</v>
      </c>
      <c r="ER5" s="37">
        <v>24</v>
      </c>
      <c r="ES5" s="27">
        <v>1</v>
      </c>
      <c r="ET5" s="27">
        <v>10</v>
      </c>
      <c r="EU5" s="27">
        <v>0</v>
      </c>
      <c r="EV5" s="30"/>
    </row>
    <row r="6" spans="1:152" x14ac:dyDescent="0.25">
      <c r="A6" s="4" t="s">
        <v>527</v>
      </c>
      <c r="B6" s="5">
        <f>AP34</f>
        <v>18</v>
      </c>
      <c r="C6" s="15">
        <f>AQ34</f>
        <v>108</v>
      </c>
      <c r="D6" s="15">
        <f>AR34</f>
        <v>0</v>
      </c>
      <c r="E6" s="15">
        <f>AS34</f>
        <v>99</v>
      </c>
      <c r="F6" s="15">
        <f>AT34</f>
        <v>3</v>
      </c>
      <c r="G6" s="7">
        <f t="shared" si="0"/>
        <v>33</v>
      </c>
      <c r="H6" s="24"/>
      <c r="I6" s="7">
        <f t="shared" si="1"/>
        <v>36</v>
      </c>
      <c r="J6" s="7">
        <f t="shared" si="2"/>
        <v>5.5</v>
      </c>
      <c r="K6" s="7"/>
      <c r="L6" s="25">
        <v>8</v>
      </c>
      <c r="M6" s="6">
        <v>48</v>
      </c>
      <c r="N6" s="6">
        <v>0</v>
      </c>
      <c r="O6" s="6">
        <v>15</v>
      </c>
      <c r="P6" s="6">
        <v>1</v>
      </c>
      <c r="Q6" s="25">
        <v>8</v>
      </c>
      <c r="R6" s="6">
        <v>48</v>
      </c>
      <c r="S6" s="6">
        <v>0</v>
      </c>
      <c r="T6" s="6">
        <v>32</v>
      </c>
      <c r="U6" s="6">
        <v>1</v>
      </c>
      <c r="V6" s="25">
        <v>5</v>
      </c>
      <c r="W6" s="6">
        <v>30</v>
      </c>
      <c r="X6" s="6">
        <v>0</v>
      </c>
      <c r="Y6" s="6">
        <v>10</v>
      </c>
      <c r="Z6" s="6">
        <v>1</v>
      </c>
      <c r="AA6" s="25">
        <v>2</v>
      </c>
      <c r="AB6" s="6">
        <v>12</v>
      </c>
      <c r="AC6" s="6">
        <v>0</v>
      </c>
      <c r="AD6" s="6">
        <v>13</v>
      </c>
      <c r="AE6" s="6">
        <v>0</v>
      </c>
      <c r="AF6" s="25">
        <v>2</v>
      </c>
      <c r="AG6" s="6">
        <v>12</v>
      </c>
      <c r="AH6" s="6">
        <v>0</v>
      </c>
      <c r="AI6" s="6">
        <v>11</v>
      </c>
      <c r="AJ6" s="6">
        <v>1</v>
      </c>
      <c r="AK6" s="25">
        <v>6.2</v>
      </c>
      <c r="AL6" s="6">
        <v>38</v>
      </c>
      <c r="AM6" s="6">
        <v>0</v>
      </c>
      <c r="AN6" s="6">
        <v>27</v>
      </c>
      <c r="AO6" s="6">
        <v>0</v>
      </c>
      <c r="AP6" s="25">
        <v>3</v>
      </c>
      <c r="AQ6" s="6">
        <v>18</v>
      </c>
      <c r="AR6" s="6">
        <v>0</v>
      </c>
      <c r="AS6" s="6">
        <v>14</v>
      </c>
      <c r="AT6" s="6">
        <v>0</v>
      </c>
      <c r="AU6" s="25"/>
      <c r="AV6" s="12"/>
      <c r="AW6" s="6"/>
      <c r="AX6" s="6"/>
      <c r="AY6" s="6"/>
      <c r="AZ6" s="25">
        <v>3</v>
      </c>
      <c r="BA6" s="6">
        <v>18</v>
      </c>
      <c r="BB6" s="6">
        <v>0</v>
      </c>
      <c r="BC6" s="6">
        <v>17</v>
      </c>
      <c r="BD6" s="6">
        <v>1</v>
      </c>
      <c r="BE6" s="25">
        <v>6</v>
      </c>
      <c r="BF6" s="6">
        <v>36</v>
      </c>
      <c r="BG6" s="6">
        <v>0</v>
      </c>
      <c r="BH6" s="6">
        <v>23</v>
      </c>
      <c r="BI6" s="6">
        <v>0</v>
      </c>
      <c r="BJ6" s="31">
        <v>2</v>
      </c>
      <c r="BK6" s="37">
        <v>12</v>
      </c>
      <c r="BL6" s="27">
        <v>0</v>
      </c>
      <c r="BM6" s="27">
        <v>8</v>
      </c>
      <c r="BN6" s="27">
        <v>0</v>
      </c>
      <c r="BO6" s="31"/>
      <c r="BP6" s="37"/>
      <c r="BQ6" s="27"/>
      <c r="BR6" s="27"/>
      <c r="BS6" s="27"/>
      <c r="BT6" s="25"/>
      <c r="BU6" s="6"/>
      <c r="BV6" s="6"/>
      <c r="BW6" s="6"/>
      <c r="BX6" s="6"/>
      <c r="BY6" s="25">
        <v>4</v>
      </c>
      <c r="BZ6" s="6">
        <v>24</v>
      </c>
      <c r="CA6" s="6">
        <v>0</v>
      </c>
      <c r="CB6" s="6">
        <v>27</v>
      </c>
      <c r="CC6" s="6">
        <v>1</v>
      </c>
      <c r="CD6" s="25">
        <v>2</v>
      </c>
      <c r="CE6" s="6">
        <v>12</v>
      </c>
      <c r="CF6" s="6">
        <v>0</v>
      </c>
      <c r="CG6" s="6">
        <v>14</v>
      </c>
      <c r="CH6" s="6">
        <v>1</v>
      </c>
      <c r="CI6" s="31"/>
      <c r="CJ6" s="37"/>
      <c r="CK6" s="27"/>
      <c r="CL6" s="27"/>
      <c r="CM6" s="27"/>
      <c r="CN6" s="25">
        <v>5</v>
      </c>
      <c r="CO6" s="6">
        <v>30</v>
      </c>
      <c r="CP6" s="6">
        <v>0</v>
      </c>
      <c r="CQ6" s="6">
        <v>41</v>
      </c>
      <c r="CR6" s="6">
        <v>3</v>
      </c>
      <c r="CS6" s="25"/>
      <c r="CT6" s="6"/>
      <c r="CU6" s="6"/>
      <c r="CV6" s="6"/>
      <c r="CW6" s="6"/>
      <c r="CX6" s="31">
        <v>8</v>
      </c>
      <c r="CY6" s="37">
        <v>48</v>
      </c>
      <c r="CZ6" s="27">
        <v>0</v>
      </c>
      <c r="DA6" s="27">
        <v>23</v>
      </c>
      <c r="DB6" s="27">
        <v>2</v>
      </c>
      <c r="DC6" s="25">
        <v>5</v>
      </c>
      <c r="DD6" s="6">
        <v>30</v>
      </c>
      <c r="DE6" s="6">
        <v>0</v>
      </c>
      <c r="DF6" s="6">
        <v>13</v>
      </c>
      <c r="DG6" s="6">
        <v>1</v>
      </c>
      <c r="DH6" s="25">
        <v>2</v>
      </c>
      <c r="DI6" s="6">
        <v>12</v>
      </c>
      <c r="DJ6" s="6">
        <v>0</v>
      </c>
      <c r="DK6" s="6">
        <v>24</v>
      </c>
      <c r="DL6" s="6">
        <v>2</v>
      </c>
      <c r="DM6" s="31"/>
      <c r="DN6" s="37"/>
      <c r="DO6" s="27"/>
      <c r="DP6" s="27"/>
      <c r="DQ6" s="27"/>
      <c r="DR6" s="25">
        <v>6</v>
      </c>
      <c r="DS6" s="6">
        <v>36</v>
      </c>
      <c r="DT6" s="6">
        <v>2</v>
      </c>
      <c r="DU6" s="6">
        <v>14</v>
      </c>
      <c r="DV6" s="6">
        <v>3</v>
      </c>
      <c r="DW6" s="25">
        <v>8</v>
      </c>
      <c r="DX6" s="6">
        <v>48</v>
      </c>
      <c r="DY6" s="6">
        <v>1</v>
      </c>
      <c r="DZ6" s="6">
        <v>17</v>
      </c>
      <c r="EA6" s="6">
        <v>2</v>
      </c>
      <c r="EB6" s="31">
        <v>4</v>
      </c>
      <c r="EC6" s="28">
        <v>24</v>
      </c>
      <c r="ED6" s="28">
        <v>0</v>
      </c>
      <c r="EE6" s="28">
        <v>15</v>
      </c>
      <c r="EF6" s="28">
        <v>1</v>
      </c>
      <c r="EG6" s="31"/>
      <c r="EH6" s="37"/>
      <c r="EI6" s="27"/>
      <c r="EJ6" s="27"/>
      <c r="EK6" s="27"/>
      <c r="EL6" s="31">
        <v>3</v>
      </c>
      <c r="EM6" s="37">
        <v>18</v>
      </c>
      <c r="EN6" s="27">
        <v>0</v>
      </c>
      <c r="EO6" s="27">
        <v>36</v>
      </c>
      <c r="EP6" s="27">
        <v>1</v>
      </c>
      <c r="EQ6" s="31">
        <v>2</v>
      </c>
      <c r="ER6" s="37">
        <v>12</v>
      </c>
      <c r="ES6" s="27">
        <v>0</v>
      </c>
      <c r="ET6" s="27">
        <v>10</v>
      </c>
      <c r="EU6" s="27">
        <v>0</v>
      </c>
      <c r="EV6" s="30"/>
    </row>
    <row r="7" spans="1:152" x14ac:dyDescent="0.25">
      <c r="A7" s="26" t="s">
        <v>236</v>
      </c>
      <c r="B7" s="5">
        <f>AZ34</f>
        <v>86.2</v>
      </c>
      <c r="C7" s="15">
        <f>BA34</f>
        <v>518</v>
      </c>
      <c r="D7" s="15">
        <f>BB34</f>
        <v>9</v>
      </c>
      <c r="E7" s="15">
        <f>BC34</f>
        <v>374</v>
      </c>
      <c r="F7" s="15">
        <f>BD34</f>
        <v>21</v>
      </c>
      <c r="G7" s="7">
        <f t="shared" si="0"/>
        <v>17.80952380952381</v>
      </c>
      <c r="H7" s="24">
        <v>3</v>
      </c>
      <c r="I7" s="7">
        <f t="shared" si="1"/>
        <v>24.666666666666668</v>
      </c>
      <c r="J7" s="7">
        <f t="shared" si="2"/>
        <v>4.3320463320463318</v>
      </c>
      <c r="K7" s="7"/>
      <c r="L7" s="25">
        <v>3.1</v>
      </c>
      <c r="M7" s="6">
        <v>19</v>
      </c>
      <c r="N7" s="6">
        <v>0</v>
      </c>
      <c r="O7" s="6">
        <v>19</v>
      </c>
      <c r="P7" s="6">
        <v>0</v>
      </c>
      <c r="Q7" s="25">
        <v>4</v>
      </c>
      <c r="R7" s="6">
        <v>24</v>
      </c>
      <c r="S7" s="6">
        <v>0</v>
      </c>
      <c r="T7" s="6">
        <v>31</v>
      </c>
      <c r="U7" s="6">
        <v>0</v>
      </c>
      <c r="V7" s="25">
        <v>6</v>
      </c>
      <c r="W7" s="6">
        <v>36</v>
      </c>
      <c r="X7" s="6">
        <v>0</v>
      </c>
      <c r="Y7" s="6">
        <v>27</v>
      </c>
      <c r="Z7" s="6">
        <v>2</v>
      </c>
      <c r="AA7" s="25">
        <v>4</v>
      </c>
      <c r="AB7" s="6">
        <v>24</v>
      </c>
      <c r="AC7" s="6">
        <v>0</v>
      </c>
      <c r="AD7" s="6">
        <v>13</v>
      </c>
      <c r="AE7" s="6">
        <v>0</v>
      </c>
      <c r="AF7" s="25">
        <v>4</v>
      </c>
      <c r="AG7" s="6">
        <v>24</v>
      </c>
      <c r="AH7" s="6">
        <v>0</v>
      </c>
      <c r="AI7" s="6">
        <v>31</v>
      </c>
      <c r="AJ7" s="6">
        <v>1</v>
      </c>
      <c r="AK7" s="25">
        <v>6</v>
      </c>
      <c r="AL7" s="6">
        <v>36</v>
      </c>
      <c r="AM7" s="6">
        <v>2</v>
      </c>
      <c r="AN7" s="6">
        <v>10</v>
      </c>
      <c r="AO7" s="6">
        <v>2</v>
      </c>
      <c r="AP7" s="25">
        <v>2</v>
      </c>
      <c r="AQ7" s="6">
        <v>12</v>
      </c>
      <c r="AR7" s="6">
        <v>0</v>
      </c>
      <c r="AS7" s="6">
        <v>15</v>
      </c>
      <c r="AT7" s="6">
        <v>1</v>
      </c>
      <c r="AU7" s="25"/>
      <c r="AV7" s="12"/>
      <c r="AW7" s="6"/>
      <c r="AX7" s="6"/>
      <c r="AY7" s="6"/>
      <c r="AZ7" s="25">
        <v>4</v>
      </c>
      <c r="BA7" s="6">
        <v>24</v>
      </c>
      <c r="BB7" s="6">
        <v>0</v>
      </c>
      <c r="BC7" s="6">
        <v>14</v>
      </c>
      <c r="BD7" s="6">
        <v>0</v>
      </c>
      <c r="BE7" s="25">
        <v>6</v>
      </c>
      <c r="BF7" s="6">
        <v>36</v>
      </c>
      <c r="BG7" s="6">
        <v>1</v>
      </c>
      <c r="BH7" s="6">
        <v>19</v>
      </c>
      <c r="BI7" s="6">
        <v>1</v>
      </c>
      <c r="BJ7" s="31">
        <v>3</v>
      </c>
      <c r="BK7" s="37">
        <v>18</v>
      </c>
      <c r="BL7" s="27">
        <v>0</v>
      </c>
      <c r="BM7" s="27">
        <v>27</v>
      </c>
      <c r="BN7" s="27">
        <v>0</v>
      </c>
      <c r="BO7" s="31"/>
      <c r="BP7" s="37"/>
      <c r="BQ7" s="27"/>
      <c r="BR7" s="27"/>
      <c r="BS7" s="27"/>
      <c r="BT7" s="25"/>
      <c r="BU7" s="6"/>
      <c r="BV7" s="6"/>
      <c r="BW7" s="6"/>
      <c r="BX7" s="6"/>
      <c r="BY7" s="25">
        <v>2</v>
      </c>
      <c r="BZ7" s="6">
        <v>12</v>
      </c>
      <c r="CA7" s="6">
        <v>0</v>
      </c>
      <c r="CB7" s="6">
        <v>14</v>
      </c>
      <c r="CC7" s="6">
        <v>1</v>
      </c>
      <c r="CD7" s="25">
        <v>1</v>
      </c>
      <c r="CE7" s="6">
        <v>6</v>
      </c>
      <c r="CF7" s="6">
        <v>0</v>
      </c>
      <c r="CG7" s="6">
        <v>1</v>
      </c>
      <c r="CH7" s="6">
        <v>1</v>
      </c>
      <c r="CI7" s="31"/>
      <c r="CJ7" s="37"/>
      <c r="CK7" s="27"/>
      <c r="CL7" s="27"/>
      <c r="CM7" s="27"/>
      <c r="CN7" s="25">
        <v>2</v>
      </c>
      <c r="CO7" s="6">
        <v>12</v>
      </c>
      <c r="CP7" s="6">
        <v>0</v>
      </c>
      <c r="CQ7" s="6">
        <v>22</v>
      </c>
      <c r="CR7" s="6">
        <v>0</v>
      </c>
      <c r="CS7" s="25"/>
      <c r="CT7" s="6"/>
      <c r="CU7" s="6"/>
      <c r="CV7" s="6"/>
      <c r="CW7" s="6"/>
      <c r="CX7" s="31">
        <v>1</v>
      </c>
      <c r="CY7" s="37">
        <v>6</v>
      </c>
      <c r="CZ7" s="27">
        <v>0</v>
      </c>
      <c r="DA7" s="27">
        <v>2</v>
      </c>
      <c r="DB7" s="27">
        <v>0</v>
      </c>
      <c r="DC7" s="25">
        <v>5</v>
      </c>
      <c r="DD7" s="6">
        <v>30</v>
      </c>
      <c r="DE7" s="6">
        <v>0</v>
      </c>
      <c r="DF7" s="6">
        <v>30</v>
      </c>
      <c r="DG7" s="6">
        <v>1</v>
      </c>
      <c r="DH7" s="25">
        <v>5</v>
      </c>
      <c r="DI7" s="6">
        <v>30</v>
      </c>
      <c r="DJ7" s="6">
        <v>0</v>
      </c>
      <c r="DK7" s="6">
        <v>22</v>
      </c>
      <c r="DL7" s="6">
        <v>0</v>
      </c>
      <c r="DM7" s="31"/>
      <c r="DN7" s="37"/>
      <c r="DO7" s="27"/>
      <c r="DP7" s="27"/>
      <c r="DQ7" s="27"/>
      <c r="DR7" s="25">
        <v>2</v>
      </c>
      <c r="DS7" s="6">
        <v>12</v>
      </c>
      <c r="DT7" s="6">
        <v>0</v>
      </c>
      <c r="DU7" s="6">
        <v>9</v>
      </c>
      <c r="DV7" s="6">
        <v>0</v>
      </c>
      <c r="DW7" s="25">
        <v>1</v>
      </c>
      <c r="DX7" s="6">
        <v>6</v>
      </c>
      <c r="DY7" s="6">
        <v>0</v>
      </c>
      <c r="DZ7" s="6">
        <v>10</v>
      </c>
      <c r="EA7" s="6">
        <v>2</v>
      </c>
      <c r="EB7" s="31">
        <v>5</v>
      </c>
      <c r="EC7" s="28">
        <v>30</v>
      </c>
      <c r="ED7" s="28">
        <v>1</v>
      </c>
      <c r="EE7" s="28">
        <v>28</v>
      </c>
      <c r="EF7" s="28">
        <v>3</v>
      </c>
      <c r="EG7" s="31"/>
      <c r="EH7" s="37"/>
      <c r="EI7" s="27"/>
      <c r="EJ7" s="27"/>
      <c r="EK7" s="27"/>
      <c r="EL7" s="31">
        <v>4</v>
      </c>
      <c r="EM7" s="37">
        <v>24</v>
      </c>
      <c r="EN7" s="27">
        <v>1</v>
      </c>
      <c r="EO7" s="27">
        <v>8</v>
      </c>
      <c r="EP7" s="27">
        <v>2</v>
      </c>
      <c r="EQ7" s="31">
        <v>4</v>
      </c>
      <c r="ER7" s="37">
        <v>24</v>
      </c>
      <c r="ES7" s="27">
        <v>1</v>
      </c>
      <c r="ET7" s="27">
        <v>10</v>
      </c>
      <c r="EU7" s="27">
        <v>2</v>
      </c>
      <c r="EV7" s="30"/>
    </row>
    <row r="8" spans="1:152" x14ac:dyDescent="0.25">
      <c r="A8" s="4" t="s">
        <v>21</v>
      </c>
      <c r="B8" s="5">
        <f>BE34</f>
        <v>41</v>
      </c>
      <c r="C8" s="15">
        <f>BF34</f>
        <v>246</v>
      </c>
      <c r="D8" s="15">
        <f>BG34</f>
        <v>5</v>
      </c>
      <c r="E8" s="15">
        <f>BH34</f>
        <v>137</v>
      </c>
      <c r="F8" s="15">
        <f>BI34</f>
        <v>8</v>
      </c>
      <c r="G8" s="7">
        <f>E8/F8</f>
        <v>17.125</v>
      </c>
      <c r="H8" s="1"/>
      <c r="I8" s="7">
        <f>C8/F8</f>
        <v>30.75</v>
      </c>
      <c r="J8" s="7">
        <f>6*E8/C8</f>
        <v>3.3414634146341462</v>
      </c>
      <c r="K8" s="7"/>
      <c r="L8" s="25">
        <v>3</v>
      </c>
      <c r="M8" s="6">
        <v>18</v>
      </c>
      <c r="N8" s="6">
        <v>2</v>
      </c>
      <c r="O8" s="6">
        <v>2</v>
      </c>
      <c r="P8" s="6">
        <v>0</v>
      </c>
      <c r="Q8" s="25">
        <v>4</v>
      </c>
      <c r="R8" s="6">
        <v>24</v>
      </c>
      <c r="S8" s="6">
        <v>0</v>
      </c>
      <c r="T8" s="6">
        <v>26</v>
      </c>
      <c r="U8" s="6">
        <v>0</v>
      </c>
      <c r="V8" s="25">
        <v>4</v>
      </c>
      <c r="W8" s="12">
        <v>24</v>
      </c>
      <c r="X8" s="6">
        <v>0</v>
      </c>
      <c r="Y8" s="6">
        <v>29</v>
      </c>
      <c r="Z8" s="6">
        <v>0</v>
      </c>
      <c r="AA8" s="25">
        <v>5</v>
      </c>
      <c r="AB8" s="6">
        <v>30</v>
      </c>
      <c r="AC8" s="6">
        <v>0</v>
      </c>
      <c r="AD8" s="6">
        <v>22</v>
      </c>
      <c r="AE8" s="6">
        <v>0</v>
      </c>
      <c r="AF8" s="25">
        <v>4</v>
      </c>
      <c r="AG8" s="6">
        <v>24</v>
      </c>
      <c r="AH8" s="6">
        <v>1</v>
      </c>
      <c r="AI8" s="6">
        <v>20</v>
      </c>
      <c r="AJ8" s="6">
        <v>1</v>
      </c>
      <c r="AK8" s="25"/>
      <c r="AL8" s="6"/>
      <c r="AM8" s="6"/>
      <c r="AN8" s="6"/>
      <c r="AO8" s="6"/>
      <c r="AP8" s="25"/>
      <c r="AQ8" s="6"/>
      <c r="AR8" s="6"/>
      <c r="AS8" s="6"/>
      <c r="AT8" s="6"/>
      <c r="AU8" s="25"/>
      <c r="AV8" s="12"/>
      <c r="AW8" s="6"/>
      <c r="AX8" s="6"/>
      <c r="AY8" s="6"/>
      <c r="AZ8" s="25">
        <v>8</v>
      </c>
      <c r="BA8" s="6">
        <v>48</v>
      </c>
      <c r="BB8" s="6">
        <v>3</v>
      </c>
      <c r="BC8" s="6">
        <v>16</v>
      </c>
      <c r="BD8" s="6">
        <v>0</v>
      </c>
      <c r="BE8" s="25">
        <v>4</v>
      </c>
      <c r="BF8" s="6">
        <v>24</v>
      </c>
      <c r="BG8" s="6">
        <v>0</v>
      </c>
      <c r="BH8" s="6">
        <v>18</v>
      </c>
      <c r="BI8" s="6">
        <v>0</v>
      </c>
      <c r="BJ8" s="31"/>
      <c r="BK8" s="37"/>
      <c r="BL8" s="27"/>
      <c r="BM8" s="27"/>
      <c r="BN8" s="27"/>
      <c r="BO8" s="31"/>
      <c r="BP8" s="37"/>
      <c r="BQ8" s="27"/>
      <c r="BR8" s="27"/>
      <c r="BS8" s="27"/>
      <c r="BT8" s="25"/>
      <c r="BU8" s="6"/>
      <c r="BV8" s="6"/>
      <c r="BW8" s="6"/>
      <c r="BX8" s="6"/>
      <c r="BY8" s="25">
        <v>6</v>
      </c>
      <c r="BZ8" s="6">
        <v>36</v>
      </c>
      <c r="CA8" s="6">
        <v>0</v>
      </c>
      <c r="CB8" s="6">
        <v>24</v>
      </c>
      <c r="CC8" s="6">
        <v>0</v>
      </c>
      <c r="CD8" s="25">
        <v>4</v>
      </c>
      <c r="CE8" s="6">
        <v>24</v>
      </c>
      <c r="CF8" s="6">
        <v>0</v>
      </c>
      <c r="CG8" s="6">
        <v>18</v>
      </c>
      <c r="CH8" s="6">
        <v>1</v>
      </c>
      <c r="CI8" s="31"/>
      <c r="CJ8" s="37"/>
      <c r="CK8" s="27"/>
      <c r="CL8" s="27"/>
      <c r="CM8" s="27"/>
      <c r="CN8" s="25">
        <v>3</v>
      </c>
      <c r="CO8" s="6">
        <v>18</v>
      </c>
      <c r="CP8" s="6">
        <v>0</v>
      </c>
      <c r="CQ8" s="6">
        <v>5</v>
      </c>
      <c r="CR8" s="6">
        <v>1</v>
      </c>
      <c r="CS8" s="25"/>
      <c r="CT8" s="6"/>
      <c r="CU8" s="6"/>
      <c r="CV8" s="6"/>
      <c r="CW8" s="6"/>
      <c r="CX8" s="31">
        <v>5</v>
      </c>
      <c r="CY8" s="37">
        <v>30</v>
      </c>
      <c r="CZ8" s="27">
        <v>0</v>
      </c>
      <c r="DA8" s="27">
        <v>25</v>
      </c>
      <c r="DB8" s="27">
        <v>0</v>
      </c>
      <c r="DC8" s="25">
        <v>3</v>
      </c>
      <c r="DD8" s="6">
        <v>18</v>
      </c>
      <c r="DE8" s="6">
        <v>0</v>
      </c>
      <c r="DF8" s="6">
        <v>21</v>
      </c>
      <c r="DG8" s="6">
        <v>2</v>
      </c>
      <c r="DH8" s="25"/>
      <c r="DI8" s="6"/>
      <c r="DJ8" s="6"/>
      <c r="DK8" s="6"/>
      <c r="DL8" s="6"/>
      <c r="DM8" s="31"/>
      <c r="DN8" s="37"/>
      <c r="DO8" s="27"/>
      <c r="DP8" s="27"/>
      <c r="DQ8" s="27"/>
      <c r="DR8" s="25">
        <v>2</v>
      </c>
      <c r="DS8" s="6">
        <v>12</v>
      </c>
      <c r="DT8" s="6">
        <v>0</v>
      </c>
      <c r="DU8" s="6">
        <v>25</v>
      </c>
      <c r="DV8" s="6">
        <v>0</v>
      </c>
      <c r="DW8" s="25">
        <v>4</v>
      </c>
      <c r="DX8" s="6">
        <v>24</v>
      </c>
      <c r="DY8" s="6">
        <v>1</v>
      </c>
      <c r="DZ8" s="6">
        <v>3</v>
      </c>
      <c r="EA8" s="6">
        <v>2</v>
      </c>
      <c r="EB8" s="31">
        <v>8</v>
      </c>
      <c r="EC8" s="28">
        <v>48</v>
      </c>
      <c r="ED8" s="28">
        <v>0</v>
      </c>
      <c r="EE8" s="28">
        <v>53</v>
      </c>
      <c r="EF8" s="28">
        <v>0</v>
      </c>
      <c r="EG8" s="31"/>
      <c r="EH8" s="37"/>
      <c r="EI8" s="27"/>
      <c r="EJ8" s="27"/>
      <c r="EK8" s="27"/>
      <c r="EL8" s="31">
        <v>3</v>
      </c>
      <c r="EM8" s="37">
        <v>18</v>
      </c>
      <c r="EN8" s="27">
        <v>0</v>
      </c>
      <c r="EO8" s="27">
        <v>20</v>
      </c>
      <c r="EP8" s="27">
        <v>2</v>
      </c>
      <c r="EQ8" s="31">
        <v>4</v>
      </c>
      <c r="ER8" s="37">
        <v>24</v>
      </c>
      <c r="ES8" s="27">
        <v>2</v>
      </c>
      <c r="ET8" s="27">
        <v>10</v>
      </c>
      <c r="EU8" s="27">
        <v>3</v>
      </c>
      <c r="EV8" s="30"/>
    </row>
    <row r="9" spans="1:152" x14ac:dyDescent="0.25">
      <c r="A9" s="4" t="s">
        <v>196</v>
      </c>
      <c r="B9" s="5">
        <f>BT34</f>
        <v>13.4</v>
      </c>
      <c r="C9" s="15">
        <f>BU34</f>
        <v>82</v>
      </c>
      <c r="D9" s="15">
        <f>BV34</f>
        <v>4</v>
      </c>
      <c r="E9" s="15">
        <f>BW34</f>
        <v>37</v>
      </c>
      <c r="F9" s="15">
        <f>BX34</f>
        <v>5</v>
      </c>
      <c r="G9" s="7">
        <f>E9/F9</f>
        <v>7.4</v>
      </c>
      <c r="H9" s="24">
        <v>1</v>
      </c>
      <c r="I9" s="7">
        <f>C9/F9</f>
        <v>16.399999999999999</v>
      </c>
      <c r="J9" s="7">
        <f>6*E9/C9</f>
        <v>2.7073170731707319</v>
      </c>
      <c r="K9" s="7"/>
      <c r="L9" s="25">
        <v>8</v>
      </c>
      <c r="M9" s="6">
        <v>48</v>
      </c>
      <c r="N9" s="6">
        <v>1</v>
      </c>
      <c r="O9" s="6">
        <v>24</v>
      </c>
      <c r="P9" s="6">
        <v>0</v>
      </c>
      <c r="Q9" s="25">
        <v>2.1</v>
      </c>
      <c r="R9" s="6">
        <v>13</v>
      </c>
      <c r="S9" s="6">
        <v>0</v>
      </c>
      <c r="T9" s="6">
        <v>17</v>
      </c>
      <c r="U9" s="6">
        <v>1</v>
      </c>
      <c r="V9" s="25">
        <v>8</v>
      </c>
      <c r="W9" s="12">
        <v>48</v>
      </c>
      <c r="X9" s="6">
        <v>2</v>
      </c>
      <c r="Y9" s="6">
        <v>20</v>
      </c>
      <c r="Z9" s="6">
        <v>4</v>
      </c>
      <c r="AA9" s="25">
        <v>3</v>
      </c>
      <c r="AB9" s="6">
        <v>18</v>
      </c>
      <c r="AC9" s="6">
        <v>0</v>
      </c>
      <c r="AD9" s="6">
        <v>26</v>
      </c>
      <c r="AE9" s="6">
        <v>0</v>
      </c>
      <c r="AF9" s="25">
        <v>4</v>
      </c>
      <c r="AG9" s="6">
        <v>24</v>
      </c>
      <c r="AH9" s="6">
        <v>0</v>
      </c>
      <c r="AI9" s="6">
        <v>19</v>
      </c>
      <c r="AJ9" s="6">
        <v>0</v>
      </c>
      <c r="AK9" s="25"/>
      <c r="AL9" s="6"/>
      <c r="AM9" s="6"/>
      <c r="AN9" s="6"/>
      <c r="AO9" s="6"/>
      <c r="AP9" s="25"/>
      <c r="AQ9" s="6"/>
      <c r="AR9" s="6"/>
      <c r="AS9" s="6"/>
      <c r="AT9" s="6"/>
      <c r="AU9" s="25"/>
      <c r="AV9" s="12"/>
      <c r="AW9" s="6"/>
      <c r="AX9" s="6"/>
      <c r="AY9" s="6"/>
      <c r="AZ9" s="25">
        <v>4</v>
      </c>
      <c r="BA9" s="6">
        <v>24</v>
      </c>
      <c r="BB9" s="6">
        <v>0</v>
      </c>
      <c r="BC9" s="6">
        <v>10</v>
      </c>
      <c r="BD9" s="6">
        <v>4</v>
      </c>
      <c r="BE9" s="25">
        <v>6</v>
      </c>
      <c r="BF9" s="6">
        <v>36</v>
      </c>
      <c r="BG9" s="6">
        <v>0</v>
      </c>
      <c r="BH9" s="6">
        <v>25</v>
      </c>
      <c r="BI9" s="6">
        <v>1</v>
      </c>
      <c r="BJ9" s="31"/>
      <c r="BK9" s="37"/>
      <c r="BL9" s="27"/>
      <c r="BM9" s="27"/>
      <c r="BN9" s="27"/>
      <c r="BO9" s="31"/>
      <c r="BP9" s="37"/>
      <c r="BQ9" s="27"/>
      <c r="BR9" s="27"/>
      <c r="BS9" s="27"/>
      <c r="BT9" s="25"/>
      <c r="BU9" s="6"/>
      <c r="BV9" s="6"/>
      <c r="BW9" s="6"/>
      <c r="BX9" s="6"/>
      <c r="BY9" s="25"/>
      <c r="BZ9" s="6"/>
      <c r="CA9" s="6"/>
      <c r="CB9" s="6"/>
      <c r="CC9" s="6"/>
      <c r="CD9" s="25">
        <v>5</v>
      </c>
      <c r="CE9" s="6">
        <v>30</v>
      </c>
      <c r="CF9" s="6">
        <v>1</v>
      </c>
      <c r="CG9" s="6">
        <v>15</v>
      </c>
      <c r="CH9" s="6">
        <v>1</v>
      </c>
      <c r="CI9" s="31"/>
      <c r="CJ9" s="37"/>
      <c r="CK9" s="27"/>
      <c r="CL9" s="27"/>
      <c r="CM9" s="27"/>
      <c r="CN9" s="25"/>
      <c r="CO9" s="6"/>
      <c r="CP9" s="6"/>
      <c r="CQ9" s="6"/>
      <c r="CR9" s="6"/>
      <c r="CS9" s="25"/>
      <c r="CT9" s="6"/>
      <c r="CU9" s="6"/>
      <c r="CV9" s="6"/>
      <c r="CW9" s="6"/>
      <c r="CX9" s="31"/>
      <c r="CY9" s="37"/>
      <c r="CZ9" s="27"/>
      <c r="DA9" s="27"/>
      <c r="DB9" s="27"/>
      <c r="DC9" s="25"/>
      <c r="DD9" s="6"/>
      <c r="DE9" s="6"/>
      <c r="DF9" s="6"/>
      <c r="DG9" s="6"/>
      <c r="DH9" s="25"/>
      <c r="DI9" s="6"/>
      <c r="DJ9" s="6"/>
      <c r="DK9" s="6"/>
      <c r="DL9" s="6"/>
      <c r="DM9" s="31"/>
      <c r="DN9" s="37"/>
      <c r="DO9" s="27"/>
      <c r="DP9" s="27"/>
      <c r="DQ9" s="27"/>
      <c r="DR9" s="25"/>
      <c r="DS9" s="6"/>
      <c r="DT9" s="6"/>
      <c r="DU9" s="6"/>
      <c r="DV9" s="6"/>
      <c r="DW9" s="25"/>
      <c r="DX9" s="6"/>
      <c r="DY9" s="6"/>
      <c r="DZ9" s="6"/>
      <c r="EA9" s="6"/>
      <c r="EB9" s="31"/>
      <c r="EC9" s="28"/>
      <c r="ED9" s="28"/>
      <c r="EE9" s="28"/>
      <c r="EF9" s="28"/>
      <c r="EG9" s="31"/>
      <c r="EH9" s="37"/>
      <c r="EI9" s="27"/>
      <c r="EJ9" s="27"/>
      <c r="EK9" s="27"/>
      <c r="EL9" s="31">
        <v>3</v>
      </c>
      <c r="EM9" s="37">
        <v>18</v>
      </c>
      <c r="EN9" s="27">
        <v>0</v>
      </c>
      <c r="EO9" s="27">
        <v>27</v>
      </c>
      <c r="EP9" s="27">
        <v>1</v>
      </c>
      <c r="EQ9" s="31">
        <v>3</v>
      </c>
      <c r="ER9" s="37">
        <v>18</v>
      </c>
      <c r="ES9" s="27">
        <v>1</v>
      </c>
      <c r="ET9" s="27">
        <v>20</v>
      </c>
      <c r="EU9" s="27">
        <v>0</v>
      </c>
      <c r="EV9" s="30"/>
    </row>
    <row r="10" spans="1:152" x14ac:dyDescent="0.25">
      <c r="A10" s="26" t="s">
        <v>574</v>
      </c>
      <c r="B10" s="5">
        <f>BY34</f>
        <v>22</v>
      </c>
      <c r="C10" s="15">
        <f>BZ34</f>
        <v>132</v>
      </c>
      <c r="D10" s="15">
        <f>CA34</f>
        <v>0</v>
      </c>
      <c r="E10" s="15">
        <f>CB34</f>
        <v>113</v>
      </c>
      <c r="F10" s="15">
        <f>CC34</f>
        <v>2</v>
      </c>
      <c r="G10" s="7">
        <f t="shared" si="0"/>
        <v>56.5</v>
      </c>
      <c r="H10" s="24"/>
      <c r="I10" s="7">
        <f t="shared" si="1"/>
        <v>66</v>
      </c>
      <c r="J10" s="7">
        <f t="shared" si="2"/>
        <v>5.1363636363636367</v>
      </c>
      <c r="K10" s="7"/>
      <c r="L10" s="25">
        <v>4</v>
      </c>
      <c r="M10" s="6">
        <v>24</v>
      </c>
      <c r="N10" s="6">
        <v>0</v>
      </c>
      <c r="O10" s="6">
        <v>13</v>
      </c>
      <c r="P10" s="6">
        <v>0</v>
      </c>
      <c r="Q10" s="25">
        <v>4</v>
      </c>
      <c r="R10" s="6">
        <v>24</v>
      </c>
      <c r="S10" s="6">
        <v>0</v>
      </c>
      <c r="T10" s="6">
        <v>22</v>
      </c>
      <c r="U10" s="6">
        <v>0</v>
      </c>
      <c r="V10" s="25">
        <v>2</v>
      </c>
      <c r="W10" s="12">
        <v>12</v>
      </c>
      <c r="X10" s="6">
        <v>0</v>
      </c>
      <c r="Y10" s="6">
        <v>23</v>
      </c>
      <c r="Z10" s="6">
        <v>0</v>
      </c>
      <c r="AA10" s="25">
        <v>6</v>
      </c>
      <c r="AB10" s="6">
        <v>36</v>
      </c>
      <c r="AC10" s="6">
        <v>4</v>
      </c>
      <c r="AD10" s="6">
        <v>5</v>
      </c>
      <c r="AE10" s="6">
        <v>3</v>
      </c>
      <c r="AF10" s="25">
        <v>6</v>
      </c>
      <c r="AG10" s="6">
        <v>36</v>
      </c>
      <c r="AH10" s="6">
        <v>1</v>
      </c>
      <c r="AI10" s="6">
        <v>24</v>
      </c>
      <c r="AJ10" s="6">
        <v>1</v>
      </c>
      <c r="AK10" s="25"/>
      <c r="AL10" s="6"/>
      <c r="AM10" s="6"/>
      <c r="AN10" s="6"/>
      <c r="AO10" s="6"/>
      <c r="AP10" s="25"/>
      <c r="AQ10" s="6"/>
      <c r="AR10" s="6"/>
      <c r="AS10" s="6"/>
      <c r="AT10" s="6"/>
      <c r="AU10" s="25"/>
      <c r="AV10" s="12"/>
      <c r="AW10" s="6"/>
      <c r="AX10" s="6"/>
      <c r="AY10" s="6"/>
      <c r="AZ10" s="25">
        <v>2</v>
      </c>
      <c r="BA10" s="6">
        <v>12</v>
      </c>
      <c r="BB10" s="6">
        <v>0</v>
      </c>
      <c r="BC10" s="6">
        <v>13</v>
      </c>
      <c r="BD10" s="6">
        <v>0</v>
      </c>
      <c r="BE10" s="25"/>
      <c r="BF10" s="6"/>
      <c r="BG10" s="6"/>
      <c r="BH10" s="6"/>
      <c r="BI10" s="6"/>
      <c r="BJ10" s="31"/>
      <c r="BK10" s="37"/>
      <c r="BL10" s="27"/>
      <c r="BM10" s="27"/>
      <c r="BN10" s="27"/>
      <c r="BO10" s="31"/>
      <c r="BP10" s="37"/>
      <c r="BQ10" s="27"/>
      <c r="BR10" s="27"/>
      <c r="BS10" s="27"/>
      <c r="BT10" s="25"/>
      <c r="BU10" s="6"/>
      <c r="BV10" s="6"/>
      <c r="BW10" s="6"/>
      <c r="BX10" s="6"/>
      <c r="BY10" s="25"/>
      <c r="BZ10" s="6"/>
      <c r="CA10" s="6"/>
      <c r="CB10" s="6"/>
      <c r="CC10" s="6"/>
      <c r="CD10" s="25"/>
      <c r="CE10" s="12"/>
      <c r="CF10" s="6"/>
      <c r="CG10" s="6"/>
      <c r="CH10" s="6"/>
      <c r="CI10" s="31"/>
      <c r="CJ10" s="37"/>
      <c r="CK10" s="27"/>
      <c r="CL10" s="27"/>
      <c r="CM10" s="27"/>
      <c r="CN10" s="25">
        <v>5</v>
      </c>
      <c r="CO10" s="6">
        <v>30</v>
      </c>
      <c r="CP10" s="6">
        <v>0</v>
      </c>
      <c r="CQ10" s="6">
        <v>29</v>
      </c>
      <c r="CR10" s="6">
        <v>0</v>
      </c>
      <c r="CS10" s="25"/>
      <c r="CT10" s="6"/>
      <c r="CU10" s="6"/>
      <c r="CV10" s="6"/>
      <c r="CW10" s="6"/>
      <c r="CX10" s="31"/>
      <c r="CY10" s="37"/>
      <c r="CZ10" s="27"/>
      <c r="DA10" s="27"/>
      <c r="DB10" s="27"/>
      <c r="DC10" s="25">
        <v>2</v>
      </c>
      <c r="DD10" s="6">
        <v>12</v>
      </c>
      <c r="DE10" s="6">
        <v>0</v>
      </c>
      <c r="DF10" s="6">
        <v>24</v>
      </c>
      <c r="DG10" s="6">
        <v>0</v>
      </c>
      <c r="DH10" s="25"/>
      <c r="DI10" s="6"/>
      <c r="DJ10" s="6"/>
      <c r="DK10" s="6"/>
      <c r="DL10" s="6"/>
      <c r="DM10" s="31"/>
      <c r="DN10" s="37"/>
      <c r="DO10" s="27"/>
      <c r="DP10" s="27"/>
      <c r="DQ10" s="27"/>
      <c r="DR10" s="25">
        <v>6</v>
      </c>
      <c r="DS10" s="6">
        <v>36</v>
      </c>
      <c r="DT10" s="6">
        <v>1</v>
      </c>
      <c r="DU10" s="6">
        <v>22</v>
      </c>
      <c r="DV10" s="6">
        <v>1</v>
      </c>
      <c r="DW10" s="25"/>
      <c r="DX10" s="6"/>
      <c r="DY10" s="6"/>
      <c r="DZ10" s="6"/>
      <c r="EA10" s="6"/>
      <c r="EB10" s="31">
        <v>6</v>
      </c>
      <c r="EC10" s="28">
        <v>36</v>
      </c>
      <c r="ED10" s="28">
        <v>0</v>
      </c>
      <c r="EE10" s="28">
        <v>41</v>
      </c>
      <c r="EF10" s="28">
        <v>0</v>
      </c>
      <c r="EG10" s="31"/>
      <c r="EH10" s="37"/>
      <c r="EI10" s="27"/>
      <c r="EJ10" s="27"/>
      <c r="EK10" s="27"/>
      <c r="EL10" s="31">
        <v>5</v>
      </c>
      <c r="EM10" s="37">
        <v>30</v>
      </c>
      <c r="EN10" s="27">
        <v>0</v>
      </c>
      <c r="EO10" s="27">
        <v>27</v>
      </c>
      <c r="EP10" s="27">
        <v>1</v>
      </c>
      <c r="EQ10" s="31">
        <v>4</v>
      </c>
      <c r="ER10" s="37">
        <v>24</v>
      </c>
      <c r="ES10" s="27">
        <v>0</v>
      </c>
      <c r="ET10" s="27">
        <v>12</v>
      </c>
      <c r="EU10" s="27">
        <v>0</v>
      </c>
      <c r="EV10" s="30"/>
    </row>
    <row r="11" spans="1:152" x14ac:dyDescent="0.25">
      <c r="A11" s="26" t="s">
        <v>528</v>
      </c>
      <c r="B11" s="5">
        <f>CD34</f>
        <v>27</v>
      </c>
      <c r="C11" s="15">
        <f>CE34</f>
        <v>162</v>
      </c>
      <c r="D11" s="15">
        <f>CF34</f>
        <v>1</v>
      </c>
      <c r="E11" s="15">
        <f>CG34</f>
        <v>136</v>
      </c>
      <c r="F11" s="15">
        <f>CH34</f>
        <v>5</v>
      </c>
      <c r="G11" s="7">
        <f t="shared" si="0"/>
        <v>27.2</v>
      </c>
      <c r="H11" s="24"/>
      <c r="I11" s="7">
        <f t="shared" si="1"/>
        <v>32.4</v>
      </c>
      <c r="J11" s="7">
        <f t="shared" si="2"/>
        <v>5.0370370370370372</v>
      </c>
      <c r="K11" s="7"/>
      <c r="L11" s="25">
        <v>8</v>
      </c>
      <c r="M11" s="6">
        <v>48</v>
      </c>
      <c r="N11" s="6">
        <v>3</v>
      </c>
      <c r="O11" s="6">
        <v>11</v>
      </c>
      <c r="P11" s="6">
        <v>1</v>
      </c>
      <c r="Q11" s="25">
        <v>6</v>
      </c>
      <c r="R11" s="6">
        <v>36</v>
      </c>
      <c r="S11" s="6">
        <v>1</v>
      </c>
      <c r="T11" s="6">
        <v>16</v>
      </c>
      <c r="U11" s="6">
        <v>1</v>
      </c>
      <c r="V11" s="25">
        <v>2</v>
      </c>
      <c r="W11" s="12">
        <v>12</v>
      </c>
      <c r="X11" s="6">
        <v>0</v>
      </c>
      <c r="Y11" s="6">
        <v>14</v>
      </c>
      <c r="Z11" s="6">
        <v>2</v>
      </c>
      <c r="AA11" s="25">
        <v>5.4</v>
      </c>
      <c r="AB11" s="12">
        <v>34</v>
      </c>
      <c r="AC11" s="6">
        <v>0</v>
      </c>
      <c r="AD11" s="6">
        <v>29</v>
      </c>
      <c r="AE11" s="6">
        <v>2</v>
      </c>
      <c r="AF11" s="25">
        <v>4</v>
      </c>
      <c r="AG11" s="6">
        <v>24</v>
      </c>
      <c r="AH11" s="6">
        <v>0</v>
      </c>
      <c r="AI11" s="6">
        <v>28</v>
      </c>
      <c r="AJ11" s="6">
        <v>2</v>
      </c>
      <c r="AK11" s="25"/>
      <c r="AL11" s="6"/>
      <c r="AM11" s="6"/>
      <c r="AN11" s="6"/>
      <c r="AO11" s="6"/>
      <c r="AP11" s="25"/>
      <c r="AQ11" s="6"/>
      <c r="AR11" s="6"/>
      <c r="AS11" s="6"/>
      <c r="AT11" s="6"/>
      <c r="AU11" s="25"/>
      <c r="AV11" s="12"/>
      <c r="AW11" s="6"/>
      <c r="AX11" s="6"/>
      <c r="AY11" s="6"/>
      <c r="AZ11" s="25">
        <v>4</v>
      </c>
      <c r="BA11" s="6">
        <v>24</v>
      </c>
      <c r="BB11" s="6">
        <v>0</v>
      </c>
      <c r="BC11" s="6">
        <v>32</v>
      </c>
      <c r="BD11" s="6">
        <v>0</v>
      </c>
      <c r="BE11" s="25"/>
      <c r="BF11" s="6"/>
      <c r="BG11" s="6"/>
      <c r="BH11" s="6"/>
      <c r="BI11" s="6"/>
      <c r="BJ11" s="31"/>
      <c r="BK11" s="37"/>
      <c r="BL11" s="27"/>
      <c r="BM11" s="27"/>
      <c r="BN11" s="27"/>
      <c r="BO11" s="31"/>
      <c r="BP11" s="37"/>
      <c r="BQ11" s="27"/>
      <c r="BR11" s="27"/>
      <c r="BS11" s="27"/>
      <c r="BT11" s="6"/>
      <c r="BU11" s="6"/>
      <c r="BV11" s="6"/>
      <c r="BW11" s="6"/>
      <c r="BX11" s="6"/>
      <c r="BY11" s="25"/>
      <c r="BZ11" s="6"/>
      <c r="CA11" s="6"/>
      <c r="CB11" s="6"/>
      <c r="CC11" s="6"/>
      <c r="CD11" s="25"/>
      <c r="CE11" s="12"/>
      <c r="CF11" s="6"/>
      <c r="CG11" s="6"/>
      <c r="CH11" s="6"/>
      <c r="CI11" s="31"/>
      <c r="CJ11" s="37"/>
      <c r="CK11" s="27"/>
      <c r="CL11" s="27"/>
      <c r="CM11" s="27"/>
      <c r="CN11" s="25"/>
      <c r="CO11" s="6"/>
      <c r="CP11" s="6"/>
      <c r="CQ11" s="6"/>
      <c r="CR11" s="6"/>
      <c r="CS11" s="25"/>
      <c r="CT11" s="6"/>
      <c r="CU11" s="6"/>
      <c r="CV11" s="6"/>
      <c r="CW11" s="6"/>
      <c r="CX11" s="31"/>
      <c r="CY11" s="37"/>
      <c r="CZ11" s="27"/>
      <c r="DA11" s="27"/>
      <c r="DB11" s="27"/>
      <c r="DC11" s="25">
        <v>3</v>
      </c>
      <c r="DD11" s="6">
        <v>18</v>
      </c>
      <c r="DE11" s="6">
        <v>1</v>
      </c>
      <c r="DF11" s="6">
        <v>13</v>
      </c>
      <c r="DG11" s="6">
        <v>3</v>
      </c>
      <c r="DH11" s="25"/>
      <c r="DI11" s="6"/>
      <c r="DJ11" s="6"/>
      <c r="DK11" s="6"/>
      <c r="DL11" s="6"/>
      <c r="DM11" s="31"/>
      <c r="DN11" s="37"/>
      <c r="DO11" s="27"/>
      <c r="DP11" s="27"/>
      <c r="DQ11" s="27"/>
      <c r="DR11" s="25">
        <v>5</v>
      </c>
      <c r="DS11" s="6">
        <v>30</v>
      </c>
      <c r="DT11" s="6">
        <v>0</v>
      </c>
      <c r="DU11" s="6">
        <v>17</v>
      </c>
      <c r="DV11" s="6">
        <v>0</v>
      </c>
      <c r="DW11" s="25"/>
      <c r="DX11" s="6"/>
      <c r="DY11" s="6"/>
      <c r="DZ11" s="6"/>
      <c r="EA11" s="6"/>
      <c r="EB11" s="31">
        <v>5</v>
      </c>
      <c r="EC11" s="28">
        <v>30</v>
      </c>
      <c r="ED11" s="28">
        <v>1</v>
      </c>
      <c r="EE11" s="28">
        <v>15</v>
      </c>
      <c r="EF11" s="28">
        <v>0</v>
      </c>
      <c r="EG11" s="31"/>
      <c r="EH11" s="37"/>
      <c r="EI11" s="27"/>
      <c r="EJ11" s="27"/>
      <c r="EK11" s="27"/>
      <c r="EL11" s="31">
        <v>4</v>
      </c>
      <c r="EM11" s="37">
        <v>24</v>
      </c>
      <c r="EN11" s="27">
        <v>0</v>
      </c>
      <c r="EO11" s="27">
        <v>21</v>
      </c>
      <c r="EP11" s="27">
        <v>1</v>
      </c>
      <c r="EQ11" s="31">
        <v>3</v>
      </c>
      <c r="ER11" s="37">
        <v>18</v>
      </c>
      <c r="ES11" s="27">
        <v>1</v>
      </c>
      <c r="ET11" s="27">
        <v>12</v>
      </c>
      <c r="EU11" s="27">
        <v>2</v>
      </c>
      <c r="EV11" s="30"/>
    </row>
    <row r="12" spans="1:152" x14ac:dyDescent="0.25">
      <c r="A12" s="4" t="s">
        <v>10</v>
      </c>
      <c r="B12" s="5">
        <f>L34</f>
        <v>104.1</v>
      </c>
      <c r="C12" s="15">
        <f>M34</f>
        <v>625</v>
      </c>
      <c r="D12" s="15">
        <f>N34</f>
        <v>14</v>
      </c>
      <c r="E12" s="15">
        <f>O34</f>
        <v>364</v>
      </c>
      <c r="F12" s="15">
        <f>P34</f>
        <v>15</v>
      </c>
      <c r="G12" s="7">
        <f t="shared" si="0"/>
        <v>24.266666666666666</v>
      </c>
      <c r="H12" s="24">
        <v>2</v>
      </c>
      <c r="I12" s="7">
        <f t="shared" si="1"/>
        <v>41.666666666666664</v>
      </c>
      <c r="J12" s="7">
        <f t="shared" si="2"/>
        <v>3.4944000000000002</v>
      </c>
      <c r="K12" s="7"/>
      <c r="L12" s="25">
        <v>3</v>
      </c>
      <c r="M12" s="6">
        <v>18</v>
      </c>
      <c r="N12" s="6">
        <v>0</v>
      </c>
      <c r="O12" s="6">
        <v>33</v>
      </c>
      <c r="P12" s="6">
        <v>0</v>
      </c>
      <c r="Q12" s="25">
        <v>4</v>
      </c>
      <c r="R12" s="6">
        <v>24</v>
      </c>
      <c r="S12" s="6">
        <v>0</v>
      </c>
      <c r="T12" s="6">
        <v>21</v>
      </c>
      <c r="U12" s="6">
        <v>2</v>
      </c>
      <c r="V12" s="25">
        <v>6</v>
      </c>
      <c r="W12" s="12">
        <v>36</v>
      </c>
      <c r="X12" s="6">
        <v>3</v>
      </c>
      <c r="Y12" s="6">
        <v>9</v>
      </c>
      <c r="Z12" s="6">
        <v>1</v>
      </c>
      <c r="AA12" s="25"/>
      <c r="AB12" s="12"/>
      <c r="AC12" s="6"/>
      <c r="AD12" s="6"/>
      <c r="AE12" s="6"/>
      <c r="AF12" s="25">
        <v>2.2000000000000002</v>
      </c>
      <c r="AG12" s="6">
        <v>14</v>
      </c>
      <c r="AH12" s="6">
        <v>0</v>
      </c>
      <c r="AI12" s="6">
        <v>12</v>
      </c>
      <c r="AJ12" s="6">
        <v>4</v>
      </c>
      <c r="AK12" s="25"/>
      <c r="AL12" s="6"/>
      <c r="AM12" s="6"/>
      <c r="AN12" s="6"/>
      <c r="AO12" s="6"/>
      <c r="AP12" s="25"/>
      <c r="AQ12" s="6"/>
      <c r="AR12" s="6"/>
      <c r="AS12" s="6"/>
      <c r="AT12" s="6"/>
      <c r="AU12" s="25"/>
      <c r="AV12" s="12"/>
      <c r="AW12" s="6"/>
      <c r="AX12" s="6"/>
      <c r="AY12" s="6"/>
      <c r="AZ12" s="25">
        <v>3</v>
      </c>
      <c r="BA12" s="6">
        <v>18</v>
      </c>
      <c r="BB12" s="6">
        <v>0</v>
      </c>
      <c r="BC12" s="6">
        <v>28</v>
      </c>
      <c r="BD12" s="6">
        <v>0</v>
      </c>
      <c r="BE12" s="25"/>
      <c r="BF12" s="6"/>
      <c r="BG12" s="6"/>
      <c r="BH12" s="6"/>
      <c r="BI12" s="6"/>
      <c r="BJ12" s="31"/>
      <c r="BK12" s="37"/>
      <c r="BL12" s="27"/>
      <c r="BM12" s="27"/>
      <c r="BN12" s="27"/>
      <c r="BO12" s="31"/>
      <c r="BP12" s="37"/>
      <c r="BQ12" s="27"/>
      <c r="BR12" s="27"/>
      <c r="BS12" s="27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25"/>
      <c r="CE12" s="12"/>
      <c r="CF12" s="6"/>
      <c r="CG12" s="6"/>
      <c r="CH12" s="6"/>
      <c r="CI12" s="31"/>
      <c r="CJ12" s="37"/>
      <c r="CK12" s="27"/>
      <c r="CL12" s="27"/>
      <c r="CM12" s="27"/>
      <c r="CN12" s="25"/>
      <c r="CO12" s="6"/>
      <c r="CP12" s="6"/>
      <c r="CQ12" s="6"/>
      <c r="CR12" s="6"/>
      <c r="CS12" s="25"/>
      <c r="CT12" s="6"/>
      <c r="CU12" s="6"/>
      <c r="CV12" s="6"/>
      <c r="CW12" s="6"/>
      <c r="CX12" s="31"/>
      <c r="CY12" s="37"/>
      <c r="CZ12" s="27"/>
      <c r="DA12" s="27"/>
      <c r="DB12" s="27"/>
      <c r="DC12" s="25">
        <v>6</v>
      </c>
      <c r="DD12" s="6">
        <v>36</v>
      </c>
      <c r="DE12" s="6">
        <v>0</v>
      </c>
      <c r="DF12" s="6">
        <v>28</v>
      </c>
      <c r="DG12" s="6">
        <v>0</v>
      </c>
      <c r="DH12" s="25"/>
      <c r="DI12" s="6"/>
      <c r="DJ12" s="6"/>
      <c r="DK12" s="6"/>
      <c r="DL12" s="6"/>
      <c r="DM12" s="31"/>
      <c r="DN12" s="37"/>
      <c r="DO12" s="27"/>
      <c r="DP12" s="27"/>
      <c r="DQ12" s="27"/>
      <c r="DR12" s="25">
        <v>3</v>
      </c>
      <c r="DS12" s="6">
        <v>18</v>
      </c>
      <c r="DT12" s="6">
        <v>0</v>
      </c>
      <c r="DU12" s="6">
        <v>9</v>
      </c>
      <c r="DV12" s="6">
        <v>2</v>
      </c>
      <c r="DW12" s="25"/>
      <c r="DX12" s="6"/>
      <c r="DY12" s="6"/>
      <c r="DZ12" s="6"/>
      <c r="EA12" s="6"/>
      <c r="EB12" s="38">
        <v>4</v>
      </c>
      <c r="EC12" s="28">
        <v>24</v>
      </c>
      <c r="ED12" s="28">
        <v>1</v>
      </c>
      <c r="EE12" s="28">
        <v>4</v>
      </c>
      <c r="EF12" s="28">
        <v>1</v>
      </c>
      <c r="EG12" s="31"/>
      <c r="EH12" s="37"/>
      <c r="EI12" s="27"/>
      <c r="EJ12" s="27"/>
      <c r="EK12" s="27"/>
      <c r="EL12" s="31">
        <v>8</v>
      </c>
      <c r="EM12" s="37">
        <v>48</v>
      </c>
      <c r="EN12" s="27">
        <v>1</v>
      </c>
      <c r="EO12" s="27">
        <v>20</v>
      </c>
      <c r="EP12" s="27">
        <v>0</v>
      </c>
      <c r="EQ12" s="31">
        <v>3</v>
      </c>
      <c r="ER12" s="37">
        <v>18</v>
      </c>
      <c r="ES12" s="27">
        <v>0</v>
      </c>
      <c r="ET12" s="27">
        <v>18</v>
      </c>
      <c r="EU12" s="27">
        <v>2</v>
      </c>
      <c r="EV12" s="30"/>
    </row>
    <row r="13" spans="1:152" x14ac:dyDescent="0.25">
      <c r="A13" s="26" t="s">
        <v>615</v>
      </c>
      <c r="B13" s="5">
        <f>AA34</f>
        <v>40.5</v>
      </c>
      <c r="C13" s="15">
        <f>AB34</f>
        <v>245</v>
      </c>
      <c r="D13" s="15">
        <f>AC34</f>
        <v>7</v>
      </c>
      <c r="E13" s="15">
        <f>AD34</f>
        <v>147</v>
      </c>
      <c r="F13" s="15">
        <f>AE34</f>
        <v>7</v>
      </c>
      <c r="G13" s="7">
        <f t="shared" si="0"/>
        <v>21</v>
      </c>
      <c r="H13" s="24">
        <v>1</v>
      </c>
      <c r="I13" s="7">
        <f t="shared" si="1"/>
        <v>35</v>
      </c>
      <c r="J13" s="7">
        <f t="shared" si="2"/>
        <v>3.6</v>
      </c>
      <c r="K13" s="7"/>
      <c r="L13" s="25">
        <v>2</v>
      </c>
      <c r="M13" s="6">
        <v>12</v>
      </c>
      <c r="N13" s="6">
        <v>0</v>
      </c>
      <c r="O13" s="6">
        <v>8</v>
      </c>
      <c r="P13" s="6">
        <v>0</v>
      </c>
      <c r="Q13" s="25">
        <v>8</v>
      </c>
      <c r="R13" s="6">
        <v>48</v>
      </c>
      <c r="S13" s="6">
        <v>2</v>
      </c>
      <c r="T13" s="6">
        <v>27</v>
      </c>
      <c r="U13" s="6">
        <v>4</v>
      </c>
      <c r="V13" s="25">
        <v>4</v>
      </c>
      <c r="W13" s="12">
        <v>24</v>
      </c>
      <c r="X13" s="6">
        <v>0</v>
      </c>
      <c r="Y13" s="6">
        <v>11</v>
      </c>
      <c r="Z13" s="6">
        <v>0</v>
      </c>
      <c r="AA13" s="25"/>
      <c r="AB13" s="12"/>
      <c r="AC13" s="6"/>
      <c r="AD13" s="6"/>
      <c r="AE13" s="6"/>
      <c r="AF13" s="25">
        <v>4</v>
      </c>
      <c r="AG13" s="6">
        <v>24</v>
      </c>
      <c r="AH13" s="6">
        <v>0</v>
      </c>
      <c r="AI13" s="6">
        <v>11</v>
      </c>
      <c r="AJ13" s="6">
        <v>2</v>
      </c>
      <c r="AK13" s="25"/>
      <c r="AL13" s="6"/>
      <c r="AM13" s="6"/>
      <c r="AN13" s="6"/>
      <c r="AO13" s="6"/>
      <c r="AP13" s="25"/>
      <c r="AQ13" s="6"/>
      <c r="AR13" s="6"/>
      <c r="AS13" s="6"/>
      <c r="AT13" s="6"/>
      <c r="AU13" s="25"/>
      <c r="AV13" s="12"/>
      <c r="AW13" s="6"/>
      <c r="AX13" s="6"/>
      <c r="AY13" s="6"/>
      <c r="AZ13" s="25">
        <v>2.2000000000000002</v>
      </c>
      <c r="BA13" s="6">
        <v>14</v>
      </c>
      <c r="BB13" s="6">
        <v>1</v>
      </c>
      <c r="BC13" s="6">
        <v>6</v>
      </c>
      <c r="BD13" s="6">
        <v>2</v>
      </c>
      <c r="BE13" s="25"/>
      <c r="BF13" s="6"/>
      <c r="BG13" s="6"/>
      <c r="BH13" s="6"/>
      <c r="BI13" s="6"/>
      <c r="BJ13" s="31"/>
      <c r="BK13" s="37"/>
      <c r="BL13" s="27"/>
      <c r="BM13" s="27"/>
      <c r="BN13" s="27"/>
      <c r="BO13" s="31"/>
      <c r="BP13" s="37"/>
      <c r="BQ13" s="27"/>
      <c r="BR13" s="27"/>
      <c r="BS13" s="27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25"/>
      <c r="CE13" s="12"/>
      <c r="CF13" s="6"/>
      <c r="CG13" s="6"/>
      <c r="CH13" s="6"/>
      <c r="CI13" s="31"/>
      <c r="CJ13" s="37"/>
      <c r="CK13" s="27"/>
      <c r="CL13" s="27"/>
      <c r="CM13" s="27"/>
      <c r="CN13" s="25"/>
      <c r="CO13" s="6"/>
      <c r="CP13" s="6"/>
      <c r="CQ13" s="6"/>
      <c r="CR13" s="6"/>
      <c r="CS13" s="25"/>
      <c r="CT13" s="6"/>
      <c r="CU13" s="6"/>
      <c r="CV13" s="6"/>
      <c r="CW13" s="6"/>
      <c r="CX13" s="31"/>
      <c r="CY13" s="37"/>
      <c r="CZ13" s="27"/>
      <c r="DA13" s="27"/>
      <c r="DB13" s="27"/>
      <c r="DC13" s="25">
        <v>4</v>
      </c>
      <c r="DD13" s="12">
        <v>24</v>
      </c>
      <c r="DE13" s="12">
        <v>0</v>
      </c>
      <c r="DF13" s="6">
        <v>39</v>
      </c>
      <c r="DG13" s="6">
        <v>0</v>
      </c>
      <c r="DH13" s="25"/>
      <c r="DI13" s="6"/>
      <c r="DJ13" s="6"/>
      <c r="DK13" s="6"/>
      <c r="DL13" s="6"/>
      <c r="DM13" s="31"/>
      <c r="DN13" s="37"/>
      <c r="DO13" s="27"/>
      <c r="DP13" s="27"/>
      <c r="DQ13" s="27"/>
      <c r="DR13" s="25">
        <v>2</v>
      </c>
      <c r="DS13" s="6">
        <v>12</v>
      </c>
      <c r="DT13" s="6">
        <v>0</v>
      </c>
      <c r="DU13" s="6">
        <v>14</v>
      </c>
      <c r="DV13" s="6">
        <v>0</v>
      </c>
      <c r="DW13" s="25"/>
      <c r="DX13" s="6"/>
      <c r="DY13" s="6"/>
      <c r="DZ13" s="6"/>
      <c r="EA13" s="6"/>
      <c r="EB13" s="38">
        <v>3</v>
      </c>
      <c r="EC13" s="28">
        <v>18</v>
      </c>
      <c r="ED13" s="28">
        <v>0</v>
      </c>
      <c r="EE13" s="28">
        <v>17</v>
      </c>
      <c r="EF13" s="28">
        <v>0</v>
      </c>
      <c r="EG13" s="31"/>
      <c r="EH13" s="37"/>
      <c r="EI13" s="27"/>
      <c r="EJ13" s="27"/>
      <c r="EK13" s="27"/>
      <c r="EL13" s="38">
        <v>3</v>
      </c>
      <c r="EM13" s="34">
        <v>18</v>
      </c>
      <c r="EN13" s="27">
        <v>0</v>
      </c>
      <c r="EO13" s="27">
        <v>21</v>
      </c>
      <c r="EP13" s="27">
        <v>2</v>
      </c>
      <c r="EQ13" s="38">
        <v>6</v>
      </c>
      <c r="ER13" s="34">
        <v>36</v>
      </c>
      <c r="ES13" s="27">
        <v>0</v>
      </c>
      <c r="ET13" s="27">
        <v>35</v>
      </c>
      <c r="EU13" s="27">
        <v>1</v>
      </c>
      <c r="EV13" s="30"/>
    </row>
    <row r="14" spans="1:152" x14ac:dyDescent="0.25">
      <c r="A14" s="26" t="s">
        <v>616</v>
      </c>
      <c r="B14" s="5">
        <f>CN34</f>
        <v>30</v>
      </c>
      <c r="C14" s="15">
        <f>CO34</f>
        <v>180</v>
      </c>
      <c r="D14" s="15">
        <f>CP34</f>
        <v>0</v>
      </c>
      <c r="E14" s="15">
        <f>CQ34</f>
        <v>177</v>
      </c>
      <c r="F14" s="15">
        <f>CR34</f>
        <v>4</v>
      </c>
      <c r="G14" s="7">
        <f t="shared" si="0"/>
        <v>44.25</v>
      </c>
      <c r="H14" s="24">
        <v>1</v>
      </c>
      <c r="I14" s="7">
        <f t="shared" si="1"/>
        <v>45</v>
      </c>
      <c r="J14" s="7">
        <f t="shared" si="2"/>
        <v>5.9</v>
      </c>
      <c r="K14" s="7"/>
      <c r="L14" s="25">
        <v>3</v>
      </c>
      <c r="M14" s="6">
        <v>18</v>
      </c>
      <c r="N14" s="6">
        <v>0</v>
      </c>
      <c r="O14" s="6">
        <v>22</v>
      </c>
      <c r="P14" s="6">
        <v>1</v>
      </c>
      <c r="Q14" s="25">
        <v>6</v>
      </c>
      <c r="R14" s="6">
        <v>36</v>
      </c>
      <c r="S14" s="6">
        <v>0</v>
      </c>
      <c r="T14" s="6">
        <v>24</v>
      </c>
      <c r="U14" s="6">
        <v>3</v>
      </c>
      <c r="V14" s="25">
        <v>4</v>
      </c>
      <c r="W14" s="12">
        <v>24</v>
      </c>
      <c r="X14" s="6">
        <v>0</v>
      </c>
      <c r="Y14" s="6">
        <v>29</v>
      </c>
      <c r="Z14" s="6">
        <v>2</v>
      </c>
      <c r="AA14" s="25"/>
      <c r="AB14" s="12"/>
      <c r="AC14" s="6"/>
      <c r="AD14" s="6"/>
      <c r="AE14" s="6"/>
      <c r="AK14" s="25"/>
      <c r="AL14" s="6"/>
      <c r="AM14" s="6"/>
      <c r="AN14" s="6"/>
      <c r="AO14" s="6"/>
      <c r="AP14" s="25"/>
      <c r="AQ14" s="6"/>
      <c r="AR14" s="6"/>
      <c r="AS14" s="6"/>
      <c r="AT14" s="6"/>
      <c r="AU14" s="25"/>
      <c r="AV14" s="12"/>
      <c r="AW14" s="6"/>
      <c r="AX14" s="6"/>
      <c r="AY14" s="6"/>
      <c r="AZ14" s="25">
        <v>2</v>
      </c>
      <c r="BA14" s="6">
        <v>12</v>
      </c>
      <c r="BB14" s="6">
        <v>0</v>
      </c>
      <c r="BC14" s="6">
        <v>17</v>
      </c>
      <c r="BD14" s="6">
        <v>0</v>
      </c>
      <c r="BE14" s="25"/>
      <c r="BF14" s="6"/>
      <c r="BG14" s="6"/>
      <c r="BH14" s="6"/>
      <c r="BI14" s="6"/>
      <c r="BJ14" s="31"/>
      <c r="BK14" s="37"/>
      <c r="BL14" s="27"/>
      <c r="BM14" s="27"/>
      <c r="BN14" s="27"/>
      <c r="BO14" s="31"/>
      <c r="BP14" s="37"/>
      <c r="BQ14" s="27"/>
      <c r="BR14" s="27"/>
      <c r="BS14" s="27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25"/>
      <c r="CE14" s="12"/>
      <c r="CF14" s="6"/>
      <c r="CG14" s="6"/>
      <c r="CH14" s="6"/>
      <c r="CI14" s="31"/>
      <c r="CJ14" s="37"/>
      <c r="CK14" s="27"/>
      <c r="CL14" s="27"/>
      <c r="CM14" s="27"/>
      <c r="CN14" s="25"/>
      <c r="CO14" s="6"/>
      <c r="CP14" s="6"/>
      <c r="CQ14" s="6"/>
      <c r="CR14" s="6"/>
      <c r="CS14" s="25"/>
      <c r="CT14" s="6"/>
      <c r="CU14" s="6"/>
      <c r="CV14" s="6"/>
      <c r="CW14" s="6"/>
      <c r="CX14" s="31"/>
      <c r="CY14" s="37"/>
      <c r="CZ14" s="27"/>
      <c r="DA14" s="27"/>
      <c r="DB14" s="27"/>
      <c r="DC14" s="25">
        <v>8</v>
      </c>
      <c r="DD14" s="12">
        <v>48</v>
      </c>
      <c r="DE14" s="12">
        <v>1</v>
      </c>
      <c r="DF14" s="6">
        <v>22</v>
      </c>
      <c r="DG14" s="6">
        <v>4</v>
      </c>
      <c r="DH14" s="25"/>
      <c r="DI14" s="6"/>
      <c r="DJ14" s="6"/>
      <c r="DK14" s="6"/>
      <c r="DL14" s="6"/>
      <c r="DM14" s="31"/>
      <c r="DN14" s="37"/>
      <c r="DO14" s="27"/>
      <c r="DP14" s="27"/>
      <c r="DQ14" s="27"/>
      <c r="DR14" s="25">
        <v>2</v>
      </c>
      <c r="DS14" s="6">
        <v>12</v>
      </c>
      <c r="DT14" s="6">
        <v>0</v>
      </c>
      <c r="DU14" s="6">
        <v>8</v>
      </c>
      <c r="DV14" s="6">
        <v>0</v>
      </c>
      <c r="DW14" s="25"/>
      <c r="DX14" s="6"/>
      <c r="DY14" s="6"/>
      <c r="DZ14" s="6"/>
      <c r="EA14" s="6"/>
      <c r="EB14" s="38">
        <v>4</v>
      </c>
      <c r="EC14" s="28">
        <v>24</v>
      </c>
      <c r="ED14" s="28">
        <v>0</v>
      </c>
      <c r="EE14" s="28">
        <v>10</v>
      </c>
      <c r="EF14" s="28">
        <v>1</v>
      </c>
      <c r="EG14" s="31"/>
      <c r="EH14" s="37"/>
      <c r="EI14" s="27"/>
      <c r="EJ14" s="27"/>
      <c r="EK14" s="27"/>
      <c r="EL14" s="31"/>
      <c r="EM14" s="37"/>
      <c r="EN14" s="27"/>
      <c r="EO14" s="27"/>
      <c r="EP14" s="27"/>
      <c r="EQ14" s="31">
        <v>6</v>
      </c>
      <c r="ER14" s="37">
        <v>36</v>
      </c>
      <c r="ES14" s="27">
        <v>1</v>
      </c>
      <c r="ET14" s="27">
        <v>20</v>
      </c>
      <c r="EU14" s="27">
        <v>2</v>
      </c>
      <c r="EV14" s="30"/>
    </row>
    <row r="15" spans="1:152" x14ac:dyDescent="0.25">
      <c r="A15" s="4" t="s">
        <v>12</v>
      </c>
      <c r="B15" s="5">
        <f>Q34</f>
        <v>108.1</v>
      </c>
      <c r="C15" s="15">
        <f>R34</f>
        <v>649</v>
      </c>
      <c r="D15" s="15">
        <f>S34</f>
        <v>8</v>
      </c>
      <c r="E15" s="15">
        <f>T34</f>
        <v>460</v>
      </c>
      <c r="F15" s="15">
        <f>U34</f>
        <v>27</v>
      </c>
      <c r="G15" s="7">
        <f t="shared" si="0"/>
        <v>17.037037037037038</v>
      </c>
      <c r="H15" s="24">
        <v>3</v>
      </c>
      <c r="I15" s="7">
        <f t="shared" si="1"/>
        <v>24.037037037037038</v>
      </c>
      <c r="J15" s="7">
        <f t="shared" si="2"/>
        <v>4.2526964560862863</v>
      </c>
      <c r="K15" s="7"/>
      <c r="L15" s="25">
        <v>8</v>
      </c>
      <c r="M15" s="6">
        <v>48</v>
      </c>
      <c r="N15" s="6">
        <v>0</v>
      </c>
      <c r="O15" s="6">
        <v>25</v>
      </c>
      <c r="P15" s="6">
        <v>3</v>
      </c>
      <c r="Q15" s="25">
        <v>3</v>
      </c>
      <c r="R15" s="6">
        <v>18</v>
      </c>
      <c r="S15" s="6">
        <v>0</v>
      </c>
      <c r="T15" s="6">
        <v>16</v>
      </c>
      <c r="U15" s="6">
        <v>1</v>
      </c>
      <c r="V15" s="25">
        <v>5</v>
      </c>
      <c r="W15" s="12">
        <v>30</v>
      </c>
      <c r="X15" s="6">
        <v>1</v>
      </c>
      <c r="Y15" s="6">
        <v>40</v>
      </c>
      <c r="Z15" s="6">
        <v>1</v>
      </c>
      <c r="AA15" s="25"/>
      <c r="AB15" s="12"/>
      <c r="AC15" s="6"/>
      <c r="AD15" s="6"/>
      <c r="AE15" s="6"/>
      <c r="AF15" s="25"/>
      <c r="AG15" s="6"/>
      <c r="AH15" s="6"/>
      <c r="AI15" s="6"/>
      <c r="AJ15" s="6"/>
      <c r="AK15" s="25"/>
      <c r="AL15" s="6"/>
      <c r="AM15" s="6"/>
      <c r="AN15" s="6"/>
      <c r="AO15" s="6"/>
      <c r="AP15" s="25"/>
      <c r="AQ15" s="6"/>
      <c r="AR15" s="6"/>
      <c r="AS15" s="6"/>
      <c r="AT15" s="6"/>
      <c r="AU15" s="25"/>
      <c r="AV15" s="12"/>
      <c r="AW15" s="6"/>
      <c r="AX15" s="6"/>
      <c r="AY15" s="6"/>
      <c r="AZ15" s="25">
        <v>6</v>
      </c>
      <c r="BA15" s="6">
        <v>36</v>
      </c>
      <c r="BB15" s="6">
        <v>1</v>
      </c>
      <c r="BC15" s="6">
        <v>20</v>
      </c>
      <c r="BD15" s="6">
        <v>0</v>
      </c>
      <c r="BE15" s="25"/>
      <c r="BF15" s="6"/>
      <c r="BG15" s="6"/>
      <c r="BH15" s="6"/>
      <c r="BI15" s="6"/>
      <c r="BJ15" s="31"/>
      <c r="BK15" s="37"/>
      <c r="BL15" s="27"/>
      <c r="BM15" s="27"/>
      <c r="BN15" s="27"/>
      <c r="BO15" s="31"/>
      <c r="BP15" s="37"/>
      <c r="BQ15" s="27"/>
      <c r="BR15" s="27"/>
      <c r="BS15" s="27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25"/>
      <c r="CE15" s="12"/>
      <c r="CF15" s="6"/>
      <c r="CG15" s="6"/>
      <c r="CH15" s="6"/>
      <c r="CI15" s="31"/>
      <c r="CJ15" s="37"/>
      <c r="CK15" s="27"/>
      <c r="CL15" s="27"/>
      <c r="CM15" s="27"/>
      <c r="CN15" s="25"/>
      <c r="CO15" s="6"/>
      <c r="CP15" s="6"/>
      <c r="CQ15" s="6"/>
      <c r="CR15" s="6"/>
      <c r="CS15" s="25"/>
      <c r="CT15" s="6"/>
      <c r="CU15" s="6"/>
      <c r="CV15" s="6"/>
      <c r="CW15" s="6"/>
      <c r="CX15" s="31"/>
      <c r="CY15" s="37"/>
      <c r="CZ15" s="27"/>
      <c r="DA15" s="27"/>
      <c r="DB15" s="27"/>
      <c r="DC15" s="25"/>
      <c r="DD15" s="12"/>
      <c r="DE15" s="12"/>
      <c r="DF15" s="6"/>
      <c r="DG15" s="6"/>
      <c r="DH15" s="25"/>
      <c r="DI15" s="6"/>
      <c r="DJ15" s="6"/>
      <c r="DK15" s="6"/>
      <c r="DL15" s="6"/>
      <c r="DM15" s="31"/>
      <c r="DN15" s="37"/>
      <c r="DO15" s="27"/>
      <c r="DP15" s="27"/>
      <c r="DQ15" s="27"/>
      <c r="DR15" s="25">
        <v>3</v>
      </c>
      <c r="DS15" s="6">
        <v>18</v>
      </c>
      <c r="DT15" s="6">
        <v>1</v>
      </c>
      <c r="DU15" s="6">
        <v>12</v>
      </c>
      <c r="DV15" s="6">
        <v>0</v>
      </c>
      <c r="DW15" s="25"/>
      <c r="DX15" s="6"/>
      <c r="DY15" s="6"/>
      <c r="DZ15" s="6"/>
      <c r="EA15" s="6"/>
      <c r="EB15" s="38">
        <v>4</v>
      </c>
      <c r="EC15" s="28">
        <v>24</v>
      </c>
      <c r="ED15" s="28">
        <v>1</v>
      </c>
      <c r="EE15" s="28">
        <v>10</v>
      </c>
      <c r="EF15" s="28">
        <v>2</v>
      </c>
      <c r="EG15" s="31"/>
      <c r="EH15" s="37"/>
      <c r="EI15" s="27"/>
      <c r="EJ15" s="27"/>
      <c r="EK15" s="27"/>
      <c r="EL15" s="31"/>
      <c r="EM15" s="37"/>
      <c r="EN15" s="27"/>
      <c r="EO15" s="27"/>
      <c r="EP15" s="27"/>
      <c r="EQ15" s="31"/>
      <c r="ER15" s="37"/>
      <c r="ES15" s="27"/>
      <c r="ET15" s="27"/>
      <c r="EU15" s="27"/>
      <c r="EV15" s="30"/>
    </row>
    <row r="16" spans="1:152" x14ac:dyDescent="0.25">
      <c r="A16" s="2" t="s">
        <v>546</v>
      </c>
      <c r="B16" s="35">
        <f>CX34</f>
        <v>24</v>
      </c>
      <c r="C16" s="36">
        <f>CY34</f>
        <v>144</v>
      </c>
      <c r="D16" s="36">
        <f>CZ34</f>
        <v>0</v>
      </c>
      <c r="E16" s="36">
        <f>DA34</f>
        <v>101</v>
      </c>
      <c r="F16" s="36">
        <f>DB34</f>
        <v>6</v>
      </c>
      <c r="G16" s="7">
        <f>E16/F16</f>
        <v>16.833333333333332</v>
      </c>
      <c r="I16" s="7">
        <f>C16/F16</f>
        <v>24</v>
      </c>
      <c r="J16" s="7">
        <f>6*E16/C16</f>
        <v>4.208333333333333</v>
      </c>
      <c r="K16" s="7"/>
      <c r="L16" s="25">
        <v>4</v>
      </c>
      <c r="M16" s="6">
        <v>24</v>
      </c>
      <c r="N16" s="6">
        <v>0</v>
      </c>
      <c r="O16" s="6">
        <v>8</v>
      </c>
      <c r="P16" s="6">
        <v>0</v>
      </c>
      <c r="Q16" s="25">
        <v>7</v>
      </c>
      <c r="R16" s="6">
        <v>42</v>
      </c>
      <c r="S16" s="6">
        <v>1</v>
      </c>
      <c r="T16" s="6">
        <v>29</v>
      </c>
      <c r="U16" s="6">
        <v>2</v>
      </c>
      <c r="V16" s="25">
        <v>3</v>
      </c>
      <c r="W16" s="12">
        <v>18</v>
      </c>
      <c r="X16" s="6">
        <v>0</v>
      </c>
      <c r="Y16" s="6">
        <v>26</v>
      </c>
      <c r="Z16" s="6">
        <v>1</v>
      </c>
      <c r="AA16" s="25"/>
      <c r="AB16" s="12"/>
      <c r="AC16" s="6"/>
      <c r="AD16" s="6"/>
      <c r="AE16" s="6"/>
      <c r="AF16" s="25"/>
      <c r="AG16" s="6"/>
      <c r="AH16" s="6"/>
      <c r="AI16" s="6"/>
      <c r="AJ16" s="6"/>
      <c r="AK16" s="25"/>
      <c r="AL16" s="6"/>
      <c r="AM16" s="6"/>
      <c r="AN16" s="6"/>
      <c r="AO16" s="6"/>
      <c r="AP16" s="25"/>
      <c r="AQ16" s="6"/>
      <c r="AR16" s="6"/>
      <c r="AS16" s="6"/>
      <c r="AT16" s="6"/>
      <c r="AU16" s="25"/>
      <c r="AV16" s="12"/>
      <c r="AW16" s="6"/>
      <c r="AX16" s="6"/>
      <c r="AY16" s="6"/>
      <c r="AZ16" s="25">
        <v>4</v>
      </c>
      <c r="BA16" s="6">
        <v>24</v>
      </c>
      <c r="BB16" s="6">
        <v>0</v>
      </c>
      <c r="BC16" s="6">
        <v>14</v>
      </c>
      <c r="BD16" s="6">
        <v>3</v>
      </c>
      <c r="BE16" s="25"/>
      <c r="BF16" s="6"/>
      <c r="BG16" s="6"/>
      <c r="BH16" s="6"/>
      <c r="BI16" s="6"/>
      <c r="BJ16" s="30"/>
      <c r="BK16" s="4"/>
      <c r="BO16" s="30"/>
      <c r="BP16" s="4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25"/>
      <c r="CE16" s="12"/>
      <c r="CF16" s="6"/>
      <c r="CG16" s="6"/>
      <c r="CH16" s="6"/>
      <c r="CI16" s="30"/>
      <c r="CJ16" s="4"/>
      <c r="CN16" s="25"/>
      <c r="CO16" s="6"/>
      <c r="CP16" s="6"/>
      <c r="CQ16" s="6"/>
      <c r="CR16" s="6"/>
      <c r="CS16" s="25"/>
      <c r="CT16" s="6"/>
      <c r="CU16" s="6"/>
      <c r="CV16" s="6"/>
      <c r="CW16" s="6"/>
      <c r="CX16" s="30"/>
      <c r="CY16" s="4"/>
      <c r="DC16" s="25"/>
      <c r="DD16" s="12"/>
      <c r="DE16" s="12"/>
      <c r="DF16" s="6"/>
      <c r="DG16" s="6"/>
      <c r="DH16" s="25"/>
      <c r="DI16" s="6"/>
      <c r="DJ16" s="6"/>
      <c r="DK16" s="6"/>
      <c r="DL16" s="6"/>
      <c r="DM16" s="30"/>
      <c r="DN16" s="4"/>
      <c r="DR16" s="25"/>
      <c r="DS16" s="12"/>
      <c r="DT16" s="6"/>
      <c r="DU16" s="6"/>
      <c r="DV16" s="6"/>
      <c r="DW16" s="25"/>
      <c r="DX16" s="6"/>
      <c r="DY16" s="6"/>
      <c r="DZ16" s="6"/>
      <c r="EA16" s="6"/>
      <c r="EB16" s="30">
        <v>4</v>
      </c>
      <c r="EC16" s="28">
        <v>24</v>
      </c>
      <c r="ED16" s="28">
        <v>1</v>
      </c>
      <c r="EE16" s="28">
        <v>14</v>
      </c>
      <c r="EF16" s="28">
        <v>2</v>
      </c>
      <c r="EG16" s="30"/>
      <c r="EH16" s="4"/>
      <c r="EL16" s="30"/>
      <c r="EM16" s="4"/>
      <c r="EQ16" s="30"/>
      <c r="ER16" s="4"/>
      <c r="EV16" s="30"/>
    </row>
    <row r="17" spans="1:152" x14ac:dyDescent="0.25">
      <c r="A17" t="s">
        <v>29</v>
      </c>
      <c r="B17" s="5">
        <f>DC34</f>
        <v>46</v>
      </c>
      <c r="C17" s="15">
        <f>DD34</f>
        <v>276</v>
      </c>
      <c r="D17" s="15">
        <f>DE34</f>
        <v>2</v>
      </c>
      <c r="E17" s="15">
        <f>DF34</f>
        <v>279</v>
      </c>
      <c r="F17" s="15">
        <f>DG34</f>
        <v>13</v>
      </c>
      <c r="G17" s="7">
        <f t="shared" si="0"/>
        <v>21.46153846153846</v>
      </c>
      <c r="H17" s="24">
        <v>2</v>
      </c>
      <c r="I17" s="7">
        <f t="shared" si="1"/>
        <v>21.23076923076923</v>
      </c>
      <c r="J17" s="7">
        <f t="shared" si="2"/>
        <v>6.0652173913043477</v>
      </c>
      <c r="K17" s="7"/>
      <c r="L17" s="25">
        <v>3</v>
      </c>
      <c r="M17" s="6">
        <v>18</v>
      </c>
      <c r="N17" s="6">
        <v>1</v>
      </c>
      <c r="O17" s="6">
        <v>3</v>
      </c>
      <c r="P17" s="6">
        <v>1</v>
      </c>
      <c r="Q17" s="31">
        <v>4</v>
      </c>
      <c r="R17" s="6">
        <v>24</v>
      </c>
      <c r="S17" s="6">
        <v>1</v>
      </c>
      <c r="T17" s="6">
        <v>15</v>
      </c>
      <c r="U17" s="6">
        <v>1</v>
      </c>
      <c r="V17" s="31">
        <v>7</v>
      </c>
      <c r="W17" s="28">
        <v>42</v>
      </c>
      <c r="X17" s="6">
        <v>1</v>
      </c>
      <c r="Y17" s="6">
        <v>30</v>
      </c>
      <c r="Z17" s="6">
        <v>1</v>
      </c>
      <c r="AA17" s="25"/>
      <c r="AB17" s="12"/>
      <c r="AC17" s="6"/>
      <c r="AD17" s="6"/>
      <c r="AE17" s="6"/>
      <c r="AF17" s="25"/>
      <c r="AG17" s="6"/>
      <c r="AH17" s="6"/>
      <c r="AI17" s="6"/>
      <c r="AJ17" s="6"/>
      <c r="AK17" s="25"/>
      <c r="AL17" s="6"/>
      <c r="AM17" s="6"/>
      <c r="AN17" s="6"/>
      <c r="AO17" s="6"/>
      <c r="AP17" s="25"/>
      <c r="AQ17" s="6"/>
      <c r="AR17" s="6"/>
      <c r="AS17" s="6"/>
      <c r="AT17" s="6"/>
      <c r="AU17" s="25"/>
      <c r="AV17" s="12"/>
      <c r="AW17" s="6"/>
      <c r="AX17" s="6"/>
      <c r="AY17" s="6"/>
      <c r="AZ17" s="25">
        <v>8</v>
      </c>
      <c r="BA17" s="6">
        <v>48</v>
      </c>
      <c r="BB17" s="6">
        <v>0</v>
      </c>
      <c r="BC17" s="6">
        <v>36</v>
      </c>
      <c r="BD17" s="6">
        <v>1</v>
      </c>
      <c r="BE17" s="25"/>
      <c r="BF17" s="6"/>
      <c r="BG17" s="6"/>
      <c r="BH17" s="6"/>
      <c r="BI17" s="6"/>
      <c r="BJ17" s="30"/>
      <c r="BK17" s="4"/>
      <c r="BO17" s="30"/>
      <c r="BP17" s="4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25"/>
      <c r="CE17" s="12"/>
      <c r="CF17" s="6"/>
      <c r="CG17" s="6"/>
      <c r="CH17" s="6"/>
      <c r="CI17" s="30"/>
      <c r="CJ17" s="4"/>
      <c r="CN17" s="25"/>
      <c r="CO17" s="6"/>
      <c r="CP17" s="6"/>
      <c r="CQ17" s="6"/>
      <c r="CR17" s="6"/>
      <c r="CS17" s="25"/>
      <c r="CT17" s="6"/>
      <c r="CU17" s="6"/>
      <c r="CV17" s="6"/>
      <c r="CW17" s="6"/>
      <c r="CX17" s="30"/>
      <c r="CY17" s="4"/>
      <c r="DC17" s="25"/>
      <c r="DD17" s="12"/>
      <c r="DE17" s="12"/>
      <c r="DF17" s="6"/>
      <c r="DG17" s="6"/>
      <c r="DH17" s="25"/>
      <c r="DI17" s="6"/>
      <c r="DJ17" s="6"/>
      <c r="DK17" s="6"/>
      <c r="DL17" s="6"/>
      <c r="DM17" s="30"/>
      <c r="DN17" s="4"/>
      <c r="DR17" s="25"/>
      <c r="DS17" s="12"/>
      <c r="DT17" s="6"/>
      <c r="DU17" s="6"/>
      <c r="DV17" s="6"/>
      <c r="DW17" s="25"/>
      <c r="DX17" s="6"/>
      <c r="DY17" s="6"/>
      <c r="DZ17" s="6"/>
      <c r="EA17" s="6"/>
      <c r="EB17" s="30"/>
      <c r="EC17" s="28"/>
      <c r="ED17" s="28"/>
      <c r="EE17" s="28"/>
      <c r="EF17" s="28"/>
      <c r="EG17" s="30"/>
      <c r="EH17" s="4"/>
      <c r="EL17" s="30"/>
      <c r="EM17" s="4"/>
      <c r="EQ17" s="30"/>
      <c r="ER17" s="4"/>
      <c r="EV17" s="30"/>
    </row>
    <row r="18" spans="1:152" x14ac:dyDescent="0.25">
      <c r="A18" t="s">
        <v>531</v>
      </c>
      <c r="B18" s="5">
        <f>DH34</f>
        <v>16</v>
      </c>
      <c r="C18" s="15">
        <f>DI34</f>
        <v>96</v>
      </c>
      <c r="D18" s="15">
        <f>DJ34</f>
        <v>1</v>
      </c>
      <c r="E18" s="15">
        <f>DK34</f>
        <v>81</v>
      </c>
      <c r="F18" s="15">
        <f>DL34</f>
        <v>6</v>
      </c>
      <c r="G18" s="7">
        <f t="shared" si="0"/>
        <v>13.5</v>
      </c>
      <c r="H18" s="24">
        <v>1</v>
      </c>
      <c r="I18" s="7">
        <f t="shared" si="1"/>
        <v>16</v>
      </c>
      <c r="J18" s="7">
        <f t="shared" si="2"/>
        <v>5.0625</v>
      </c>
      <c r="K18" s="7"/>
      <c r="L18" s="29">
        <v>3</v>
      </c>
      <c r="M18" s="6">
        <v>18</v>
      </c>
      <c r="N18" s="6">
        <v>0</v>
      </c>
      <c r="O18" s="6">
        <v>5</v>
      </c>
      <c r="P18" s="12">
        <v>1</v>
      </c>
      <c r="Q18" s="25">
        <v>3</v>
      </c>
      <c r="R18" s="6">
        <v>18</v>
      </c>
      <c r="S18" s="6">
        <v>0</v>
      </c>
      <c r="T18" s="6">
        <v>19</v>
      </c>
      <c r="U18" s="6">
        <v>2</v>
      </c>
      <c r="V18" s="25">
        <v>3</v>
      </c>
      <c r="W18" s="12">
        <v>18</v>
      </c>
      <c r="X18" s="6">
        <v>0</v>
      </c>
      <c r="Y18" s="6">
        <v>9</v>
      </c>
      <c r="Z18" s="6">
        <v>0</v>
      </c>
      <c r="AA18" s="25"/>
      <c r="AB18" s="12"/>
      <c r="AC18" s="6"/>
      <c r="AD18" s="6"/>
      <c r="AE18" s="6"/>
      <c r="AF18" s="25"/>
      <c r="AG18" s="6"/>
      <c r="AH18" s="6"/>
      <c r="AI18" s="6"/>
      <c r="AJ18" s="6"/>
      <c r="AK18" s="25"/>
      <c r="AL18" s="6"/>
      <c r="AM18" s="6"/>
      <c r="AN18" s="6"/>
      <c r="AO18" s="6"/>
      <c r="AP18" s="25"/>
      <c r="AQ18" s="6"/>
      <c r="AR18" s="6"/>
      <c r="AS18" s="6"/>
      <c r="AT18" s="6"/>
      <c r="AU18" s="25"/>
      <c r="AV18" s="12"/>
      <c r="AW18" s="6"/>
      <c r="AX18" s="6"/>
      <c r="AY18" s="6"/>
      <c r="AZ18" s="29">
        <v>4</v>
      </c>
      <c r="BA18" s="6">
        <v>24</v>
      </c>
      <c r="BB18" s="6">
        <v>1</v>
      </c>
      <c r="BC18" s="6">
        <v>9</v>
      </c>
      <c r="BD18" s="6">
        <v>0</v>
      </c>
      <c r="BE18" s="25"/>
      <c r="BF18" s="6"/>
      <c r="BG18" s="6"/>
      <c r="BH18" s="6"/>
      <c r="BI18" s="6"/>
      <c r="BJ18" s="30"/>
      <c r="BK18" s="4"/>
      <c r="BO18" s="30"/>
      <c r="BP18" s="4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25"/>
      <c r="CE18" s="12"/>
      <c r="CF18" s="6"/>
      <c r="CG18" s="6"/>
      <c r="CH18" s="6"/>
      <c r="CI18" s="30"/>
      <c r="CJ18" s="4"/>
      <c r="CN18" s="25"/>
      <c r="CO18" s="6"/>
      <c r="CP18" s="6"/>
      <c r="CQ18" s="6"/>
      <c r="CR18" s="6"/>
      <c r="CS18" s="25"/>
      <c r="CT18" s="6"/>
      <c r="CU18" s="6"/>
      <c r="CV18" s="6"/>
      <c r="CW18" s="6"/>
      <c r="CX18" s="30"/>
      <c r="CY18" s="4"/>
      <c r="DC18" s="25"/>
      <c r="DD18" s="12"/>
      <c r="DE18" s="12"/>
      <c r="DF18" s="6"/>
      <c r="DG18" s="6"/>
      <c r="DH18" s="25"/>
      <c r="DI18" s="6"/>
      <c r="DJ18" s="6"/>
      <c r="DK18" s="6"/>
      <c r="DL18" s="6"/>
      <c r="DM18" s="30"/>
      <c r="DN18" s="4"/>
      <c r="DR18" s="25"/>
      <c r="DS18" s="12"/>
      <c r="DT18" s="6"/>
      <c r="DU18" s="6"/>
      <c r="DV18" s="6"/>
      <c r="DW18" s="25"/>
      <c r="DX18" s="6"/>
      <c r="DY18" s="6"/>
      <c r="DZ18" s="6"/>
      <c r="EA18" s="6"/>
      <c r="EB18" s="30"/>
      <c r="EC18" s="28"/>
      <c r="ED18" s="28"/>
      <c r="EE18" s="28"/>
      <c r="EF18" s="28"/>
      <c r="EG18" s="30"/>
      <c r="EH18" s="4"/>
      <c r="EL18" s="30"/>
      <c r="EM18" s="4"/>
      <c r="EQ18" s="30"/>
      <c r="ER18" s="4"/>
      <c r="EV18" s="30"/>
    </row>
    <row r="19" spans="1:152" x14ac:dyDescent="0.25">
      <c r="A19" s="4" t="s">
        <v>13</v>
      </c>
      <c r="B19" s="5">
        <f>DR34</f>
        <v>41.1</v>
      </c>
      <c r="C19" s="15">
        <f>DS34</f>
        <v>247</v>
      </c>
      <c r="D19" s="15">
        <f>DT34</f>
        <v>6</v>
      </c>
      <c r="E19" s="15">
        <f>DU34</f>
        <v>163</v>
      </c>
      <c r="F19" s="15">
        <f>DV34</f>
        <v>7</v>
      </c>
      <c r="G19" s="7">
        <f t="shared" si="0"/>
        <v>23.285714285714285</v>
      </c>
      <c r="H19" s="24">
        <v>1</v>
      </c>
      <c r="I19" s="7">
        <f t="shared" si="1"/>
        <v>35.285714285714285</v>
      </c>
      <c r="J19" s="7">
        <f t="shared" si="2"/>
        <v>3.9595141700404857</v>
      </c>
      <c r="K19" s="7"/>
      <c r="L19" s="25">
        <v>7</v>
      </c>
      <c r="M19" s="12">
        <v>42</v>
      </c>
      <c r="N19" s="6">
        <v>0</v>
      </c>
      <c r="O19" s="6">
        <v>33</v>
      </c>
      <c r="P19" s="6">
        <v>2</v>
      </c>
      <c r="Q19" s="25">
        <v>6</v>
      </c>
      <c r="R19" s="12">
        <v>36</v>
      </c>
      <c r="S19" s="6">
        <v>0</v>
      </c>
      <c r="T19" s="6">
        <v>34</v>
      </c>
      <c r="U19" s="6">
        <v>0</v>
      </c>
      <c r="V19" s="25">
        <v>6</v>
      </c>
      <c r="W19" s="12">
        <v>36</v>
      </c>
      <c r="X19" s="6">
        <v>0</v>
      </c>
      <c r="Y19" s="6">
        <v>28</v>
      </c>
      <c r="Z19" s="6">
        <v>0</v>
      </c>
      <c r="AA19" s="25"/>
      <c r="AB19" s="12"/>
      <c r="AC19" s="6"/>
      <c r="AD19" s="6"/>
      <c r="AE19" s="6"/>
      <c r="AF19" s="25"/>
      <c r="AG19" s="6"/>
      <c r="AH19" s="6"/>
      <c r="AI19" s="6"/>
      <c r="AJ19" s="6"/>
      <c r="AK19" s="25"/>
      <c r="AL19" s="6"/>
      <c r="AM19" s="6"/>
      <c r="AN19" s="6"/>
      <c r="AO19" s="6"/>
      <c r="AP19" s="25"/>
      <c r="AQ19" s="6"/>
      <c r="AR19" s="6"/>
      <c r="AS19" s="6"/>
      <c r="AT19" s="6"/>
      <c r="AU19" s="25"/>
      <c r="AV19" s="12"/>
      <c r="AW19" s="6"/>
      <c r="AX19" s="6"/>
      <c r="AY19" s="6"/>
      <c r="AZ19" s="29">
        <v>4</v>
      </c>
      <c r="BA19" s="6">
        <v>24</v>
      </c>
      <c r="BB19" s="6">
        <v>0</v>
      </c>
      <c r="BC19" s="6">
        <v>24</v>
      </c>
      <c r="BD19" s="6">
        <v>2</v>
      </c>
      <c r="BJ19" s="30"/>
      <c r="BK19" s="4"/>
      <c r="BO19" s="30"/>
      <c r="BP19" s="4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5"/>
      <c r="CE19" s="12"/>
      <c r="CF19" s="6"/>
      <c r="CG19" s="6"/>
      <c r="CH19" s="6"/>
      <c r="CI19" s="30"/>
      <c r="CJ19" s="4"/>
      <c r="CN19" s="30"/>
      <c r="CO19" s="6"/>
      <c r="CP19" s="6"/>
      <c r="CQ19" s="6"/>
      <c r="CR19" s="6"/>
      <c r="CS19" s="30"/>
      <c r="CX19" s="30"/>
      <c r="CY19" s="4"/>
      <c r="DC19" s="30"/>
      <c r="DD19" s="4"/>
      <c r="DE19" s="4"/>
      <c r="DH19" s="25"/>
      <c r="DI19" s="6"/>
      <c r="DJ19" s="6"/>
      <c r="DK19" s="6"/>
      <c r="DL19" s="6"/>
      <c r="DM19" s="30"/>
      <c r="DN19" s="4"/>
      <c r="DR19" s="25"/>
      <c r="DS19" s="12"/>
      <c r="DT19" s="6"/>
      <c r="DU19" s="6"/>
      <c r="DV19" s="6"/>
      <c r="DW19" s="25"/>
      <c r="DX19" s="6"/>
      <c r="DY19" s="6"/>
      <c r="DZ19" s="6"/>
      <c r="EA19" s="6"/>
      <c r="EB19" s="38"/>
      <c r="EC19" s="28"/>
      <c r="ED19" s="28"/>
      <c r="EE19" s="28"/>
      <c r="EF19" s="28"/>
      <c r="EG19" s="30"/>
      <c r="EH19" s="4"/>
      <c r="EL19" s="30"/>
      <c r="EM19" s="4"/>
      <c r="EQ19" s="30"/>
      <c r="ER19" s="4"/>
      <c r="EV19" s="30"/>
    </row>
    <row r="20" spans="1:152" x14ac:dyDescent="0.25">
      <c r="A20" s="4" t="s">
        <v>14</v>
      </c>
      <c r="B20" s="5">
        <f>V34</f>
        <v>110</v>
      </c>
      <c r="C20" s="15">
        <f>W34</f>
        <v>660</v>
      </c>
      <c r="D20" s="15">
        <f>X34</f>
        <v>12</v>
      </c>
      <c r="E20" s="15">
        <f>Y34</f>
        <v>503</v>
      </c>
      <c r="F20" s="15">
        <f>Z34</f>
        <v>30</v>
      </c>
      <c r="G20" s="7">
        <f t="shared" si="0"/>
        <v>16.766666666666666</v>
      </c>
      <c r="H20" s="24">
        <v>3</v>
      </c>
      <c r="I20" s="7">
        <f t="shared" si="1"/>
        <v>22</v>
      </c>
      <c r="J20" s="7">
        <f t="shared" si="2"/>
        <v>4.5727272727272723</v>
      </c>
      <c r="K20" s="7"/>
      <c r="L20" s="25">
        <v>4</v>
      </c>
      <c r="M20" s="12">
        <v>24</v>
      </c>
      <c r="N20" s="6">
        <v>2</v>
      </c>
      <c r="O20" s="6">
        <v>2</v>
      </c>
      <c r="P20" s="6">
        <v>3</v>
      </c>
      <c r="Q20" s="25">
        <v>4</v>
      </c>
      <c r="R20" s="12">
        <v>24</v>
      </c>
      <c r="S20" s="6">
        <v>0</v>
      </c>
      <c r="T20" s="6">
        <v>10</v>
      </c>
      <c r="U20" s="6">
        <v>2</v>
      </c>
      <c r="V20" s="25">
        <v>3</v>
      </c>
      <c r="W20" s="12">
        <v>18</v>
      </c>
      <c r="X20" s="6">
        <v>0</v>
      </c>
      <c r="Y20" s="6">
        <v>15</v>
      </c>
      <c r="Z20" s="6">
        <v>1</v>
      </c>
      <c r="AA20" s="25"/>
      <c r="AB20" s="12"/>
      <c r="AC20" s="6"/>
      <c r="AD20" s="6"/>
      <c r="AE20" s="6"/>
      <c r="AF20" s="25"/>
      <c r="AG20" s="6"/>
      <c r="AH20" s="6"/>
      <c r="AI20" s="6"/>
      <c r="AJ20" s="6"/>
      <c r="AK20" s="25"/>
      <c r="AL20" s="6"/>
      <c r="AM20" s="6"/>
      <c r="AN20" s="6"/>
      <c r="AO20" s="6"/>
      <c r="AP20" s="25"/>
      <c r="AQ20" s="6"/>
      <c r="AR20" s="6"/>
      <c r="AS20" s="6"/>
      <c r="AT20" s="6"/>
      <c r="AU20" s="25"/>
      <c r="AV20" s="12"/>
      <c r="AW20" s="6"/>
      <c r="AX20" s="6"/>
      <c r="AY20" s="6"/>
      <c r="AZ20" s="25">
        <v>4</v>
      </c>
      <c r="BA20" s="6">
        <v>24</v>
      </c>
      <c r="BB20" s="6">
        <v>0</v>
      </c>
      <c r="BC20" s="6">
        <v>30</v>
      </c>
      <c r="BD20" s="6">
        <v>0</v>
      </c>
      <c r="BE20" s="25"/>
      <c r="BF20" s="6"/>
      <c r="BG20" s="6"/>
      <c r="BH20" s="6"/>
      <c r="BI20" s="6"/>
      <c r="BJ20" s="30"/>
      <c r="BK20" s="4"/>
      <c r="BO20" s="30"/>
      <c r="BP20" s="4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5"/>
      <c r="CE20" s="12"/>
      <c r="CF20" s="6"/>
      <c r="CG20" s="6"/>
      <c r="CH20" s="6"/>
      <c r="CI20" s="30"/>
      <c r="CJ20" s="4"/>
      <c r="CN20" s="25"/>
      <c r="CO20" s="6"/>
      <c r="CP20" s="6"/>
      <c r="CQ20" s="6"/>
      <c r="CR20" s="6"/>
      <c r="CS20" s="25"/>
      <c r="CT20" s="6"/>
      <c r="CU20" s="6"/>
      <c r="CV20" s="6"/>
      <c r="CW20" s="6"/>
      <c r="CX20" s="30"/>
      <c r="CY20" s="4"/>
      <c r="DC20" s="25"/>
      <c r="DD20" s="12"/>
      <c r="DE20" s="12"/>
      <c r="DF20" s="6"/>
      <c r="DG20" s="6"/>
      <c r="DH20" s="25"/>
      <c r="DI20" s="6"/>
      <c r="DJ20" s="6"/>
      <c r="DK20" s="6"/>
      <c r="DL20" s="6"/>
      <c r="DM20" s="30"/>
      <c r="DN20" s="4"/>
      <c r="DR20" s="25"/>
      <c r="DS20" s="12"/>
      <c r="DT20" s="6"/>
      <c r="DU20" s="6"/>
      <c r="DV20" s="6"/>
      <c r="DW20" s="25"/>
      <c r="DX20" s="12"/>
      <c r="DY20" s="6"/>
      <c r="DZ20" s="6"/>
      <c r="EA20" s="6"/>
      <c r="EB20" s="30"/>
      <c r="EG20" s="30"/>
      <c r="EH20" s="4"/>
      <c r="EL20" s="30"/>
      <c r="EM20" s="4"/>
      <c r="EQ20" s="30"/>
      <c r="ER20" s="4"/>
      <c r="EV20" s="30"/>
    </row>
    <row r="21" spans="1:152" x14ac:dyDescent="0.25">
      <c r="A21" s="26" t="s">
        <v>617</v>
      </c>
      <c r="B21" s="5">
        <f>EL34</f>
        <v>48</v>
      </c>
      <c r="C21" s="15">
        <f>EM34</f>
        <v>288</v>
      </c>
      <c r="D21" s="15">
        <f>EN34</f>
        <v>3</v>
      </c>
      <c r="E21" s="15">
        <f>EO34</f>
        <v>251</v>
      </c>
      <c r="F21" s="15">
        <f>EP34</f>
        <v>13</v>
      </c>
      <c r="G21" s="7">
        <f t="shared" si="0"/>
        <v>19.307692307692307</v>
      </c>
      <c r="H21" s="24"/>
      <c r="I21" s="7">
        <f t="shared" si="1"/>
        <v>22.153846153846153</v>
      </c>
      <c r="J21" s="7">
        <f t="shared" si="2"/>
        <v>5.229166666666667</v>
      </c>
      <c r="K21" s="7"/>
      <c r="L21" s="25">
        <v>6</v>
      </c>
      <c r="M21" s="12">
        <v>36</v>
      </c>
      <c r="N21" s="6">
        <v>0</v>
      </c>
      <c r="O21" s="6">
        <v>36</v>
      </c>
      <c r="P21" s="6">
        <v>2</v>
      </c>
      <c r="Q21" s="25">
        <v>6</v>
      </c>
      <c r="R21" s="12">
        <v>36</v>
      </c>
      <c r="S21" s="6">
        <v>0</v>
      </c>
      <c r="T21" s="6">
        <v>26</v>
      </c>
      <c r="U21" s="6">
        <v>1</v>
      </c>
      <c r="V21" s="25">
        <v>8</v>
      </c>
      <c r="W21" s="12">
        <v>48</v>
      </c>
      <c r="X21" s="6">
        <v>1</v>
      </c>
      <c r="Y21" s="6">
        <v>20</v>
      </c>
      <c r="Z21" s="6">
        <v>2</v>
      </c>
      <c r="AA21" s="25"/>
      <c r="AB21" s="12"/>
      <c r="AC21" s="6"/>
      <c r="AD21" s="6"/>
      <c r="AE21" s="6"/>
      <c r="AF21" s="25"/>
      <c r="AG21" s="6"/>
      <c r="AH21" s="6"/>
      <c r="AI21" s="6"/>
      <c r="AJ21" s="6"/>
      <c r="AK21" s="25"/>
      <c r="AL21" s="6"/>
      <c r="AM21" s="6"/>
      <c r="AN21" s="6"/>
      <c r="AO21" s="6"/>
      <c r="AP21" s="25"/>
      <c r="AQ21" s="6"/>
      <c r="AR21" s="6"/>
      <c r="AS21" s="6"/>
      <c r="AT21" s="6"/>
      <c r="AU21" s="25"/>
      <c r="AV21" s="12"/>
      <c r="AW21" s="6"/>
      <c r="AX21" s="6"/>
      <c r="AY21" s="6"/>
      <c r="AZ21" s="30">
        <v>5</v>
      </c>
      <c r="BA21" s="12">
        <v>30</v>
      </c>
      <c r="BB21" s="6">
        <v>1</v>
      </c>
      <c r="BC21" s="6">
        <v>12</v>
      </c>
      <c r="BD21" s="6">
        <v>1</v>
      </c>
      <c r="BE21" s="30"/>
      <c r="BJ21" s="30"/>
      <c r="BK21" s="4"/>
      <c r="BO21" s="30"/>
      <c r="BP21" s="4"/>
      <c r="CD21" s="25"/>
      <c r="CE21" s="12"/>
      <c r="CF21" s="6"/>
      <c r="CG21" s="6"/>
      <c r="CH21" s="6"/>
      <c r="CI21" s="30"/>
      <c r="CJ21" s="4"/>
      <c r="CN21" s="25"/>
      <c r="CO21" s="12"/>
      <c r="CP21" s="6"/>
      <c r="CQ21" s="6"/>
      <c r="CR21" s="6"/>
      <c r="CS21" s="25"/>
      <c r="CT21" s="6"/>
      <c r="CU21" s="6"/>
      <c r="CV21" s="6"/>
      <c r="CW21" s="6"/>
      <c r="CX21" s="30"/>
      <c r="CY21" s="4"/>
      <c r="DC21" s="25"/>
      <c r="DD21" s="12"/>
      <c r="DE21" s="12"/>
      <c r="DF21" s="6"/>
      <c r="DG21" s="6"/>
      <c r="DH21" s="25"/>
      <c r="DI21" s="12"/>
      <c r="DJ21" s="6"/>
      <c r="DK21" s="6"/>
      <c r="DL21" s="6"/>
      <c r="DM21" s="30"/>
      <c r="DN21" s="4"/>
      <c r="DR21" s="25"/>
      <c r="DS21" s="12"/>
      <c r="DT21" s="6"/>
      <c r="DU21" s="6"/>
      <c r="DV21" s="6"/>
      <c r="DW21" s="25"/>
      <c r="DX21" s="12"/>
      <c r="DY21" s="6"/>
      <c r="DZ21" s="6"/>
      <c r="EA21" s="6"/>
      <c r="EB21" s="30"/>
      <c r="EG21" s="30"/>
      <c r="EH21" s="4"/>
      <c r="EL21" s="30"/>
      <c r="EM21" s="4"/>
      <c r="EQ21" s="30"/>
      <c r="ER21" s="4"/>
      <c r="EV21" s="30"/>
    </row>
    <row r="22" spans="1:152" x14ac:dyDescent="0.25">
      <c r="A22" s="26" t="s">
        <v>530</v>
      </c>
      <c r="B22" s="5">
        <f>DW34</f>
        <v>17.3</v>
      </c>
      <c r="C22" s="15">
        <f>DX34</f>
        <v>105</v>
      </c>
      <c r="D22" s="15">
        <f>DY34</f>
        <v>2</v>
      </c>
      <c r="E22" s="15">
        <f>DZ34</f>
        <v>48</v>
      </c>
      <c r="F22" s="15">
        <f>EA34</f>
        <v>6</v>
      </c>
      <c r="G22" s="7">
        <f t="shared" si="0"/>
        <v>8</v>
      </c>
      <c r="H22" s="6"/>
      <c r="I22" s="7">
        <f t="shared" si="1"/>
        <v>17.5</v>
      </c>
      <c r="J22" s="7">
        <f t="shared" si="2"/>
        <v>2.7428571428571429</v>
      </c>
      <c r="K22" s="7"/>
      <c r="L22" s="31">
        <v>5</v>
      </c>
      <c r="M22" s="34">
        <v>30</v>
      </c>
      <c r="N22" s="37">
        <v>3</v>
      </c>
      <c r="O22" s="37">
        <v>5</v>
      </c>
      <c r="P22" s="54">
        <v>0</v>
      </c>
      <c r="Q22" s="29">
        <v>7</v>
      </c>
      <c r="R22" s="28">
        <v>42</v>
      </c>
      <c r="S22" s="6">
        <v>1</v>
      </c>
      <c r="T22" s="6">
        <v>12</v>
      </c>
      <c r="U22" s="6">
        <v>1</v>
      </c>
      <c r="V22" s="29">
        <v>4</v>
      </c>
      <c r="W22" s="28">
        <v>24</v>
      </c>
      <c r="X22" s="6">
        <v>0</v>
      </c>
      <c r="Y22" s="6">
        <v>28</v>
      </c>
      <c r="Z22" s="6">
        <v>0</v>
      </c>
      <c r="AA22" s="25"/>
      <c r="AB22" s="12"/>
      <c r="AC22" s="6"/>
      <c r="AD22" s="6"/>
      <c r="AE22" s="6"/>
      <c r="AF22" s="25"/>
      <c r="AG22" s="6"/>
      <c r="AH22" s="6"/>
      <c r="AI22" s="6"/>
      <c r="AJ22" s="6"/>
      <c r="AK22" s="25"/>
      <c r="AL22" s="6"/>
      <c r="AM22" s="6"/>
      <c r="AN22" s="6"/>
      <c r="AO22" s="6"/>
      <c r="AP22" s="25"/>
      <c r="AQ22" s="6"/>
      <c r="AR22" s="6"/>
      <c r="AS22" s="6"/>
      <c r="AT22" s="6"/>
      <c r="AU22" s="25"/>
      <c r="AV22" s="12"/>
      <c r="AW22" s="6"/>
      <c r="AX22" s="6"/>
      <c r="AY22" s="6"/>
      <c r="AZ22" s="30"/>
      <c r="BA22" s="12"/>
      <c r="BB22" s="6"/>
      <c r="BC22" s="6"/>
      <c r="BD22" s="6"/>
      <c r="BE22" s="30"/>
      <c r="BJ22" s="30"/>
      <c r="BK22" s="4"/>
      <c r="BO22" s="30"/>
      <c r="BP22" s="4"/>
      <c r="CD22" s="25"/>
      <c r="CE22" s="12"/>
      <c r="CF22" s="6"/>
      <c r="CG22" s="6"/>
      <c r="CH22" s="6"/>
      <c r="CI22" s="30"/>
      <c r="CJ22" s="4"/>
      <c r="CN22" s="25"/>
      <c r="CO22" s="12"/>
      <c r="CP22" s="6"/>
      <c r="CQ22" s="6"/>
      <c r="CR22" s="6"/>
      <c r="CS22" s="25"/>
      <c r="CT22" s="6"/>
      <c r="CU22" s="6"/>
      <c r="CV22" s="6"/>
      <c r="CW22" s="6"/>
      <c r="CX22" s="30"/>
      <c r="CY22" s="4"/>
      <c r="DC22" s="25"/>
      <c r="DD22" s="12"/>
      <c r="DE22" s="12"/>
      <c r="DF22" s="6"/>
      <c r="DG22" s="6"/>
      <c r="DH22" s="25"/>
      <c r="DI22" s="12"/>
      <c r="DJ22" s="6"/>
      <c r="DK22" s="6"/>
      <c r="DL22" s="6"/>
      <c r="DM22" s="30"/>
      <c r="DN22" s="4"/>
      <c r="DR22" s="25"/>
      <c r="DS22" s="12"/>
      <c r="DT22" s="6"/>
      <c r="DU22" s="6"/>
      <c r="DV22" s="6"/>
      <c r="DW22" s="25"/>
      <c r="DX22" s="12"/>
      <c r="DY22" s="6"/>
      <c r="DZ22" s="6"/>
      <c r="EA22" s="6"/>
      <c r="EB22" s="30"/>
      <c r="EG22" s="30"/>
      <c r="EH22" s="4"/>
      <c r="EL22" s="30"/>
      <c r="EM22" s="4"/>
      <c r="EQ22" s="30"/>
      <c r="ER22" s="4"/>
      <c r="EV22" s="30"/>
    </row>
    <row r="23" spans="1:152" x14ac:dyDescent="0.25">
      <c r="A23" s="4" t="s">
        <v>200</v>
      </c>
      <c r="B23" s="5">
        <f>EB34</f>
        <v>65</v>
      </c>
      <c r="C23" s="15">
        <f>EC34</f>
        <v>390</v>
      </c>
      <c r="D23" s="15">
        <f>ED34</f>
        <v>5</v>
      </c>
      <c r="E23" s="15">
        <f>EE34</f>
        <v>277</v>
      </c>
      <c r="F23" s="15">
        <f>EF34</f>
        <v>14</v>
      </c>
      <c r="G23" s="7">
        <f t="shared" si="0"/>
        <v>19.785714285714285</v>
      </c>
      <c r="H23" s="24">
        <v>2</v>
      </c>
      <c r="I23" s="7">
        <f t="shared" si="1"/>
        <v>27.857142857142858</v>
      </c>
      <c r="J23" s="7">
        <f t="shared" si="2"/>
        <v>4.2615384615384615</v>
      </c>
      <c r="K23" s="7"/>
      <c r="L23" s="30"/>
      <c r="M23" s="4"/>
      <c r="N23" s="4"/>
      <c r="O23" s="4"/>
      <c r="P23" s="52"/>
      <c r="Q23" s="29">
        <v>5</v>
      </c>
      <c r="R23" s="28">
        <v>30</v>
      </c>
      <c r="S23" s="6">
        <v>0</v>
      </c>
      <c r="T23" s="6">
        <v>23</v>
      </c>
      <c r="U23" s="6">
        <v>1</v>
      </c>
      <c r="V23" s="29">
        <v>2</v>
      </c>
      <c r="W23" s="28">
        <v>12</v>
      </c>
      <c r="X23" s="6">
        <v>0</v>
      </c>
      <c r="Y23" s="6">
        <v>3</v>
      </c>
      <c r="Z23" s="6">
        <v>0</v>
      </c>
      <c r="AA23" s="30"/>
      <c r="AF23" s="25"/>
      <c r="AG23" s="6"/>
      <c r="AH23" s="6"/>
      <c r="AI23" s="6"/>
      <c r="AJ23" s="6"/>
      <c r="AK23" s="25"/>
      <c r="AL23" s="6"/>
      <c r="AM23" s="6"/>
      <c r="AN23" s="6"/>
      <c r="AO23" s="6"/>
      <c r="AP23" s="25"/>
      <c r="AQ23" s="6"/>
      <c r="AR23" s="6"/>
      <c r="AS23" s="6"/>
      <c r="AT23" s="6"/>
      <c r="AU23" s="25"/>
      <c r="AV23" s="12"/>
      <c r="AW23" s="6"/>
      <c r="AX23" s="6"/>
      <c r="AY23" s="6"/>
      <c r="AZ23" s="25"/>
      <c r="BA23" s="12"/>
      <c r="BB23" s="6"/>
      <c r="BC23" s="6"/>
      <c r="BD23" s="6"/>
      <c r="BE23" s="25"/>
      <c r="BF23" s="6"/>
      <c r="BG23" s="6"/>
      <c r="BH23" s="6"/>
      <c r="BI23" s="6"/>
      <c r="BJ23" s="30"/>
      <c r="BK23" s="4"/>
      <c r="BO23" s="30"/>
      <c r="BP23" s="4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5"/>
      <c r="CE23" s="12"/>
      <c r="CF23" s="6"/>
      <c r="CG23" s="6"/>
      <c r="CH23" s="6"/>
      <c r="CI23" s="30"/>
      <c r="CJ23" s="4"/>
      <c r="CN23" s="25"/>
      <c r="CO23" s="12"/>
      <c r="CP23" s="6"/>
      <c r="CQ23" s="6"/>
      <c r="CR23" s="6"/>
      <c r="CS23" s="30"/>
      <c r="CX23" s="30"/>
      <c r="CY23" s="4"/>
      <c r="DC23" s="30"/>
      <c r="DD23" s="4"/>
      <c r="DE23" s="4"/>
      <c r="DH23" s="30"/>
      <c r="DI23" s="4"/>
      <c r="DM23" s="30"/>
      <c r="DN23" s="4"/>
      <c r="DR23" s="25"/>
      <c r="DS23" s="12"/>
      <c r="DT23" s="6"/>
      <c r="DU23" s="6"/>
      <c r="DV23" s="6"/>
      <c r="DW23" s="25"/>
      <c r="DX23" s="12"/>
      <c r="DY23" s="6"/>
      <c r="DZ23" s="6"/>
      <c r="EA23" s="6"/>
      <c r="EB23" s="30"/>
      <c r="EG23" s="30"/>
      <c r="EH23" s="4"/>
      <c r="EL23" s="30"/>
      <c r="EM23" s="4"/>
      <c r="EQ23" s="30"/>
      <c r="ER23" s="4"/>
      <c r="EV23" s="30"/>
    </row>
    <row r="24" spans="1:152" x14ac:dyDescent="0.25">
      <c r="A24" s="2" t="s">
        <v>623</v>
      </c>
      <c r="B24" s="35">
        <f>EQ34</f>
        <v>46</v>
      </c>
      <c r="C24" s="36">
        <f>ER34</f>
        <v>276</v>
      </c>
      <c r="D24" s="36">
        <f>ES34</f>
        <v>7</v>
      </c>
      <c r="E24" s="36">
        <f>ET34</f>
        <v>223</v>
      </c>
      <c r="F24" s="36">
        <f>EU34</f>
        <v>12</v>
      </c>
      <c r="G24" s="7">
        <f>E24/F24</f>
        <v>18.583333333333332</v>
      </c>
      <c r="H24" s="24">
        <v>1</v>
      </c>
      <c r="I24" s="7">
        <f>C24/F24</f>
        <v>23</v>
      </c>
      <c r="J24" s="7">
        <f>6*E24/C24</f>
        <v>4.8478260869565215</v>
      </c>
      <c r="K24" s="7"/>
      <c r="L24" s="29"/>
      <c r="M24" s="12"/>
      <c r="N24" s="12"/>
      <c r="O24" s="12"/>
      <c r="P24" s="53"/>
      <c r="Q24" s="12"/>
      <c r="R24" s="12"/>
      <c r="S24" s="6"/>
      <c r="T24" s="6"/>
      <c r="U24" s="6"/>
      <c r="V24" s="29">
        <v>6</v>
      </c>
      <c r="W24" s="28">
        <v>36</v>
      </c>
      <c r="X24" s="6">
        <v>0</v>
      </c>
      <c r="Y24" s="6">
        <v>48</v>
      </c>
      <c r="Z24" s="6">
        <v>6</v>
      </c>
      <c r="AA24" s="25"/>
      <c r="AB24" s="12"/>
      <c r="AC24" s="6"/>
      <c r="AD24" s="6"/>
      <c r="AE24" s="6"/>
      <c r="AF24" s="25"/>
      <c r="AG24" s="6"/>
      <c r="AH24" s="6"/>
      <c r="AI24" s="6"/>
      <c r="AJ24" s="6"/>
      <c r="AK24" s="25"/>
      <c r="AL24" s="6"/>
      <c r="AM24" s="6"/>
      <c r="AN24" s="6"/>
      <c r="AO24" s="6"/>
      <c r="AP24" s="25"/>
      <c r="AQ24" s="6"/>
      <c r="AR24" s="6"/>
      <c r="AS24" s="6"/>
      <c r="AT24" s="6"/>
      <c r="AU24" s="25"/>
      <c r="AV24" s="12"/>
      <c r="AW24" s="6"/>
      <c r="AX24" s="6"/>
      <c r="AY24" s="6"/>
      <c r="AZ24" s="25"/>
      <c r="BA24" s="12"/>
      <c r="BB24" s="6"/>
      <c r="BC24" s="6"/>
      <c r="BD24" s="6"/>
      <c r="BE24" s="25"/>
      <c r="BF24" s="6"/>
      <c r="BG24" s="6"/>
      <c r="BH24" s="6"/>
      <c r="BI24" s="6"/>
      <c r="BJ24" s="4"/>
      <c r="BK24" s="4"/>
      <c r="BO24" s="30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30"/>
      <c r="CE24" s="28"/>
      <c r="CF24" s="6"/>
      <c r="CG24" s="6"/>
      <c r="CH24" s="6"/>
      <c r="CI24" s="30"/>
      <c r="CJ24" s="4"/>
      <c r="CN24" s="25"/>
      <c r="CO24" s="12"/>
      <c r="CP24" s="6"/>
      <c r="CQ24" s="6"/>
      <c r="CR24" s="6"/>
      <c r="CS24" s="30"/>
      <c r="CX24" s="30"/>
      <c r="CY24" s="4"/>
      <c r="DC24" s="30"/>
      <c r="DD24" s="4"/>
      <c r="DE24" s="4"/>
      <c r="DH24" s="30"/>
      <c r="DI24" s="4"/>
      <c r="DM24" s="30"/>
      <c r="DN24" s="4"/>
      <c r="DR24" s="30"/>
      <c r="DW24" s="25"/>
      <c r="DX24" s="12"/>
      <c r="DY24" s="6"/>
      <c r="DZ24" s="6"/>
      <c r="EA24" s="6"/>
      <c r="EB24" s="30"/>
      <c r="EG24" s="30"/>
      <c r="EH24" s="4"/>
      <c r="EL24" s="30"/>
      <c r="EQ24" s="30"/>
      <c r="ER24" s="4"/>
      <c r="EV24" s="30"/>
    </row>
    <row r="25" spans="1:152" x14ac:dyDescent="0.25">
      <c r="A25" s="1" t="s">
        <v>2</v>
      </c>
      <c r="K25" s="7"/>
      <c r="L25" s="25"/>
      <c r="M25" s="12"/>
      <c r="N25" s="6"/>
      <c r="O25" s="6"/>
      <c r="P25" s="6"/>
      <c r="Q25" s="25"/>
      <c r="R25" s="12"/>
      <c r="S25" s="6"/>
      <c r="T25" s="6"/>
      <c r="U25" s="6"/>
      <c r="V25" s="25"/>
      <c r="W25" s="12"/>
      <c r="X25" s="6"/>
      <c r="Y25" s="6"/>
      <c r="Z25" s="6"/>
      <c r="AA25" s="25"/>
      <c r="AB25" s="12"/>
      <c r="AC25" s="6"/>
      <c r="AD25" s="6"/>
      <c r="AE25" s="6"/>
      <c r="AF25" s="25"/>
      <c r="AG25" s="6"/>
      <c r="AH25" s="6"/>
      <c r="AI25" s="6"/>
      <c r="AJ25" s="6"/>
      <c r="AK25" s="25"/>
      <c r="AL25" s="6"/>
      <c r="AM25" s="6"/>
      <c r="AN25" s="6"/>
      <c r="AO25" s="6"/>
      <c r="AP25" s="25"/>
      <c r="AQ25" s="6"/>
      <c r="AR25" s="6"/>
      <c r="AS25" s="6"/>
      <c r="AT25" s="6"/>
      <c r="AU25" s="25"/>
      <c r="AV25" s="12"/>
      <c r="AW25" s="6"/>
      <c r="AX25" s="6"/>
      <c r="AY25" s="6"/>
      <c r="AZ25" s="25"/>
      <c r="BA25" s="12"/>
      <c r="BB25" s="6"/>
      <c r="BC25" s="6"/>
      <c r="BD25" s="6"/>
      <c r="BE25" s="25"/>
      <c r="BF25" s="6"/>
      <c r="BG25" s="6"/>
      <c r="BH25" s="6"/>
      <c r="BI25" s="6"/>
      <c r="BJ25" s="4"/>
      <c r="BK25" s="4"/>
      <c r="BO25" s="30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5"/>
      <c r="CE25" s="12"/>
      <c r="CF25" s="6"/>
      <c r="CG25" s="6"/>
      <c r="CH25" s="6"/>
      <c r="CI25" s="30"/>
      <c r="CJ25" s="4"/>
      <c r="CN25" s="25"/>
      <c r="CO25" s="12"/>
      <c r="CP25" s="6"/>
      <c r="CQ25" s="6"/>
      <c r="CR25" s="6"/>
      <c r="CS25" s="30"/>
      <c r="CX25" s="30"/>
      <c r="CY25" s="4"/>
      <c r="DC25" s="30"/>
      <c r="DD25" s="4"/>
      <c r="DE25" s="4"/>
      <c r="DH25" s="30"/>
      <c r="DI25" s="4"/>
      <c r="DM25" s="30"/>
      <c r="DN25" s="4"/>
      <c r="DR25" s="25"/>
      <c r="DS25" s="12"/>
      <c r="DT25" s="6"/>
      <c r="DU25" s="6"/>
      <c r="DV25" s="6"/>
      <c r="DW25" s="25"/>
      <c r="DX25" s="12"/>
      <c r="DY25" s="6"/>
      <c r="DZ25" s="6"/>
      <c r="EA25" s="6"/>
      <c r="EB25" s="30"/>
      <c r="EG25" s="30"/>
      <c r="EH25" s="4"/>
      <c r="EL25" s="30"/>
      <c r="EQ25" s="30"/>
      <c r="ER25" s="4"/>
      <c r="EV25" s="30"/>
    </row>
    <row r="26" spans="1:152" x14ac:dyDescent="0.25">
      <c r="A26" s="2" t="s">
        <v>605</v>
      </c>
      <c r="B26" s="35">
        <f>DM34</f>
        <v>4</v>
      </c>
      <c r="C26" s="36">
        <f>DN34</f>
        <v>24</v>
      </c>
      <c r="D26" s="36">
        <f>DO34</f>
        <v>0</v>
      </c>
      <c r="E26" s="36">
        <f>DP34</f>
        <v>13</v>
      </c>
      <c r="F26" s="36">
        <f>DQ34</f>
        <v>0</v>
      </c>
      <c r="K26" s="7"/>
      <c r="L26" s="25"/>
      <c r="M26" s="12"/>
      <c r="N26" s="6"/>
      <c r="O26" s="6"/>
      <c r="P26" s="6"/>
      <c r="Q26" s="25"/>
      <c r="R26" s="12"/>
      <c r="S26" s="6"/>
      <c r="T26" s="6"/>
      <c r="U26" s="6"/>
      <c r="V26" s="25"/>
      <c r="W26" s="12"/>
      <c r="X26" s="6"/>
      <c r="Y26" s="6"/>
      <c r="Z26" s="6"/>
      <c r="AA26" s="25"/>
      <c r="AB26" s="12"/>
      <c r="AC26" s="6"/>
      <c r="AD26" s="6"/>
      <c r="AE26" s="6"/>
      <c r="AF26" s="25"/>
      <c r="AG26" s="6"/>
      <c r="AH26" s="6"/>
      <c r="AI26" s="6"/>
      <c r="AJ26" s="6"/>
      <c r="AK26" s="25"/>
      <c r="AL26" s="6"/>
      <c r="AM26" s="6"/>
      <c r="AN26" s="6"/>
      <c r="AO26" s="6"/>
      <c r="AP26" s="25"/>
      <c r="AQ26" s="6"/>
      <c r="AR26" s="6"/>
      <c r="AS26" s="6"/>
      <c r="AT26" s="6"/>
      <c r="AU26" s="25"/>
      <c r="AV26" s="12"/>
      <c r="AW26" s="6"/>
      <c r="AX26" s="6"/>
      <c r="AY26" s="6"/>
      <c r="AZ26" s="25"/>
      <c r="BA26" s="12"/>
      <c r="BB26" s="6"/>
      <c r="BC26" s="6"/>
      <c r="BD26" s="6"/>
      <c r="BE26" s="25"/>
      <c r="BF26" s="6"/>
      <c r="BG26" s="6"/>
      <c r="BH26" s="6"/>
      <c r="BI26" s="6"/>
      <c r="BJ26" s="4"/>
      <c r="BK26" s="4"/>
      <c r="BO26" s="30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5"/>
      <c r="CE26" s="6"/>
      <c r="CF26" s="6"/>
      <c r="CG26" s="6"/>
      <c r="CH26" s="6"/>
      <c r="CI26" s="30"/>
      <c r="CJ26" s="4"/>
      <c r="CN26" s="25"/>
      <c r="CO26" s="12"/>
      <c r="CP26" s="6"/>
      <c r="CQ26" s="6"/>
      <c r="CR26" s="6"/>
      <c r="CS26" s="25"/>
      <c r="CT26" s="6"/>
      <c r="CU26" s="6"/>
      <c r="CV26" s="6"/>
      <c r="CW26" s="6"/>
      <c r="CX26" s="30"/>
      <c r="CY26" s="4"/>
      <c r="DC26" s="25"/>
      <c r="DD26" s="12"/>
      <c r="DE26" s="12"/>
      <c r="DF26" s="6"/>
      <c r="DG26" s="6"/>
      <c r="DH26" s="25"/>
      <c r="DI26" s="12"/>
      <c r="DJ26" s="6"/>
      <c r="DK26" s="6"/>
      <c r="DL26" s="6"/>
      <c r="DM26" s="30"/>
      <c r="DN26" s="4"/>
      <c r="DR26" s="25"/>
      <c r="DS26" s="12"/>
      <c r="DT26" s="6"/>
      <c r="DU26" s="6"/>
      <c r="DV26" s="6"/>
      <c r="DW26" s="25"/>
      <c r="DX26" s="12"/>
      <c r="DY26" s="6"/>
      <c r="DZ26" s="6"/>
      <c r="EA26" s="6"/>
      <c r="EB26" s="30"/>
      <c r="EG26" s="30"/>
      <c r="EH26" s="4"/>
      <c r="EL26" s="30"/>
      <c r="EQ26" s="30"/>
      <c r="ER26" s="4"/>
      <c r="EV26" s="30"/>
    </row>
    <row r="27" spans="1:152" x14ac:dyDescent="0.25">
      <c r="A27" s="26" t="s">
        <v>539</v>
      </c>
      <c r="B27" s="5">
        <f>AU34</f>
        <v>3</v>
      </c>
      <c r="C27" s="15">
        <f>AV34</f>
        <v>18</v>
      </c>
      <c r="D27" s="15">
        <f>AW34</f>
        <v>0</v>
      </c>
      <c r="E27" s="15">
        <f>AX34</f>
        <v>35</v>
      </c>
      <c r="F27" s="15">
        <f>AY34</f>
        <v>1</v>
      </c>
      <c r="G27" s="7"/>
      <c r="H27" s="24"/>
      <c r="I27" s="7"/>
      <c r="J27" s="7"/>
      <c r="K27" s="7"/>
      <c r="L27" s="25"/>
      <c r="M27" s="12"/>
      <c r="N27" s="6"/>
      <c r="O27" s="6"/>
      <c r="P27" s="6"/>
      <c r="Q27" s="25"/>
      <c r="R27" s="12"/>
      <c r="S27" s="6"/>
      <c r="T27" s="6"/>
      <c r="U27" s="6"/>
      <c r="V27" s="25"/>
      <c r="W27" s="12"/>
      <c r="X27" s="6"/>
      <c r="Y27" s="6"/>
      <c r="Z27" s="6"/>
      <c r="AA27" s="25"/>
      <c r="AB27" s="12"/>
      <c r="AC27" s="6"/>
      <c r="AD27" s="6"/>
      <c r="AE27" s="6"/>
      <c r="AF27" s="25"/>
      <c r="AG27" s="6"/>
      <c r="AH27" s="6"/>
      <c r="AI27" s="6"/>
      <c r="AJ27" s="6"/>
      <c r="AK27" s="25"/>
      <c r="AL27" s="6"/>
      <c r="AM27" s="6"/>
      <c r="AN27" s="6"/>
      <c r="AO27" s="6"/>
      <c r="AP27" s="25"/>
      <c r="AQ27" s="6"/>
      <c r="AR27" s="6"/>
      <c r="AS27" s="6"/>
      <c r="AT27" s="6"/>
      <c r="AU27" s="25"/>
      <c r="AV27" s="12"/>
      <c r="AW27" s="6"/>
      <c r="AX27" s="6"/>
      <c r="AY27" s="6"/>
      <c r="AZ27" s="25"/>
      <c r="BA27" s="12"/>
      <c r="BB27" s="6"/>
      <c r="BC27" s="6"/>
      <c r="BD27" s="6"/>
      <c r="BE27" s="25"/>
      <c r="BF27" s="6"/>
      <c r="BG27" s="6"/>
      <c r="BH27" s="6"/>
      <c r="BI27" s="6"/>
      <c r="BJ27" s="4"/>
      <c r="BK27" s="4"/>
      <c r="BO27" s="30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5"/>
      <c r="CE27" s="6"/>
      <c r="CF27" s="6"/>
      <c r="CG27" s="6"/>
      <c r="CH27" s="6"/>
      <c r="CI27" s="30"/>
      <c r="CJ27" s="4"/>
      <c r="CN27" s="25"/>
      <c r="CO27" s="12"/>
      <c r="CP27" s="6"/>
      <c r="CQ27" s="6"/>
      <c r="CR27" s="6"/>
      <c r="CS27" s="25"/>
      <c r="CT27" s="6"/>
      <c r="CU27" s="6"/>
      <c r="CV27" s="6"/>
      <c r="CW27" s="6"/>
      <c r="CX27" s="30"/>
      <c r="CY27" s="4"/>
      <c r="DC27" s="25"/>
      <c r="DD27" s="12"/>
      <c r="DE27" s="12"/>
      <c r="DF27" s="6"/>
      <c r="DG27" s="6"/>
      <c r="DH27" s="25"/>
      <c r="DI27" s="12"/>
      <c r="DJ27" s="6"/>
      <c r="DK27" s="6"/>
      <c r="DL27" s="6"/>
      <c r="DM27" s="30"/>
      <c r="DN27" s="4"/>
      <c r="DR27" s="25"/>
      <c r="DS27" s="12"/>
      <c r="DT27" s="6"/>
      <c r="DU27" s="6"/>
      <c r="DV27" s="6"/>
      <c r="DW27" s="25"/>
      <c r="DX27" s="12"/>
      <c r="DY27" s="6"/>
      <c r="DZ27" s="6"/>
      <c r="EA27" s="6"/>
      <c r="EB27" s="30"/>
      <c r="EG27" s="30"/>
      <c r="EH27" s="4"/>
      <c r="EL27" s="30"/>
      <c r="EQ27" s="30"/>
      <c r="ER27" s="4"/>
      <c r="EV27" s="30"/>
    </row>
    <row r="28" spans="1:152" x14ac:dyDescent="0.25">
      <c r="A28" s="2" t="s">
        <v>9</v>
      </c>
      <c r="B28" s="35">
        <f>BJ34</f>
        <v>12.3</v>
      </c>
      <c r="C28" s="27">
        <f>BK34</f>
        <v>75</v>
      </c>
      <c r="D28" s="27">
        <f>BL34</f>
        <v>1</v>
      </c>
      <c r="E28" s="27">
        <f>BM34</f>
        <v>90</v>
      </c>
      <c r="F28" s="27">
        <f>BN34</f>
        <v>2</v>
      </c>
      <c r="H28" s="24"/>
      <c r="I28" s="7">
        <f>C28/F28</f>
        <v>37.5</v>
      </c>
      <c r="J28" s="7">
        <f>6*E28/C28</f>
        <v>7.2</v>
      </c>
      <c r="L28" s="25"/>
      <c r="M28" s="12"/>
      <c r="N28" s="6"/>
      <c r="O28" s="6"/>
      <c r="P28" s="6"/>
      <c r="Q28" s="25"/>
      <c r="R28" s="12"/>
      <c r="S28" s="6"/>
      <c r="T28" s="6"/>
      <c r="U28" s="6"/>
      <c r="V28" s="25"/>
      <c r="W28" s="12"/>
      <c r="X28" s="6"/>
      <c r="Y28" s="6"/>
      <c r="Z28" s="6"/>
      <c r="AA28" s="25"/>
      <c r="AB28" s="12"/>
      <c r="AC28" s="6"/>
      <c r="AD28" s="6"/>
      <c r="AE28" s="6"/>
      <c r="AF28" s="25"/>
      <c r="AG28" s="6"/>
      <c r="AH28" s="6"/>
      <c r="AI28" s="6"/>
      <c r="AJ28" s="6"/>
      <c r="AK28" s="25"/>
      <c r="AL28" s="6"/>
      <c r="AM28" s="6"/>
      <c r="AN28" s="6"/>
      <c r="AO28" s="6"/>
      <c r="AP28" s="25"/>
      <c r="AQ28" s="6"/>
      <c r="AR28" s="6"/>
      <c r="AS28" s="6"/>
      <c r="AT28" s="6"/>
      <c r="AU28" s="25"/>
      <c r="AV28" s="12"/>
      <c r="AW28" s="6"/>
      <c r="AX28" s="6"/>
      <c r="AY28" s="6"/>
      <c r="AZ28" s="25"/>
      <c r="BA28" s="12"/>
      <c r="BB28" s="6"/>
      <c r="BC28" s="6"/>
      <c r="BD28" s="6"/>
      <c r="BE28" s="25"/>
      <c r="BF28" s="6"/>
      <c r="BG28" s="6"/>
      <c r="BH28" s="6"/>
      <c r="BI28" s="6"/>
      <c r="BJ28" s="4"/>
      <c r="BK28" s="4"/>
      <c r="BO28" s="30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5"/>
      <c r="CE28" s="6"/>
      <c r="CF28" s="6"/>
      <c r="CG28" s="6"/>
      <c r="CH28" s="6"/>
      <c r="CI28" s="30"/>
      <c r="CJ28" s="4"/>
      <c r="CN28" s="25"/>
      <c r="CO28" s="12"/>
      <c r="CP28" s="6"/>
      <c r="CQ28" s="6"/>
      <c r="CR28" s="6"/>
      <c r="CS28" s="25"/>
      <c r="CT28" s="6"/>
      <c r="CU28" s="6"/>
      <c r="CV28" s="6"/>
      <c r="CW28" s="6"/>
      <c r="CX28" s="30"/>
      <c r="CY28" s="4"/>
      <c r="DC28" s="25"/>
      <c r="DD28" s="12"/>
      <c r="DE28" s="12"/>
      <c r="DF28" s="6"/>
      <c r="DG28" s="6"/>
      <c r="DH28" s="25"/>
      <c r="DI28" s="12"/>
      <c r="DJ28" s="6"/>
      <c r="DK28" s="6"/>
      <c r="DL28" s="6"/>
      <c r="DM28" s="30"/>
      <c r="DN28" s="4"/>
      <c r="DR28" s="25"/>
      <c r="DS28" s="12"/>
      <c r="DT28" s="6"/>
      <c r="DU28" s="6"/>
      <c r="DV28" s="6"/>
      <c r="DW28" s="25"/>
      <c r="DX28" s="12"/>
      <c r="DY28" s="6"/>
      <c r="DZ28" s="6"/>
      <c r="EA28" s="6"/>
      <c r="EB28" s="30"/>
      <c r="EG28" s="30"/>
      <c r="EH28" s="4"/>
      <c r="EL28" s="30"/>
      <c r="EQ28" s="30"/>
      <c r="ER28" s="4"/>
      <c r="EV28" s="30"/>
    </row>
    <row r="29" spans="1:152" x14ac:dyDescent="0.25">
      <c r="A29" s="2" t="s">
        <v>195</v>
      </c>
      <c r="B29" s="35">
        <f>BO34</f>
        <v>4</v>
      </c>
      <c r="C29" s="36">
        <f>BP34</f>
        <v>24</v>
      </c>
      <c r="D29" s="36">
        <f>BQ34</f>
        <v>0</v>
      </c>
      <c r="E29" s="36">
        <f>BR34</f>
        <v>28</v>
      </c>
      <c r="F29" s="36">
        <f>BS34</f>
        <v>1</v>
      </c>
      <c r="K29" s="7"/>
      <c r="L29" s="25"/>
      <c r="M29" s="12"/>
      <c r="N29" s="6"/>
      <c r="O29" s="6"/>
      <c r="P29" s="6"/>
      <c r="Q29" s="25"/>
      <c r="R29" s="12"/>
      <c r="S29" s="6"/>
      <c r="T29" s="6"/>
      <c r="U29" s="6"/>
      <c r="V29" s="25"/>
      <c r="W29" s="12"/>
      <c r="X29" s="6"/>
      <c r="Y29" s="6"/>
      <c r="Z29" s="6"/>
      <c r="AA29" s="25"/>
      <c r="AB29" s="12"/>
      <c r="AC29" s="6"/>
      <c r="AD29" s="6"/>
      <c r="AE29" s="6"/>
      <c r="AF29" s="25"/>
      <c r="AG29" s="6"/>
      <c r="AH29" s="6"/>
      <c r="AI29" s="6"/>
      <c r="AJ29" s="6"/>
      <c r="AK29" s="25"/>
      <c r="AL29" s="6"/>
      <c r="AM29" s="6"/>
      <c r="AN29" s="6"/>
      <c r="AO29" s="6"/>
      <c r="AP29" s="25"/>
      <c r="AQ29" s="6"/>
      <c r="AR29" s="6"/>
      <c r="AS29" s="6"/>
      <c r="AT29" s="6"/>
      <c r="AU29" s="25"/>
      <c r="AV29" s="12"/>
      <c r="AW29" s="6"/>
      <c r="AX29" s="6"/>
      <c r="AY29" s="6"/>
      <c r="AZ29" s="25"/>
      <c r="BA29" s="12"/>
      <c r="BB29" s="6"/>
      <c r="BC29" s="6"/>
      <c r="BD29" s="6"/>
      <c r="BE29" s="25"/>
      <c r="BF29" s="6"/>
      <c r="BG29" s="6"/>
      <c r="BH29" s="6"/>
      <c r="BI29" s="6"/>
      <c r="BJ29" s="4"/>
      <c r="BK29" s="4"/>
      <c r="BO29" s="30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5"/>
      <c r="CE29" s="6"/>
      <c r="CF29" s="6"/>
      <c r="CG29" s="6"/>
      <c r="CH29" s="6"/>
      <c r="CI29" s="30"/>
      <c r="CJ29" s="4"/>
      <c r="CN29" s="25"/>
      <c r="CO29" s="12"/>
      <c r="CP29" s="6"/>
      <c r="CQ29" s="6"/>
      <c r="CR29" s="6"/>
      <c r="CS29" s="25"/>
      <c r="CT29" s="6"/>
      <c r="CU29" s="6"/>
      <c r="CV29" s="6"/>
      <c r="CW29" s="6"/>
      <c r="CX29" s="30"/>
      <c r="CY29" s="4"/>
      <c r="DC29" s="25"/>
      <c r="DD29" s="12"/>
      <c r="DE29" s="12"/>
      <c r="DF29" s="6"/>
      <c r="DG29" s="6"/>
      <c r="DH29" s="25"/>
      <c r="DI29" s="12"/>
      <c r="DJ29" s="6"/>
      <c r="DK29" s="6"/>
      <c r="DL29" s="6"/>
      <c r="DM29" s="30"/>
      <c r="DN29" s="4"/>
      <c r="DR29" s="25"/>
      <c r="DS29" s="12"/>
      <c r="DT29" s="6"/>
      <c r="DU29" s="6"/>
      <c r="DV29" s="6"/>
      <c r="DW29" s="25"/>
      <c r="DX29" s="12"/>
      <c r="DY29" s="6"/>
      <c r="DZ29" s="6"/>
      <c r="EA29" s="6"/>
      <c r="EB29" s="30"/>
      <c r="EG29" s="30"/>
      <c r="EH29" s="4"/>
      <c r="EL29" s="30"/>
      <c r="EQ29" s="30"/>
      <c r="ER29" s="4"/>
      <c r="EV29" s="30"/>
    </row>
    <row r="30" spans="1:152" x14ac:dyDescent="0.25">
      <c r="A30" s="2" t="s">
        <v>22</v>
      </c>
      <c r="B30" s="35">
        <f>CI34</f>
        <v>1.2</v>
      </c>
      <c r="C30" s="36">
        <f>CJ34</f>
        <v>8</v>
      </c>
      <c r="D30" s="36">
        <f>CK34</f>
        <v>0</v>
      </c>
      <c r="E30" s="36">
        <f>CL34</f>
        <v>12</v>
      </c>
      <c r="F30" s="36">
        <f>CM34</f>
        <v>2</v>
      </c>
      <c r="L30" s="25"/>
      <c r="M30" s="12"/>
      <c r="N30" s="6"/>
      <c r="O30" s="6"/>
      <c r="P30" s="6"/>
      <c r="Q30" s="25"/>
      <c r="R30" s="12"/>
      <c r="S30" s="6"/>
      <c r="T30" s="6"/>
      <c r="U30" s="6"/>
      <c r="V30" s="25"/>
      <c r="W30" s="12"/>
      <c r="X30" s="6"/>
      <c r="Y30" s="6"/>
      <c r="Z30" s="6"/>
      <c r="AA30" s="25"/>
      <c r="AB30" s="12"/>
      <c r="AC30" s="6"/>
      <c r="AD30" s="6"/>
      <c r="AE30" s="6"/>
      <c r="AF30" s="25"/>
      <c r="AG30" s="6"/>
      <c r="AH30" s="6"/>
      <c r="AI30" s="6"/>
      <c r="AJ30" s="6"/>
      <c r="AK30" s="25"/>
      <c r="AL30" s="6"/>
      <c r="AM30" s="6"/>
      <c r="AN30" s="6"/>
      <c r="AO30" s="6"/>
      <c r="AP30" s="25"/>
      <c r="AQ30" s="6"/>
      <c r="AR30" s="6"/>
      <c r="AS30" s="6"/>
      <c r="AT30" s="6"/>
      <c r="AU30" s="25"/>
      <c r="AV30" s="12"/>
      <c r="AW30" s="6"/>
      <c r="AX30" s="6"/>
      <c r="AY30" s="6"/>
      <c r="AZ30" s="25"/>
      <c r="BA30" s="12"/>
      <c r="BB30" s="6"/>
      <c r="BC30" s="6"/>
      <c r="BD30" s="6"/>
      <c r="BE30" s="25"/>
      <c r="BF30" s="6"/>
      <c r="BG30" s="6"/>
      <c r="BH30" s="6"/>
      <c r="BI30" s="6"/>
      <c r="BJ30" s="4"/>
      <c r="BK30" s="4"/>
      <c r="BO30" s="30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5"/>
      <c r="CE30" s="6"/>
      <c r="CF30" s="6"/>
      <c r="CG30" s="6"/>
      <c r="CH30" s="6"/>
      <c r="CI30" s="30"/>
      <c r="CJ30" s="4"/>
      <c r="CN30" s="25"/>
      <c r="CO30" s="12"/>
      <c r="CP30" s="6"/>
      <c r="CQ30" s="6"/>
      <c r="CR30" s="6"/>
      <c r="CS30" s="25"/>
      <c r="CT30" s="6"/>
      <c r="CU30" s="6"/>
      <c r="CV30" s="6"/>
      <c r="CW30" s="6"/>
      <c r="CX30" s="30"/>
      <c r="CY30" s="4"/>
      <c r="DC30" s="25"/>
      <c r="DD30" s="12"/>
      <c r="DE30" s="12"/>
      <c r="DF30" s="6"/>
      <c r="DG30" s="6"/>
      <c r="DH30" s="25"/>
      <c r="DI30" s="12"/>
      <c r="DJ30" s="6"/>
      <c r="DK30" s="6"/>
      <c r="DL30" s="6"/>
      <c r="DM30" s="30"/>
      <c r="DN30" s="4"/>
      <c r="DR30" s="25"/>
      <c r="DS30" s="12"/>
      <c r="DT30" s="6"/>
      <c r="DU30" s="6"/>
      <c r="DV30" s="6"/>
      <c r="DW30" s="25"/>
      <c r="DX30" s="12"/>
      <c r="DY30" s="6"/>
      <c r="DZ30" s="6"/>
      <c r="EA30" s="6"/>
      <c r="EB30" s="30"/>
      <c r="EG30" s="30"/>
      <c r="EH30" s="4"/>
      <c r="EL30" s="30"/>
      <c r="EQ30" s="30"/>
      <c r="ER30" s="4"/>
      <c r="EV30" s="30"/>
    </row>
    <row r="31" spans="1:152" x14ac:dyDescent="0.25">
      <c r="A31" s="4" t="s">
        <v>3</v>
      </c>
      <c r="B31" s="5">
        <f>CS34</f>
        <v>6</v>
      </c>
      <c r="C31" s="15">
        <f>CT34</f>
        <v>36</v>
      </c>
      <c r="D31" s="15">
        <f>CU34</f>
        <v>1</v>
      </c>
      <c r="E31" s="15">
        <f>CV34</f>
        <v>29</v>
      </c>
      <c r="F31" s="15">
        <f>CW34</f>
        <v>6</v>
      </c>
      <c r="G31" s="7"/>
      <c r="H31" s="24">
        <v>1</v>
      </c>
      <c r="I31" s="7"/>
      <c r="J31" s="7"/>
      <c r="L31" s="25"/>
      <c r="M31" s="6"/>
      <c r="N31" s="6"/>
      <c r="O31" s="6"/>
      <c r="P31" s="6"/>
      <c r="Q31" s="25"/>
      <c r="R31" s="6"/>
      <c r="S31" s="6"/>
      <c r="T31" s="6"/>
      <c r="U31" s="6"/>
      <c r="V31" s="25"/>
      <c r="W31" s="12"/>
      <c r="X31" s="6"/>
      <c r="Y31" s="6"/>
      <c r="Z31" s="6"/>
      <c r="AA31" s="25"/>
      <c r="AB31" s="12"/>
      <c r="AC31" s="6"/>
      <c r="AD31" s="6"/>
      <c r="AE31" s="6"/>
      <c r="AF31" s="30"/>
      <c r="AP31" s="25"/>
      <c r="AQ31" s="6"/>
      <c r="AR31" s="6"/>
      <c r="AS31" s="6"/>
      <c r="AT31" s="6"/>
      <c r="AU31" s="25"/>
      <c r="AV31" s="12"/>
      <c r="AW31" s="6"/>
      <c r="AX31" s="6"/>
      <c r="AY31" s="6"/>
      <c r="AZ31" s="25"/>
      <c r="BA31" s="12"/>
      <c r="BB31" s="6"/>
      <c r="BC31" s="6"/>
      <c r="BD31" s="6"/>
      <c r="BE31" s="25"/>
      <c r="BF31" s="6"/>
      <c r="BG31" s="6"/>
      <c r="BH31" s="6"/>
      <c r="BI31" s="6"/>
      <c r="BJ31" s="4"/>
      <c r="BK31" s="4"/>
      <c r="BO31" s="30"/>
      <c r="CD31" s="25"/>
      <c r="CE31" s="6"/>
      <c r="CF31" s="6"/>
      <c r="CG31" s="6"/>
      <c r="CH31" s="6"/>
      <c r="CI31" s="30"/>
      <c r="CJ31" s="4"/>
      <c r="CN31" s="25"/>
      <c r="CO31" s="6"/>
      <c r="CP31" s="6"/>
      <c r="CQ31" s="6"/>
      <c r="CR31" s="6"/>
      <c r="CS31" s="25"/>
      <c r="CT31" s="6"/>
      <c r="CU31" s="6"/>
      <c r="CV31" s="6"/>
      <c r="CW31" s="6"/>
      <c r="CX31" s="30"/>
      <c r="CY31" s="4"/>
      <c r="DC31" s="25"/>
      <c r="DD31" s="12"/>
      <c r="DE31" s="12"/>
      <c r="DF31" s="6"/>
      <c r="DG31" s="6"/>
      <c r="DH31" s="25"/>
      <c r="DI31" s="12"/>
      <c r="DJ31" s="6"/>
      <c r="DK31" s="6"/>
      <c r="DL31" s="6"/>
      <c r="DM31" s="30"/>
      <c r="DN31" s="4"/>
      <c r="DR31" s="25"/>
      <c r="DS31" s="6"/>
      <c r="DT31" s="6"/>
      <c r="DU31" s="6"/>
      <c r="DV31" s="6"/>
      <c r="DW31" s="25"/>
      <c r="DX31" s="12"/>
      <c r="DY31" s="6"/>
      <c r="DZ31" s="6"/>
      <c r="EA31" s="6"/>
      <c r="EB31" s="30"/>
      <c r="EG31" s="30"/>
      <c r="EH31" s="4"/>
      <c r="EL31" s="30"/>
      <c r="EQ31" s="30"/>
      <c r="ER31" s="4"/>
      <c r="EV31" s="30"/>
    </row>
    <row r="32" spans="1:152" x14ac:dyDescent="0.25">
      <c r="A32" s="2" t="s">
        <v>138</v>
      </c>
      <c r="B32" s="35">
        <f>EG34</f>
        <v>2</v>
      </c>
      <c r="C32" s="36">
        <f>EH34</f>
        <v>12</v>
      </c>
      <c r="D32" s="36">
        <f>EI34</f>
        <v>0</v>
      </c>
      <c r="E32" s="36">
        <f>EJ34</f>
        <v>36</v>
      </c>
      <c r="F32" s="36">
        <f>EK34</f>
        <v>0</v>
      </c>
      <c r="L32" s="25"/>
      <c r="M32" s="6"/>
      <c r="N32" s="6"/>
      <c r="O32" s="6"/>
      <c r="P32" s="6"/>
      <c r="Q32" s="25"/>
      <c r="R32" s="6"/>
      <c r="S32" s="6"/>
      <c r="T32" s="6"/>
      <c r="U32" s="6"/>
      <c r="V32" s="30"/>
      <c r="AA32" s="25"/>
      <c r="AB32" s="12"/>
      <c r="AC32" s="6"/>
      <c r="AD32" s="6"/>
      <c r="AE32" s="6"/>
      <c r="AF32" s="30"/>
      <c r="AP32" s="25"/>
      <c r="AQ32" s="6"/>
      <c r="AR32" s="6"/>
      <c r="AS32" s="6"/>
      <c r="AT32" s="6"/>
      <c r="AU32" s="25"/>
      <c r="AV32" s="12"/>
      <c r="AW32" s="6"/>
      <c r="AX32" s="6"/>
      <c r="AY32" s="6"/>
      <c r="AZ32" s="25"/>
      <c r="BA32" s="12"/>
      <c r="BB32" s="6"/>
      <c r="BC32" s="6"/>
      <c r="BD32" s="6"/>
      <c r="BE32" s="25"/>
      <c r="BF32" s="6"/>
      <c r="BG32" s="6"/>
      <c r="BH32" s="6"/>
      <c r="BI32" s="6"/>
      <c r="BJ32" s="4"/>
      <c r="BK32" s="4"/>
      <c r="BO32" s="30"/>
      <c r="CD32" s="25"/>
      <c r="CE32" s="6"/>
      <c r="CF32" s="6"/>
      <c r="CG32" s="6"/>
      <c r="CH32" s="6"/>
      <c r="CI32" s="30"/>
      <c r="CJ32" s="4"/>
      <c r="CN32" s="25"/>
      <c r="CO32" s="6"/>
      <c r="CP32" s="6"/>
      <c r="CQ32" s="6"/>
      <c r="CR32" s="6"/>
      <c r="CS32" s="25"/>
      <c r="CT32" s="6"/>
      <c r="CU32" s="6"/>
      <c r="CV32" s="6"/>
      <c r="CW32" s="6"/>
      <c r="CX32" s="30"/>
      <c r="CY32" s="4"/>
      <c r="DC32" s="25"/>
      <c r="DD32" s="6"/>
      <c r="DE32" s="6"/>
      <c r="DF32" s="6"/>
      <c r="DG32" s="6"/>
      <c r="DH32" s="25"/>
      <c r="DI32" s="12"/>
      <c r="DJ32" s="6"/>
      <c r="DK32" s="6"/>
      <c r="DL32" s="6"/>
      <c r="DM32" s="30"/>
      <c r="DN32" s="4"/>
      <c r="DR32" s="25"/>
      <c r="DS32" s="6"/>
      <c r="DT32" s="6"/>
      <c r="DU32" s="6"/>
      <c r="DV32" s="6"/>
      <c r="DW32" s="25"/>
      <c r="DX32" s="6"/>
      <c r="DY32" s="6"/>
      <c r="DZ32" s="6"/>
      <c r="EA32" s="6"/>
      <c r="EB32" s="30"/>
      <c r="EG32" s="30"/>
      <c r="EH32" s="4"/>
      <c r="EL32" s="30"/>
      <c r="EQ32" s="30"/>
      <c r="ER32" s="4"/>
      <c r="EV32" s="30"/>
    </row>
    <row r="33" spans="1:152" x14ac:dyDescent="0.25">
      <c r="B33" s="9">
        <f>TRUNC(C33/6)+0.1*(C33-6*TRUNC(C33/6))</f>
        <v>1018.2</v>
      </c>
      <c r="C33" s="16">
        <f>SUM(C3:C32)</f>
        <v>6110</v>
      </c>
      <c r="D33" s="16">
        <f>SUM(D3:D32)</f>
        <v>97</v>
      </c>
      <c r="E33" s="16">
        <f>SUM(E3:E32)</f>
        <v>4540</v>
      </c>
      <c r="F33" s="16">
        <f>SUM(F3:F32)</f>
        <v>235</v>
      </c>
      <c r="G33" s="8">
        <f>E33/F33</f>
        <v>19.319148936170212</v>
      </c>
      <c r="H33" s="16">
        <f>SUM(H3:H32)</f>
        <v>23</v>
      </c>
      <c r="I33" s="8">
        <f>C33/F33</f>
        <v>26</v>
      </c>
      <c r="J33" s="8">
        <f>6*E33/C33</f>
        <v>4.4582651391162029</v>
      </c>
      <c r="L33" s="25"/>
      <c r="M33" s="6"/>
      <c r="N33" s="6"/>
      <c r="O33" s="6"/>
      <c r="P33" s="6"/>
      <c r="Q33" s="25"/>
      <c r="R33" s="6"/>
      <c r="S33" s="6"/>
      <c r="T33" s="6"/>
      <c r="U33" s="6"/>
      <c r="V33" s="25"/>
      <c r="W33" s="12"/>
      <c r="X33" s="6"/>
      <c r="Y33" s="6"/>
      <c r="Z33" s="6"/>
      <c r="AA33" s="25"/>
      <c r="AB33" s="12"/>
      <c r="AC33" s="6"/>
      <c r="AD33" s="6"/>
      <c r="AE33" s="6"/>
      <c r="AF33" s="30"/>
      <c r="AP33" s="25"/>
      <c r="AQ33" s="6"/>
      <c r="AR33" s="6"/>
      <c r="AS33" s="6"/>
      <c r="AT33" s="6"/>
      <c r="AU33" s="25"/>
      <c r="AV33" s="12"/>
      <c r="AW33" s="6"/>
      <c r="AX33" s="6"/>
      <c r="AY33" s="6"/>
      <c r="AZ33" s="25"/>
      <c r="BA33" s="12"/>
      <c r="BB33" s="6"/>
      <c r="BC33" s="6"/>
      <c r="BD33" s="6"/>
      <c r="BE33" s="25"/>
      <c r="BF33" s="6"/>
      <c r="BG33" s="6"/>
      <c r="BH33" s="6"/>
      <c r="BI33" s="6"/>
      <c r="BJ33" s="4"/>
      <c r="BK33" s="4"/>
      <c r="BO33" s="30"/>
      <c r="CD33" s="25"/>
      <c r="CE33" s="6"/>
      <c r="CF33" s="6"/>
      <c r="CG33" s="6"/>
      <c r="CH33" s="6"/>
      <c r="CI33" s="30"/>
      <c r="CJ33" s="4"/>
      <c r="CN33" s="25"/>
      <c r="CO33" s="6"/>
      <c r="CP33" s="6"/>
      <c r="CQ33" s="6"/>
      <c r="CR33" s="6"/>
      <c r="CS33" s="25"/>
      <c r="CT33" s="6"/>
      <c r="CU33" s="6"/>
      <c r="CV33" s="6"/>
      <c r="CW33" s="6"/>
      <c r="CX33" s="30"/>
      <c r="CY33" s="4"/>
      <c r="DC33" s="25"/>
      <c r="DD33" s="6"/>
      <c r="DE33" s="6"/>
      <c r="DF33" s="6"/>
      <c r="DG33" s="6"/>
      <c r="DH33" s="25"/>
      <c r="DI33" s="12"/>
      <c r="DJ33" s="6"/>
      <c r="DK33" s="6"/>
      <c r="DL33" s="6"/>
      <c r="DM33" s="30"/>
      <c r="DN33" s="4"/>
      <c r="DR33" s="25"/>
      <c r="DS33" s="6"/>
      <c r="DT33" s="6"/>
      <c r="DU33" s="6"/>
      <c r="DV33" s="6"/>
      <c r="DW33" s="25"/>
      <c r="DX33" s="6"/>
      <c r="DY33" s="6"/>
      <c r="DZ33" s="6"/>
      <c r="EA33" s="6"/>
      <c r="EB33" s="30"/>
      <c r="EG33" s="30"/>
      <c r="EH33" s="4"/>
      <c r="EL33" s="30"/>
      <c r="EQ33" s="30"/>
      <c r="ER33" s="4"/>
      <c r="EV33" s="30"/>
    </row>
    <row r="34" spans="1:152" x14ac:dyDescent="0.25">
      <c r="L34" s="47">
        <f>TRUNC(M34/6)+0.1*(M34-6*TRUNC(M34/6))</f>
        <v>104.1</v>
      </c>
      <c r="M34" s="21">
        <f>SUM(M3:M33)</f>
        <v>625</v>
      </c>
      <c r="N34" s="21">
        <f>SUM(N3:N33)</f>
        <v>14</v>
      </c>
      <c r="O34" s="21">
        <f>SUM(O3:O33)</f>
        <v>364</v>
      </c>
      <c r="P34" s="21">
        <f>SUM(P3:P33)</f>
        <v>15</v>
      </c>
      <c r="Q34" s="47">
        <f>TRUNC(R34/6)+0.1*(R34-6*TRUNC(R34/6))</f>
        <v>108.1</v>
      </c>
      <c r="R34" s="21">
        <f>SUM(R3:R33)</f>
        <v>649</v>
      </c>
      <c r="S34" s="21">
        <f>SUM(S3:S33)</f>
        <v>8</v>
      </c>
      <c r="T34" s="21">
        <f>SUM(T3:T33)</f>
        <v>460</v>
      </c>
      <c r="U34" s="21">
        <f>SUM(U3:U33)</f>
        <v>27</v>
      </c>
      <c r="V34" s="47">
        <f>TRUNC(W34/6)+0.1*(W34-6*TRUNC(W34/6))</f>
        <v>110</v>
      </c>
      <c r="W34" s="21">
        <f>SUM(W3:W33)</f>
        <v>660</v>
      </c>
      <c r="X34" s="21">
        <f>SUM(X3:X33)</f>
        <v>12</v>
      </c>
      <c r="Y34" s="21">
        <f>SUM(Y3:Y33)</f>
        <v>503</v>
      </c>
      <c r="Z34" s="21">
        <f>SUM(Z3:Z33)</f>
        <v>30</v>
      </c>
      <c r="AA34" s="47">
        <f>TRUNC(AB34/6)+0.1*(AB34-6*TRUNC(AB34/6))</f>
        <v>40.5</v>
      </c>
      <c r="AB34" s="21">
        <f>SUM(AB3:AB33)</f>
        <v>245</v>
      </c>
      <c r="AC34" s="21">
        <f>SUM(AC3:AC33)</f>
        <v>7</v>
      </c>
      <c r="AD34" s="21">
        <f>SUM(AD3:AD33)</f>
        <v>147</v>
      </c>
      <c r="AE34" s="21">
        <f>SUM(AE3:AE33)</f>
        <v>7</v>
      </c>
      <c r="AF34" s="47">
        <f>TRUNC(AG34/6)+0.1*(AG34-6*TRUNC(AG34/6))</f>
        <v>48.2</v>
      </c>
      <c r="AG34" s="21">
        <f>SUM(AG3:AG33)</f>
        <v>290</v>
      </c>
      <c r="AH34" s="21">
        <f>SUM(AH3:AH33)</f>
        <v>5</v>
      </c>
      <c r="AI34" s="21">
        <f>SUM(AI3:AI33)</f>
        <v>226</v>
      </c>
      <c r="AJ34" s="21">
        <f>SUM(AJ3:AJ33)</f>
        <v>15</v>
      </c>
      <c r="AK34" s="21">
        <f>TRUNC(AL34/6)+0.1*(AL34-6*TRUNC(AL34/6))</f>
        <v>32.200000000000003</v>
      </c>
      <c r="AL34" s="21">
        <f>SUM(AL3:AL33)</f>
        <v>194</v>
      </c>
      <c r="AM34" s="21">
        <f>SUM(AM3:AM33)</f>
        <v>4</v>
      </c>
      <c r="AN34" s="21">
        <f>SUM(AN3:AN33)</f>
        <v>101</v>
      </c>
      <c r="AO34" s="21">
        <f>SUM(AO3:AO33)</f>
        <v>4</v>
      </c>
      <c r="AP34" s="21">
        <f>TRUNC(AQ34/6)+0.1*(AQ34-6*TRUNC(AQ34/6))</f>
        <v>18</v>
      </c>
      <c r="AQ34" s="21">
        <f>SUM(AQ3:AQ33)</f>
        <v>108</v>
      </c>
      <c r="AR34" s="21">
        <f>SUM(AR3:AR33)</f>
        <v>0</v>
      </c>
      <c r="AS34" s="21">
        <f>SUM(AS3:AS33)</f>
        <v>99</v>
      </c>
      <c r="AT34" s="21">
        <f>SUM(AT3:AT33)</f>
        <v>3</v>
      </c>
      <c r="AU34" s="21">
        <f>TRUNC(AV34/6)+0.1*(AV34-6*TRUNC(AV34/6))</f>
        <v>3</v>
      </c>
      <c r="AV34" s="21">
        <f>SUM(AV3:AV33)</f>
        <v>18</v>
      </c>
      <c r="AW34" s="21">
        <f>SUM(AW3:AW33)</f>
        <v>0</v>
      </c>
      <c r="AX34" s="21">
        <f>SUM(AX3:AX33)</f>
        <v>35</v>
      </c>
      <c r="AY34" s="21">
        <f>SUM(AY3:AY33)</f>
        <v>1</v>
      </c>
      <c r="AZ34" s="21">
        <f>TRUNC(BA34/6)+0.1*(BA34-6*TRUNC(BA34/6))</f>
        <v>86.2</v>
      </c>
      <c r="BA34" s="21">
        <f>SUM(BA3:BA33)</f>
        <v>518</v>
      </c>
      <c r="BB34" s="21">
        <f>SUM(BB3:BB33)</f>
        <v>9</v>
      </c>
      <c r="BC34" s="21">
        <f>SUM(BC3:BC33)</f>
        <v>374</v>
      </c>
      <c r="BD34" s="21">
        <f>SUM(BD3:BD33)</f>
        <v>21</v>
      </c>
      <c r="BE34" s="47">
        <f>TRUNC(BF34/6)+0.1*(BF34-6*TRUNC(BF34/6))</f>
        <v>41</v>
      </c>
      <c r="BF34" s="21">
        <f>SUM(BF3:BF33)</f>
        <v>246</v>
      </c>
      <c r="BG34" s="21">
        <f>SUM(BG3:BG33)</f>
        <v>5</v>
      </c>
      <c r="BH34" s="21">
        <f>SUM(BH3:BH33)</f>
        <v>137</v>
      </c>
      <c r="BI34" s="21">
        <f>SUM(BI3:BI33)</f>
        <v>8</v>
      </c>
      <c r="BJ34" s="21">
        <f>TRUNC(BK34/6)+0.1*(BK34-6*TRUNC(BK34/6))</f>
        <v>12.3</v>
      </c>
      <c r="BK34" s="21">
        <f>SUM(BK3:BK33)</f>
        <v>75</v>
      </c>
      <c r="BL34" s="21">
        <f>SUM(BL3:BL33)</f>
        <v>1</v>
      </c>
      <c r="BM34" s="21">
        <f>SUM(BM3:BM33)</f>
        <v>90</v>
      </c>
      <c r="BN34" s="21">
        <f>SUM(BN3:BN33)</f>
        <v>2</v>
      </c>
      <c r="BO34" s="47">
        <f>TRUNC(BP34/6)+0.1*(BP34-6*TRUNC(BP34/6))</f>
        <v>4</v>
      </c>
      <c r="BP34" s="21">
        <f>SUM(BP3:BP33)</f>
        <v>24</v>
      </c>
      <c r="BQ34" s="21">
        <f>SUM(BQ3:BQ33)</f>
        <v>0</v>
      </c>
      <c r="BR34" s="21">
        <f>SUM(BR3:BR33)</f>
        <v>28</v>
      </c>
      <c r="BS34" s="21">
        <f>SUM(BS3:BS33)</f>
        <v>1</v>
      </c>
      <c r="BT34" s="21">
        <f>TRUNC(BU34/6)+0.1*(BU34-6*TRUNC(BU34/6))</f>
        <v>13.4</v>
      </c>
      <c r="BU34" s="21">
        <f>SUM(BU3:BU33)</f>
        <v>82</v>
      </c>
      <c r="BV34" s="21">
        <f>SUM(BV3:BV33)</f>
        <v>4</v>
      </c>
      <c r="BW34" s="21">
        <f>SUM(BW3:BW33)</f>
        <v>37</v>
      </c>
      <c r="BX34" s="21">
        <f>SUM(BX3:BX33)</f>
        <v>5</v>
      </c>
      <c r="BY34" s="21">
        <f>TRUNC(BZ34/6)+0.1*(BZ34-6*TRUNC(BZ34/6))</f>
        <v>22</v>
      </c>
      <c r="BZ34" s="21">
        <f>SUM(BZ3:BZ33)</f>
        <v>132</v>
      </c>
      <c r="CA34" s="21">
        <f>SUM(CA3:CA33)</f>
        <v>0</v>
      </c>
      <c r="CB34" s="21">
        <f>SUM(CB3:CB33)</f>
        <v>113</v>
      </c>
      <c r="CC34" s="21">
        <f>SUM(CC3:CC33)</f>
        <v>2</v>
      </c>
      <c r="CD34" s="47">
        <f>TRUNC(CE34/6)+0.1*(CE34-6*TRUNC(CE34/6))</f>
        <v>27</v>
      </c>
      <c r="CE34" s="21">
        <f>SUM(CE3:CE33)</f>
        <v>162</v>
      </c>
      <c r="CF34" s="21">
        <f>SUM(CF3:CF33)</f>
        <v>1</v>
      </c>
      <c r="CG34" s="21">
        <f>SUM(CG3:CG33)</f>
        <v>136</v>
      </c>
      <c r="CH34" s="21">
        <f>SUM(CH3:CH33)</f>
        <v>5</v>
      </c>
      <c r="CI34" s="47">
        <f>TRUNC(CJ34/6)+0.1*(CJ34-6*TRUNC(CJ34/6))</f>
        <v>1.2</v>
      </c>
      <c r="CJ34" s="48">
        <f>SUM(CJ3:CJ33)</f>
        <v>8</v>
      </c>
      <c r="CK34" s="21">
        <f>SUM(CK3:CK33)</f>
        <v>0</v>
      </c>
      <c r="CL34" s="21">
        <f>SUM(CL3:CL33)</f>
        <v>12</v>
      </c>
      <c r="CM34" s="21">
        <f>SUM(CM3:CM33)</f>
        <v>2</v>
      </c>
      <c r="CN34" s="21">
        <f>TRUNC(CO34/6)+0.1*(CO34-6*TRUNC(CO34/6))</f>
        <v>30</v>
      </c>
      <c r="CO34" s="21">
        <f>SUM(CO3:CO33)</f>
        <v>180</v>
      </c>
      <c r="CP34" s="21">
        <f>SUM(CP3:CP33)</f>
        <v>0</v>
      </c>
      <c r="CQ34" s="21">
        <f>SUM(CQ3:CQ33)</f>
        <v>177</v>
      </c>
      <c r="CR34" s="21">
        <f>SUM(CR3:CR33)</f>
        <v>4</v>
      </c>
      <c r="CS34" s="21">
        <f>TRUNC(CT34/6)+0.1*(CT34-6*TRUNC(CT34/6))</f>
        <v>6</v>
      </c>
      <c r="CT34" s="21">
        <f>SUM(CT3:CT33)</f>
        <v>36</v>
      </c>
      <c r="CU34" s="21">
        <f>SUM(CU3:CU33)</f>
        <v>1</v>
      </c>
      <c r="CV34" s="21">
        <f>SUM(CV3:CV33)</f>
        <v>29</v>
      </c>
      <c r="CW34" s="21">
        <f>SUM(CW3:CW33)</f>
        <v>6</v>
      </c>
      <c r="CX34" s="47">
        <f>TRUNC(CY34/6)+0.1*(CY34-6*TRUNC(CY34/6))</f>
        <v>24</v>
      </c>
      <c r="CY34" s="48">
        <f>SUM(CY3:CY33)</f>
        <v>144</v>
      </c>
      <c r="CZ34" s="21">
        <f>SUM(CZ3:CZ33)</f>
        <v>0</v>
      </c>
      <c r="DA34" s="21">
        <f>SUM(DA3:DA33)</f>
        <v>101</v>
      </c>
      <c r="DB34" s="21">
        <f>SUM(DB3:DB33)</f>
        <v>6</v>
      </c>
      <c r="DC34" s="47">
        <f>TRUNC(DD34/6)+0.1*(DD34-6*TRUNC(DD34/6))</f>
        <v>46</v>
      </c>
      <c r="DD34" s="21">
        <f>SUM(DD3:DD33)</f>
        <v>276</v>
      </c>
      <c r="DE34" s="21">
        <f>SUM(DE3:DE33)</f>
        <v>2</v>
      </c>
      <c r="DF34" s="21">
        <f>SUM(DF3:DF33)</f>
        <v>279</v>
      </c>
      <c r="DG34" s="21">
        <f>SUM(DG3:DG33)</f>
        <v>13</v>
      </c>
      <c r="DH34" s="47">
        <f>TRUNC(DI34/6)+0.1*(DI34-6*TRUNC(DI34/6))</f>
        <v>16</v>
      </c>
      <c r="DI34" s="48">
        <f>SUM(DI3:DI33)</f>
        <v>96</v>
      </c>
      <c r="DJ34" s="21">
        <f>SUM(DJ3:DJ33)</f>
        <v>1</v>
      </c>
      <c r="DK34" s="21">
        <f>SUM(DK3:DK33)</f>
        <v>81</v>
      </c>
      <c r="DL34" s="21">
        <f>SUM(DL3:DL33)</f>
        <v>6</v>
      </c>
      <c r="DM34" s="47">
        <f>TRUNC(DN34/6)+0.1*(DN34-6*TRUNC(DN34/6))</f>
        <v>4</v>
      </c>
      <c r="DN34" s="48">
        <f>SUM(DN3:DN33)</f>
        <v>24</v>
      </c>
      <c r="DO34" s="21">
        <f>SUM(DO3:DO33)</f>
        <v>0</v>
      </c>
      <c r="DP34" s="21">
        <f>SUM(DP3:DP33)</f>
        <v>13</v>
      </c>
      <c r="DQ34" s="21">
        <f>SUM(DQ3:DQ33)</f>
        <v>0</v>
      </c>
      <c r="DR34" s="21">
        <f>TRUNC(DS34/6)+0.1*(DS34-6*TRUNC(DS34/6))</f>
        <v>41.1</v>
      </c>
      <c r="DS34" s="21">
        <f>SUM(DS3:DS33)</f>
        <v>247</v>
      </c>
      <c r="DT34" s="21">
        <f>SUM(DT3:DT33)</f>
        <v>6</v>
      </c>
      <c r="DU34" s="21">
        <f>SUM(DU3:DU33)</f>
        <v>163</v>
      </c>
      <c r="DV34" s="21">
        <f>SUM(DV3:DV33)</f>
        <v>7</v>
      </c>
      <c r="DW34" s="21">
        <f>TRUNC(DX34/6)+0.1*(DX34-6*TRUNC(DX34/6))</f>
        <v>17.3</v>
      </c>
      <c r="DX34" s="21">
        <f>SUM(DX3:DX33)</f>
        <v>105</v>
      </c>
      <c r="DY34" s="21">
        <f>SUM(DY3:DY33)</f>
        <v>2</v>
      </c>
      <c r="DZ34" s="21">
        <f>SUM(DZ3:DZ33)</f>
        <v>48</v>
      </c>
      <c r="EA34" s="21">
        <f>SUM(EA3:EA33)</f>
        <v>6</v>
      </c>
      <c r="EB34" s="47">
        <f>TRUNC(EC34/6)+0.1*(EC34-6*TRUNC(EC34/6))</f>
        <v>65</v>
      </c>
      <c r="EC34" s="21">
        <f>SUM(EC3:EC33)</f>
        <v>390</v>
      </c>
      <c r="ED34" s="21">
        <f>SUM(ED3:ED33)</f>
        <v>5</v>
      </c>
      <c r="EE34" s="21">
        <f>SUM(EE3:EE33)</f>
        <v>277</v>
      </c>
      <c r="EF34" s="21">
        <f>SUM(EF3:EF33)</f>
        <v>14</v>
      </c>
      <c r="EG34" s="47">
        <f>TRUNC(EH34/6)+0.1*(EH34-6*TRUNC(EH34/6))</f>
        <v>2</v>
      </c>
      <c r="EH34" s="48">
        <f>SUM(EH3:EH33)</f>
        <v>12</v>
      </c>
      <c r="EI34" s="21">
        <f>SUM(EI3:EI33)</f>
        <v>0</v>
      </c>
      <c r="EJ34" s="21">
        <f>SUM(EJ3:EJ33)</f>
        <v>36</v>
      </c>
      <c r="EK34" s="21">
        <f>SUM(EK3:EK33)</f>
        <v>0</v>
      </c>
      <c r="EL34" s="47">
        <f>TRUNC(EM34/6)+0.1*(EM34-6*TRUNC(EM34/6))</f>
        <v>48</v>
      </c>
      <c r="EM34" s="21">
        <f>SUM(EM3:EM33)</f>
        <v>288</v>
      </c>
      <c r="EN34" s="21">
        <f>SUM(EN3:EN33)</f>
        <v>3</v>
      </c>
      <c r="EO34" s="21">
        <f>SUM(EO3:EO33)</f>
        <v>251</v>
      </c>
      <c r="EP34" s="21">
        <f>SUM(EP3:EP33)</f>
        <v>13</v>
      </c>
      <c r="EQ34" s="47">
        <f>TRUNC(ER34/6)+0.1*(ER34-6*TRUNC(ER34/6))</f>
        <v>46</v>
      </c>
      <c r="ER34" s="48">
        <f>SUM(ER3:ER33)</f>
        <v>276</v>
      </c>
      <c r="ES34" s="21">
        <f>SUM(ES3:ES33)</f>
        <v>7</v>
      </c>
      <c r="ET34" s="21">
        <f>SUM(ET3:ET33)</f>
        <v>223</v>
      </c>
      <c r="EU34" s="21">
        <f>SUM(EU3:EU33)</f>
        <v>12</v>
      </c>
      <c r="EV34" s="30"/>
    </row>
    <row r="35" spans="1:152" x14ac:dyDescent="0.25">
      <c r="A35" s="1" t="s">
        <v>19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</row>
    <row r="36" spans="1:152" x14ac:dyDescent="0.25">
      <c r="B36" s="6"/>
      <c r="C36" s="6"/>
      <c r="D36" s="6"/>
      <c r="E36" s="6"/>
      <c r="F36" s="6"/>
      <c r="G36" s="7"/>
      <c r="H36" s="7"/>
      <c r="I36" s="7"/>
      <c r="J36" s="7"/>
      <c r="K36" s="8"/>
      <c r="L36" s="22" t="s">
        <v>10</v>
      </c>
      <c r="M36" s="22"/>
      <c r="N36" s="22"/>
      <c r="O36" s="22"/>
      <c r="P36" s="22"/>
      <c r="Q36" s="22" t="s">
        <v>12</v>
      </c>
      <c r="R36" s="22"/>
      <c r="S36" s="22"/>
      <c r="T36" s="22"/>
      <c r="U36" s="22"/>
      <c r="V36" s="22" t="s">
        <v>14</v>
      </c>
      <c r="W36" s="22"/>
      <c r="X36" s="22"/>
      <c r="Y36" s="22"/>
      <c r="Z36" s="22"/>
      <c r="AA36" s="22" t="s">
        <v>615</v>
      </c>
      <c r="AB36" s="22"/>
      <c r="AC36" s="22"/>
      <c r="AD36" s="22"/>
      <c r="AE36" s="22"/>
      <c r="AF36" s="22" t="s">
        <v>572</v>
      </c>
      <c r="AG36" s="22"/>
      <c r="AH36" s="22"/>
      <c r="AI36" s="22"/>
      <c r="AJ36" s="22"/>
      <c r="AK36" s="22" t="s">
        <v>8</v>
      </c>
      <c r="AL36" s="22"/>
      <c r="AM36" s="22"/>
      <c r="AN36" s="22"/>
      <c r="AO36" s="22"/>
      <c r="AP36" t="s">
        <v>527</v>
      </c>
      <c r="AU36" t="s">
        <v>539</v>
      </c>
      <c r="AZ36" s="22" t="s">
        <v>257</v>
      </c>
      <c r="BA36" s="22"/>
      <c r="BB36" s="22"/>
      <c r="BC36" s="22"/>
      <c r="BD36" s="22"/>
      <c r="BE36" s="22" t="s">
        <v>21</v>
      </c>
      <c r="BF36" s="22"/>
      <c r="BG36" s="22"/>
      <c r="BH36" s="22"/>
      <c r="BI36" s="22"/>
      <c r="BJ36" s="27" t="s">
        <v>9</v>
      </c>
      <c r="BK36" s="27"/>
      <c r="BL36" s="27"/>
      <c r="BM36" s="27"/>
      <c r="BN36" s="27"/>
      <c r="BO36" s="27" t="s">
        <v>195</v>
      </c>
      <c r="BP36" s="27"/>
      <c r="BQ36" s="27"/>
      <c r="BR36" s="27"/>
      <c r="BS36" s="27"/>
      <c r="BT36" s="22" t="s">
        <v>196</v>
      </c>
      <c r="BU36" s="22"/>
      <c r="BV36" s="22"/>
      <c r="BW36" s="22"/>
      <c r="BX36" s="22"/>
      <c r="BY36" s="22" t="s">
        <v>574</v>
      </c>
      <c r="BZ36" s="22"/>
      <c r="CA36" s="22"/>
      <c r="CB36" s="22"/>
      <c r="CC36" s="22"/>
      <c r="CD36" s="22" t="s">
        <v>528</v>
      </c>
      <c r="CE36" s="22"/>
      <c r="CF36" s="22"/>
      <c r="CG36" s="22"/>
      <c r="CH36" s="22"/>
      <c r="CI36" s="27" t="s">
        <v>22</v>
      </c>
      <c r="CJ36" s="27"/>
      <c r="CK36" s="27"/>
      <c r="CN36" s="22" t="s">
        <v>616</v>
      </c>
      <c r="CO36" s="22"/>
      <c r="CP36" s="22"/>
      <c r="CQ36" s="22"/>
      <c r="CR36" s="22"/>
      <c r="CS36" s="22" t="s">
        <v>3</v>
      </c>
      <c r="CT36" s="22"/>
      <c r="CU36" s="22"/>
      <c r="CV36" s="22"/>
      <c r="CW36" s="22"/>
      <c r="CX36" s="27" t="s">
        <v>545</v>
      </c>
      <c r="CY36" s="27"/>
      <c r="CZ36" s="27"/>
      <c r="DA36" s="27"/>
      <c r="DB36" s="27"/>
      <c r="DC36" s="22" t="s">
        <v>29</v>
      </c>
      <c r="DD36" s="22"/>
      <c r="DE36" s="22"/>
      <c r="DF36" s="22"/>
      <c r="DG36" s="22"/>
      <c r="DH36" s="22" t="s">
        <v>531</v>
      </c>
      <c r="DI36" s="22"/>
      <c r="DJ36" s="22"/>
      <c r="DK36" s="22"/>
      <c r="DL36" s="22"/>
      <c r="DM36" s="27" t="s">
        <v>605</v>
      </c>
      <c r="DN36" s="27"/>
      <c r="DO36" s="27"/>
      <c r="DR36" s="22" t="s">
        <v>13</v>
      </c>
      <c r="DS36" s="22"/>
      <c r="DT36" s="22"/>
      <c r="DU36" s="22"/>
      <c r="DV36" s="22"/>
      <c r="DW36" s="22" t="s">
        <v>530</v>
      </c>
      <c r="DX36" s="22"/>
      <c r="DY36" s="22"/>
      <c r="DZ36" s="22"/>
      <c r="EA36" s="22"/>
      <c r="EB36" s="6" t="s">
        <v>200</v>
      </c>
      <c r="EC36" s="6"/>
      <c r="ED36" s="6"/>
      <c r="EG36" s="27" t="s">
        <v>138</v>
      </c>
      <c r="EH36" s="27"/>
      <c r="EI36" s="27"/>
      <c r="EL36" s="27" t="s">
        <v>617</v>
      </c>
      <c r="EM36" s="27"/>
      <c r="EN36" s="27"/>
      <c r="EQ36" s="27" t="s">
        <v>623</v>
      </c>
      <c r="ER36" s="27"/>
      <c r="ES36" s="27"/>
    </row>
    <row r="37" spans="1:152" x14ac:dyDescent="0.25">
      <c r="A37" s="1" t="s">
        <v>90</v>
      </c>
      <c r="B37" s="6"/>
      <c r="J37" s="6"/>
      <c r="L37" s="6"/>
      <c r="M37" s="6"/>
      <c r="N37" s="6"/>
      <c r="O37" s="6"/>
      <c r="P37" s="12"/>
      <c r="Q37" s="4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4"/>
      <c r="AO37" s="4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6"/>
      <c r="BC37" s="6"/>
      <c r="BD37" s="6"/>
      <c r="BE37" s="6"/>
      <c r="BF37" s="6"/>
      <c r="BG37" s="6"/>
      <c r="BH37" s="6"/>
      <c r="BI37" s="6"/>
      <c r="BJ37" s="4"/>
      <c r="BK37" s="4"/>
      <c r="CD37" s="6"/>
      <c r="CE37" s="6"/>
      <c r="CF37" s="6"/>
      <c r="CG37" s="6"/>
      <c r="CH37" s="6"/>
      <c r="CM37" s="4"/>
      <c r="CN37" s="4"/>
      <c r="CO37" s="12"/>
      <c r="CP37" s="12"/>
      <c r="CQ37" s="12"/>
      <c r="CR37" s="12"/>
      <c r="CS37" s="12"/>
      <c r="CT37" s="6"/>
      <c r="CU37" s="6"/>
      <c r="CV37" s="6"/>
      <c r="CW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Q37" s="4"/>
      <c r="DR37" s="12"/>
      <c r="DS37" s="6"/>
      <c r="DT37" s="6"/>
      <c r="DU37" s="6"/>
      <c r="DV37" s="6"/>
      <c r="DW37" s="6"/>
      <c r="DX37" s="6"/>
      <c r="DY37" s="6"/>
      <c r="DZ37" s="6"/>
      <c r="EA37" s="6"/>
    </row>
    <row r="38" spans="1:152" x14ac:dyDescent="0.25">
      <c r="A38" t="s">
        <v>626</v>
      </c>
      <c r="B38" t="s">
        <v>627</v>
      </c>
      <c r="C38" t="s">
        <v>628</v>
      </c>
      <c r="E38" t="s">
        <v>629</v>
      </c>
      <c r="J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12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12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12"/>
      <c r="BA38" s="12"/>
      <c r="BB38" s="6"/>
      <c r="BC38" s="6"/>
      <c r="BD38" s="6"/>
      <c r="BE38" s="6"/>
      <c r="BF38" s="6"/>
      <c r="BG38" s="6"/>
      <c r="BH38" s="6"/>
      <c r="BI38" s="6"/>
      <c r="BJ38" s="4"/>
      <c r="BK38" s="4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M38" s="4"/>
      <c r="CN38" s="12"/>
      <c r="CO38" s="12"/>
      <c r="CP38" s="12"/>
      <c r="CQ38" s="12"/>
      <c r="CR38" s="12"/>
      <c r="CS38" s="12"/>
      <c r="CT38" s="6"/>
      <c r="CU38" s="6"/>
      <c r="CV38" s="6"/>
      <c r="CW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V38" s="4"/>
      <c r="DW38" s="6"/>
      <c r="DX38" s="6"/>
      <c r="DY38" s="6"/>
      <c r="DZ38" s="6"/>
      <c r="EA38" s="6"/>
    </row>
    <row r="39" spans="1:152" x14ac:dyDescent="0.25">
      <c r="A39" s="2" t="s">
        <v>14</v>
      </c>
      <c r="B39" t="s">
        <v>652</v>
      </c>
      <c r="C39" t="s">
        <v>499</v>
      </c>
      <c r="E39" t="s">
        <v>653</v>
      </c>
      <c r="J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12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12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12"/>
      <c r="BA39" s="12"/>
      <c r="BB39" s="6"/>
      <c r="BC39" s="6"/>
      <c r="BD39" s="6"/>
      <c r="BE39" s="6"/>
      <c r="BF39" s="6"/>
      <c r="BG39" s="6"/>
      <c r="BH39" s="6"/>
      <c r="BI39" s="6"/>
      <c r="BJ39" s="4"/>
      <c r="BK39" s="4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M39" s="4"/>
      <c r="CN39" s="12"/>
      <c r="CO39" s="12"/>
      <c r="CP39" s="12"/>
      <c r="CQ39" s="12"/>
      <c r="CR39" s="12"/>
      <c r="CS39" s="12"/>
      <c r="CT39" s="6"/>
      <c r="CU39" s="6"/>
      <c r="CV39" s="6"/>
      <c r="CW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V39" s="4"/>
      <c r="DW39" s="6"/>
      <c r="DX39" s="6"/>
      <c r="DY39" s="6"/>
      <c r="DZ39" s="6"/>
      <c r="EA39" s="6"/>
    </row>
    <row r="40" spans="1:152" x14ac:dyDescent="0.25">
      <c r="A40" t="s">
        <v>548</v>
      </c>
      <c r="B40" t="s">
        <v>459</v>
      </c>
      <c r="C40" t="s">
        <v>76</v>
      </c>
      <c r="E40" t="s">
        <v>622</v>
      </c>
      <c r="J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12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12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12"/>
      <c r="BA40" s="12"/>
      <c r="BB40" s="6"/>
      <c r="BC40" s="6"/>
      <c r="BD40" s="6"/>
      <c r="BE40" s="6"/>
      <c r="BF40" s="6"/>
      <c r="BG40" s="6"/>
      <c r="BH40" s="6"/>
      <c r="BI40" s="6"/>
      <c r="BJ40" s="4"/>
      <c r="BK40" s="4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M40" s="4"/>
      <c r="CN40" s="12"/>
      <c r="CO40" s="12"/>
      <c r="CP40" s="12"/>
      <c r="CQ40" s="12"/>
      <c r="CR40" s="12"/>
      <c r="CS40" s="12"/>
      <c r="CT40" s="6"/>
      <c r="CU40" s="6"/>
      <c r="CV40" s="6"/>
      <c r="CW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V40" s="4"/>
      <c r="DW40" s="6"/>
      <c r="DX40" s="6"/>
      <c r="DY40" s="6"/>
      <c r="DZ40" s="6"/>
      <c r="EA40" s="6"/>
    </row>
    <row r="41" spans="1:152" x14ac:dyDescent="0.25">
      <c r="A41" s="2" t="s">
        <v>257</v>
      </c>
      <c r="B41" t="s">
        <v>67</v>
      </c>
      <c r="C41" t="s">
        <v>625</v>
      </c>
      <c r="E41" t="s">
        <v>311</v>
      </c>
      <c r="J41" s="6"/>
      <c r="K41" s="7"/>
      <c r="L41" s="6"/>
      <c r="M41" s="6"/>
      <c r="N41" s="6"/>
      <c r="O41" s="6"/>
      <c r="P41" s="6"/>
      <c r="Q41" s="6"/>
      <c r="R41" s="6"/>
      <c r="S41" s="6"/>
      <c r="T41" s="6"/>
      <c r="U41" s="6"/>
      <c r="V41" s="12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T41" s="4"/>
      <c r="AU41" s="4"/>
      <c r="AV41" s="4"/>
      <c r="AW41" s="4"/>
      <c r="AX41" s="4"/>
      <c r="AY41" s="4"/>
      <c r="AZ41" s="12"/>
      <c r="BA41" s="12"/>
      <c r="BB41" s="6"/>
      <c r="BC41" s="6"/>
      <c r="BD41" s="6"/>
      <c r="BE41" s="6"/>
      <c r="BF41" s="6"/>
      <c r="BG41" s="6"/>
      <c r="BH41" s="6"/>
      <c r="BI41" s="6"/>
      <c r="BJ41" s="4"/>
      <c r="BK41" s="4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R41" s="6"/>
      <c r="DS41" s="6"/>
      <c r="DT41" s="6"/>
      <c r="DU41" s="6"/>
      <c r="DV41" s="12"/>
      <c r="DW41" s="6"/>
      <c r="DX41" s="6"/>
      <c r="DY41" s="6"/>
      <c r="DZ41" s="6"/>
      <c r="EA41" s="6"/>
    </row>
    <row r="42" spans="1:152" x14ac:dyDescent="0.25">
      <c r="A42" s="2" t="s">
        <v>601</v>
      </c>
      <c r="B42" t="s">
        <v>37</v>
      </c>
      <c r="C42" t="s">
        <v>625</v>
      </c>
      <c r="E42" t="s">
        <v>639</v>
      </c>
      <c r="J42" s="6"/>
      <c r="K42" s="7"/>
      <c r="L42" s="6"/>
      <c r="M42" s="6"/>
      <c r="N42" s="6"/>
      <c r="O42" s="6"/>
      <c r="P42" s="6"/>
      <c r="Q42" s="6"/>
      <c r="R42" s="6"/>
      <c r="S42" s="6"/>
      <c r="T42" s="6"/>
      <c r="U42" s="6"/>
      <c r="V42" s="12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T42" s="4"/>
      <c r="AU42" s="4"/>
      <c r="AV42" s="4"/>
      <c r="AW42" s="4"/>
      <c r="AX42" s="4"/>
      <c r="AY42" s="4"/>
      <c r="AZ42" s="12"/>
      <c r="BA42" s="12"/>
      <c r="BB42" s="6"/>
      <c r="BC42" s="6"/>
      <c r="BD42" s="6"/>
      <c r="BE42" s="6"/>
      <c r="BF42" s="6"/>
      <c r="BG42" s="6"/>
      <c r="BH42" s="6"/>
      <c r="BI42" s="6"/>
      <c r="BJ42" s="4"/>
      <c r="BK42" s="4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R42" s="6"/>
      <c r="DS42" s="6"/>
      <c r="DT42" s="6"/>
      <c r="DU42" s="6"/>
      <c r="DV42" s="12"/>
      <c r="DW42" s="6"/>
      <c r="DX42" s="6"/>
      <c r="DY42" s="6"/>
      <c r="DZ42" s="6"/>
      <c r="EA42" s="6"/>
    </row>
    <row r="43" spans="1:152" x14ac:dyDescent="0.25">
      <c r="A43" s="49" t="s">
        <v>257</v>
      </c>
      <c r="B43" s="50" t="s">
        <v>618</v>
      </c>
      <c r="C43" s="49" t="s">
        <v>508</v>
      </c>
      <c r="D43" s="49"/>
      <c r="E43" s="49" t="s">
        <v>534</v>
      </c>
      <c r="J43" s="6"/>
      <c r="K43" s="7"/>
      <c r="L43" s="6"/>
      <c r="M43" s="6"/>
      <c r="N43" s="6"/>
      <c r="O43" s="6"/>
      <c r="P43" s="6"/>
      <c r="Q43" s="6"/>
      <c r="R43" s="6"/>
      <c r="S43" s="6"/>
      <c r="T43" s="6"/>
      <c r="U43" s="6"/>
      <c r="V43" s="12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T43" s="4"/>
      <c r="AU43" s="4"/>
      <c r="AV43" s="4"/>
      <c r="AW43" s="4"/>
      <c r="AX43" s="4"/>
      <c r="AY43" s="4"/>
      <c r="AZ43" s="12"/>
      <c r="BA43" s="12"/>
      <c r="BB43" s="6"/>
      <c r="BC43" s="6"/>
      <c r="BD43" s="6"/>
      <c r="BE43" s="6"/>
      <c r="BF43" s="6"/>
      <c r="BG43" s="6"/>
      <c r="BH43" s="6"/>
      <c r="BI43" s="6"/>
      <c r="BJ43" s="4"/>
      <c r="BK43" s="4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R43" s="6"/>
      <c r="DS43" s="6"/>
      <c r="DT43" s="6"/>
      <c r="DU43" s="6"/>
      <c r="DV43" s="12"/>
      <c r="DW43" s="6"/>
      <c r="DX43" s="6"/>
      <c r="DY43" s="6"/>
      <c r="DZ43" s="6"/>
      <c r="EA43" s="6"/>
    </row>
    <row r="44" spans="1:152" x14ac:dyDescent="0.25">
      <c r="A44" s="49" t="s">
        <v>14</v>
      </c>
      <c r="B44" s="50" t="s">
        <v>368</v>
      </c>
      <c r="C44" s="49" t="s">
        <v>540</v>
      </c>
      <c r="D44" s="49"/>
      <c r="E44" s="49" t="s">
        <v>119</v>
      </c>
      <c r="J44" s="6"/>
      <c r="K44" s="7"/>
      <c r="L44" s="6"/>
      <c r="M44" s="6"/>
      <c r="N44" s="6"/>
      <c r="O44" s="6"/>
      <c r="P44" s="6"/>
      <c r="Q44" s="6"/>
      <c r="R44" s="6"/>
      <c r="S44" s="6"/>
      <c r="T44" s="6"/>
      <c r="U44" s="6"/>
      <c r="V44" s="12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T44" s="4"/>
      <c r="AU44" s="4"/>
      <c r="AV44" s="4"/>
      <c r="AW44" s="4"/>
      <c r="AX44" s="4"/>
      <c r="AY44" s="4"/>
      <c r="AZ44" s="12"/>
      <c r="BA44" s="12"/>
      <c r="BB44" s="6"/>
      <c r="BC44" s="6"/>
      <c r="BD44" s="6"/>
      <c r="BE44" s="6"/>
      <c r="BF44" s="6"/>
      <c r="BG44" s="6"/>
      <c r="BH44" s="6"/>
      <c r="BI44" s="6"/>
      <c r="BJ44" s="4"/>
      <c r="BK44" s="4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R44" s="6"/>
      <c r="DS44" s="6"/>
      <c r="DT44" s="6"/>
      <c r="DU44" s="6"/>
      <c r="DV44" s="12"/>
      <c r="DW44" s="6"/>
      <c r="DX44" s="6"/>
      <c r="DY44" s="6"/>
      <c r="DZ44" s="6"/>
      <c r="EA44" s="6"/>
    </row>
    <row r="45" spans="1:152" x14ac:dyDescent="0.25">
      <c r="A45" s="49" t="s">
        <v>29</v>
      </c>
      <c r="B45" s="50" t="s">
        <v>654</v>
      </c>
      <c r="C45" s="49" t="s">
        <v>655</v>
      </c>
      <c r="D45" s="49"/>
      <c r="E45" s="49" t="s">
        <v>656</v>
      </c>
      <c r="J45" s="6"/>
      <c r="K45" s="7"/>
      <c r="L45" s="6"/>
      <c r="M45" s="6"/>
      <c r="N45" s="6"/>
      <c r="O45" s="6"/>
      <c r="P45" s="6"/>
      <c r="Q45" s="6"/>
      <c r="R45" s="6"/>
      <c r="S45" s="6"/>
      <c r="T45" s="6"/>
      <c r="U45" s="6"/>
      <c r="V45" s="12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T45" s="4"/>
      <c r="AU45" s="4"/>
      <c r="AV45" s="4"/>
      <c r="AW45" s="4"/>
      <c r="AX45" s="4"/>
      <c r="AY45" s="4"/>
      <c r="AZ45" s="12"/>
      <c r="BA45" s="12"/>
      <c r="BB45" s="6"/>
      <c r="BC45" s="6"/>
      <c r="BD45" s="6"/>
      <c r="BE45" s="6"/>
      <c r="BF45" s="6"/>
      <c r="BG45" s="6"/>
      <c r="BH45" s="6"/>
      <c r="BI45" s="6"/>
      <c r="BJ45" s="4"/>
      <c r="BK45" s="4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R45" s="6"/>
      <c r="DS45" s="6"/>
      <c r="DT45" s="6"/>
      <c r="DU45" s="6"/>
      <c r="DV45" s="12"/>
      <c r="DW45" s="6"/>
      <c r="DX45" s="6"/>
      <c r="DY45" s="6"/>
      <c r="DZ45" s="6"/>
      <c r="EA45" s="6"/>
    </row>
    <row r="46" spans="1:152" x14ac:dyDescent="0.25">
      <c r="A46" s="49" t="s">
        <v>57</v>
      </c>
      <c r="B46" s="50" t="s">
        <v>630</v>
      </c>
      <c r="C46" s="49" t="s">
        <v>631</v>
      </c>
      <c r="D46" s="49"/>
      <c r="E46" s="49" t="s">
        <v>632</v>
      </c>
      <c r="J46" s="6"/>
      <c r="K46" s="7"/>
      <c r="L46" s="6"/>
      <c r="M46" s="6"/>
      <c r="N46" s="6"/>
      <c r="O46" s="6"/>
      <c r="P46" s="6"/>
      <c r="Q46" s="6"/>
      <c r="R46" s="6"/>
      <c r="S46" s="6"/>
      <c r="T46" s="6"/>
      <c r="U46" s="6"/>
      <c r="V46" s="12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T46" s="4"/>
      <c r="AU46" s="4"/>
      <c r="AV46" s="4"/>
      <c r="AW46" s="4"/>
      <c r="AX46" s="4"/>
      <c r="AY46" s="4"/>
      <c r="AZ46" s="12"/>
      <c r="BA46" s="12"/>
      <c r="BB46" s="6"/>
      <c r="BC46" s="6"/>
      <c r="BD46" s="6"/>
      <c r="BE46" s="6"/>
      <c r="BF46" s="6"/>
      <c r="BG46" s="6"/>
      <c r="BH46" s="6"/>
      <c r="BI46" s="6"/>
      <c r="BJ46" s="4"/>
      <c r="BK46" s="4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R46" s="6"/>
      <c r="DS46" s="6"/>
      <c r="DT46" s="6"/>
      <c r="DU46" s="6"/>
      <c r="DV46" s="12"/>
      <c r="DW46" s="6"/>
      <c r="DX46" s="6"/>
      <c r="DY46" s="6"/>
      <c r="DZ46" s="6"/>
      <c r="EA46" s="6"/>
    </row>
    <row r="47" spans="1:152" x14ac:dyDescent="0.25">
      <c r="A47" s="49" t="s">
        <v>14</v>
      </c>
      <c r="B47" s="49" t="s">
        <v>619</v>
      </c>
      <c r="C47" s="49" t="s">
        <v>620</v>
      </c>
      <c r="D47" s="49"/>
      <c r="E47" s="49" t="s">
        <v>439</v>
      </c>
      <c r="J47" s="6"/>
      <c r="K47" s="6"/>
    </row>
    <row r="48" spans="1:152" x14ac:dyDescent="0.25">
      <c r="A48" s="49" t="s">
        <v>81</v>
      </c>
      <c r="B48" s="50" t="s">
        <v>151</v>
      </c>
      <c r="C48" s="49" t="s">
        <v>650</v>
      </c>
      <c r="D48" s="49"/>
      <c r="E48" s="49" t="s">
        <v>651</v>
      </c>
      <c r="J48" s="6"/>
      <c r="K48" s="6"/>
    </row>
    <row r="49" spans="1:139" x14ac:dyDescent="0.25">
      <c r="A49" s="49" t="s">
        <v>640</v>
      </c>
      <c r="B49" s="51" t="s">
        <v>85</v>
      </c>
      <c r="C49" s="49" t="s">
        <v>511</v>
      </c>
      <c r="D49" s="49"/>
      <c r="E49" s="49" t="s">
        <v>641</v>
      </c>
      <c r="J49" s="6"/>
      <c r="K49" s="6"/>
    </row>
    <row r="50" spans="1:139" x14ac:dyDescent="0.25">
      <c r="A50" s="49" t="s">
        <v>57</v>
      </c>
      <c r="B50" s="49" t="s">
        <v>58</v>
      </c>
      <c r="C50" s="49" t="s">
        <v>621</v>
      </c>
      <c r="D50" s="49"/>
      <c r="E50" s="49" t="s">
        <v>168</v>
      </c>
      <c r="J50" s="6"/>
      <c r="K50" s="6"/>
    </row>
    <row r="51" spans="1:139" x14ac:dyDescent="0.25">
      <c r="A51" s="49" t="s">
        <v>633</v>
      </c>
      <c r="B51" s="50" t="s">
        <v>73</v>
      </c>
      <c r="C51" s="49" t="s">
        <v>612</v>
      </c>
      <c r="D51" s="49"/>
      <c r="E51" s="49" t="s">
        <v>634</v>
      </c>
      <c r="J51" s="6"/>
      <c r="K51" s="6"/>
    </row>
    <row r="52" spans="1:139" x14ac:dyDescent="0.25">
      <c r="A52" s="49" t="s">
        <v>29</v>
      </c>
      <c r="B52" s="50" t="s">
        <v>164</v>
      </c>
      <c r="C52" s="49" t="s">
        <v>625</v>
      </c>
      <c r="D52" s="49"/>
      <c r="E52" s="49" t="s">
        <v>264</v>
      </c>
      <c r="J52" s="6"/>
      <c r="K52" s="6"/>
    </row>
    <row r="53" spans="1:139" x14ac:dyDescent="0.25">
      <c r="A53" s="49" t="s">
        <v>210</v>
      </c>
      <c r="B53" s="50" t="s">
        <v>98</v>
      </c>
      <c r="C53" s="49" t="s">
        <v>508</v>
      </c>
      <c r="D53" s="49"/>
      <c r="E53" s="49" t="s">
        <v>642</v>
      </c>
      <c r="J53" s="6"/>
      <c r="K53" s="6"/>
    </row>
    <row r="54" spans="1:139" x14ac:dyDescent="0.25">
      <c r="A54" s="49" t="s">
        <v>257</v>
      </c>
      <c r="B54" s="50" t="s">
        <v>98</v>
      </c>
      <c r="C54" s="49" t="s">
        <v>620</v>
      </c>
      <c r="D54" s="49"/>
      <c r="E54" s="49" t="s">
        <v>298</v>
      </c>
      <c r="J54" s="6"/>
      <c r="K54" s="6"/>
    </row>
    <row r="55" spans="1:139" x14ac:dyDescent="0.25">
      <c r="A55" s="49" t="s">
        <v>13</v>
      </c>
      <c r="B55" s="49" t="s">
        <v>98</v>
      </c>
      <c r="C55" s="49" t="s">
        <v>580</v>
      </c>
      <c r="D55" s="49"/>
      <c r="E55" s="49" t="s">
        <v>441</v>
      </c>
      <c r="J55" s="6"/>
      <c r="K55" s="6"/>
    </row>
    <row r="56" spans="1:139" x14ac:dyDescent="0.25">
      <c r="A56" s="49" t="s">
        <v>200</v>
      </c>
      <c r="B56" s="50" t="s">
        <v>75</v>
      </c>
      <c r="C56" s="49" t="s">
        <v>490</v>
      </c>
      <c r="D56" s="49"/>
      <c r="E56" s="49" t="s">
        <v>624</v>
      </c>
      <c r="J56" s="6"/>
      <c r="K56" s="6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7"/>
      <c r="CJ56" s="27"/>
      <c r="CK56" s="27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7"/>
      <c r="CY56" s="27"/>
      <c r="CZ56" s="27"/>
      <c r="DA56" s="27"/>
      <c r="DB56" s="27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7"/>
      <c r="DN56" s="27"/>
      <c r="DO56" s="27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6"/>
      <c r="EC56" s="6"/>
      <c r="ED56" s="6"/>
      <c r="EG56" s="27"/>
      <c r="EH56" s="27"/>
      <c r="EI56" s="27"/>
    </row>
    <row r="57" spans="1:139" x14ac:dyDescent="0.25">
      <c r="A57" s="49" t="s">
        <v>309</v>
      </c>
      <c r="B57" s="50" t="s">
        <v>61</v>
      </c>
      <c r="C57" s="49" t="s">
        <v>543</v>
      </c>
      <c r="D57" s="49"/>
      <c r="E57" s="49" t="s">
        <v>635</v>
      </c>
      <c r="J57" s="6"/>
      <c r="K57" s="6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7"/>
      <c r="CJ57" s="27"/>
      <c r="CK57" s="27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7"/>
      <c r="CY57" s="27"/>
      <c r="CZ57" s="27"/>
      <c r="DA57" s="27"/>
      <c r="DB57" s="27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7"/>
      <c r="DN57" s="27"/>
      <c r="DO57" s="27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6"/>
      <c r="EC57" s="6"/>
      <c r="ED57" s="6"/>
      <c r="EG57" s="27"/>
      <c r="EH57" s="27"/>
      <c r="EI57" s="27"/>
    </row>
    <row r="58" spans="1:139" x14ac:dyDescent="0.25">
      <c r="A58" s="49" t="s">
        <v>81</v>
      </c>
      <c r="B58" s="50" t="s">
        <v>56</v>
      </c>
      <c r="C58" s="49" t="s">
        <v>440</v>
      </c>
      <c r="D58" s="49"/>
      <c r="E58" s="49" t="s">
        <v>515</v>
      </c>
      <c r="J58" s="6"/>
      <c r="K58" s="6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7"/>
      <c r="CJ58" s="27"/>
      <c r="CK58" s="27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7"/>
      <c r="CY58" s="27"/>
      <c r="CZ58" s="27"/>
      <c r="DA58" s="27"/>
      <c r="DB58" s="27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7"/>
      <c r="DN58" s="27"/>
      <c r="DO58" s="27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6"/>
      <c r="EC58" s="6"/>
      <c r="ED58" s="6"/>
      <c r="EG58" s="27"/>
      <c r="EH58" s="27"/>
      <c r="EI58" s="27"/>
    </row>
    <row r="59" spans="1:139" x14ac:dyDescent="0.25">
      <c r="A59" s="49" t="s">
        <v>200</v>
      </c>
      <c r="B59" s="50" t="s">
        <v>426</v>
      </c>
      <c r="C59" s="49" t="s">
        <v>167</v>
      </c>
      <c r="D59" s="49"/>
      <c r="E59" s="49" t="s">
        <v>487</v>
      </c>
      <c r="J59" s="6"/>
      <c r="K59" s="6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7"/>
      <c r="CJ59" s="27"/>
      <c r="CK59" s="27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7"/>
      <c r="CY59" s="27"/>
      <c r="CZ59" s="27"/>
      <c r="DA59" s="27"/>
      <c r="DB59" s="27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7"/>
      <c r="DN59" s="27"/>
      <c r="DO59" s="27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6"/>
      <c r="EC59" s="6"/>
      <c r="ED59" s="6"/>
      <c r="EG59" s="27"/>
      <c r="EH59" s="27"/>
      <c r="EI59" s="27"/>
    </row>
    <row r="60" spans="1:139" x14ac:dyDescent="0.25">
      <c r="A60" s="49" t="s">
        <v>636</v>
      </c>
      <c r="B60" s="50" t="s">
        <v>522</v>
      </c>
      <c r="C60" s="49" t="s">
        <v>543</v>
      </c>
      <c r="D60" s="49"/>
      <c r="E60" s="49" t="s">
        <v>635</v>
      </c>
      <c r="J60" s="6"/>
      <c r="K60" s="6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6"/>
      <c r="EC60" s="6"/>
      <c r="ED60" s="6"/>
      <c r="EG60" s="27"/>
      <c r="EH60" s="27"/>
      <c r="EI60" s="27"/>
    </row>
    <row r="61" spans="1:139" x14ac:dyDescent="0.25">
      <c r="D61" s="27"/>
      <c r="K61" s="6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6"/>
      <c r="EC61" s="6"/>
      <c r="ED61" s="6"/>
      <c r="EG61" s="27"/>
      <c r="EH61" s="27"/>
      <c r="EI61" s="27"/>
    </row>
    <row r="62" spans="1:139" x14ac:dyDescent="0.25">
      <c r="A62" s="6"/>
      <c r="B62" s="6"/>
      <c r="C62" s="6"/>
      <c r="D62" s="6"/>
      <c r="E62" s="6"/>
      <c r="J62" s="6"/>
      <c r="K62" s="6"/>
    </row>
    <row r="63" spans="1:139" x14ac:dyDescent="0.25">
      <c r="A63" s="6"/>
      <c r="B63" s="6"/>
      <c r="C63" s="6"/>
      <c r="D63" s="6"/>
      <c r="E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</row>
    <row r="64" spans="1:139" x14ac:dyDescent="0.25">
      <c r="A64" s="6"/>
      <c r="B64" s="6"/>
      <c r="C64" s="6"/>
      <c r="D64" s="6"/>
      <c r="E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</row>
    <row r="65" spans="1:131" x14ac:dyDescent="0.25">
      <c r="A65" s="6"/>
      <c r="B65" s="42"/>
      <c r="C65" s="27"/>
      <c r="D65" s="27"/>
      <c r="E65" s="27"/>
      <c r="G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</row>
  </sheetData>
  <phoneticPr fontId="8" type="noConversion"/>
  <pageMargins left="0.9448818897637796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O70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L16" sqref="AL16"/>
    </sheetView>
  </sheetViews>
  <sheetFormatPr defaultRowHeight="13.2" x14ac:dyDescent="0.25"/>
  <cols>
    <col min="1" max="1" width="11.5546875" customWidth="1"/>
    <col min="2" max="2" width="7.5546875" customWidth="1"/>
    <col min="3" max="10" width="6.6640625" customWidth="1"/>
    <col min="11" max="11" width="5.88671875" customWidth="1"/>
    <col min="12" max="163" width="3.33203125" customWidth="1"/>
    <col min="164" max="171" width="2.6640625" customWidth="1"/>
  </cols>
  <sheetData>
    <row r="1" spans="1:171" x14ac:dyDescent="0.25">
      <c r="A1" s="1" t="s">
        <v>659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71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2" t="s">
        <v>10</v>
      </c>
      <c r="M2" s="22"/>
      <c r="N2" s="22"/>
      <c r="O2" s="22"/>
      <c r="P2" s="22"/>
      <c r="Q2" s="22" t="s">
        <v>12</v>
      </c>
      <c r="R2" s="22"/>
      <c r="S2" s="22"/>
      <c r="T2" s="22"/>
      <c r="U2" s="22"/>
      <c r="V2" s="22" t="s">
        <v>14</v>
      </c>
      <c r="W2" s="22"/>
      <c r="X2" s="22"/>
      <c r="Y2" s="22"/>
      <c r="Z2" s="22"/>
      <c r="AA2" s="22" t="s">
        <v>663</v>
      </c>
      <c r="AB2" s="22"/>
      <c r="AC2" s="22"/>
      <c r="AD2" s="22"/>
      <c r="AE2" s="22"/>
      <c r="AF2" s="22" t="s">
        <v>526</v>
      </c>
      <c r="AG2" s="22"/>
      <c r="AH2" s="22"/>
      <c r="AI2" s="22"/>
      <c r="AJ2" s="22"/>
      <c r="AK2" s="22" t="s">
        <v>8</v>
      </c>
      <c r="AL2" s="22"/>
      <c r="AM2" s="22"/>
      <c r="AN2" s="22"/>
      <c r="AO2" s="22"/>
      <c r="AP2" s="44" t="s">
        <v>664</v>
      </c>
      <c r="AQ2" s="44"/>
      <c r="AR2" s="44"/>
      <c r="AS2" s="44"/>
      <c r="AT2" s="44"/>
      <c r="AU2" s="44" t="s">
        <v>236</v>
      </c>
      <c r="AV2" s="44"/>
      <c r="AZ2" s="22" t="s">
        <v>574</v>
      </c>
      <c r="BA2" s="22"/>
      <c r="BB2" s="22"/>
      <c r="BC2" s="22"/>
      <c r="BD2" s="22"/>
      <c r="BE2" s="22" t="s">
        <v>528</v>
      </c>
      <c r="BF2" s="22"/>
      <c r="BG2" s="22"/>
      <c r="BH2" s="22"/>
      <c r="BI2" s="22"/>
      <c r="BJ2" s="27" t="s">
        <v>616</v>
      </c>
      <c r="BK2" s="27"/>
      <c r="BL2" s="27"/>
      <c r="BM2" s="27"/>
      <c r="BN2" s="27"/>
      <c r="BO2" s="27" t="s">
        <v>665</v>
      </c>
      <c r="BP2" s="27"/>
      <c r="BQ2" s="27"/>
      <c r="BR2" s="27"/>
      <c r="BS2" s="27"/>
      <c r="BT2" s="22" t="s">
        <v>3</v>
      </c>
      <c r="BU2" s="22"/>
      <c r="BV2" s="22"/>
      <c r="BW2" s="22"/>
      <c r="BX2" s="22"/>
      <c r="BY2" s="22" t="s">
        <v>29</v>
      </c>
      <c r="BZ2" s="22"/>
      <c r="CA2" s="22"/>
      <c r="CB2" s="22"/>
      <c r="CC2" s="22"/>
      <c r="CD2" s="22" t="s">
        <v>661</v>
      </c>
      <c r="CE2" s="22"/>
      <c r="CF2" s="22"/>
      <c r="CG2" s="22"/>
      <c r="CH2" s="22"/>
      <c r="CI2" s="27" t="s">
        <v>662</v>
      </c>
      <c r="CJ2" s="27"/>
      <c r="CK2" s="27"/>
      <c r="CL2" s="27"/>
      <c r="CM2" s="27"/>
      <c r="CN2" s="22" t="s">
        <v>531</v>
      </c>
      <c r="CO2" s="22"/>
      <c r="CP2" s="22"/>
      <c r="CQ2" s="22"/>
      <c r="CR2" s="22"/>
      <c r="CS2" s="22" t="s">
        <v>13</v>
      </c>
      <c r="CT2" s="22"/>
      <c r="CU2" s="22"/>
      <c r="CV2" s="22"/>
      <c r="CW2" s="22"/>
      <c r="CX2" s="27" t="s">
        <v>617</v>
      </c>
      <c r="CY2" s="27"/>
      <c r="CZ2" s="27"/>
      <c r="DA2" s="27"/>
      <c r="DB2" s="27"/>
      <c r="DC2" s="22" t="s">
        <v>530</v>
      </c>
      <c r="DD2" s="22"/>
      <c r="DE2" s="22"/>
      <c r="DF2" s="22"/>
      <c r="DG2" s="22"/>
      <c r="DH2" s="22" t="s">
        <v>200</v>
      </c>
      <c r="DI2" s="22"/>
      <c r="DJ2" s="22"/>
      <c r="DK2" s="22"/>
      <c r="DL2" s="22"/>
      <c r="DM2" s="27" t="s">
        <v>623</v>
      </c>
      <c r="DN2" s="27"/>
      <c r="DO2" s="27"/>
      <c r="DP2" s="27"/>
      <c r="DQ2" s="27"/>
      <c r="DR2" s="22" t="s">
        <v>700</v>
      </c>
      <c r="DS2" s="22"/>
      <c r="DT2" s="22"/>
      <c r="DU2" s="22"/>
      <c r="DV2" s="22"/>
      <c r="DW2" s="22" t="s">
        <v>527</v>
      </c>
      <c r="DX2" s="22"/>
      <c r="DY2" s="22"/>
      <c r="DZ2" s="22"/>
      <c r="EA2" s="22"/>
      <c r="EB2" s="6" t="s">
        <v>195</v>
      </c>
      <c r="EC2" s="6"/>
      <c r="ED2" s="6"/>
      <c r="EG2" s="27" t="s">
        <v>196</v>
      </c>
      <c r="EH2" s="27"/>
      <c r="EI2" s="27"/>
      <c r="EJ2" s="27"/>
      <c r="EK2" s="27"/>
      <c r="EL2" s="27" t="s">
        <v>496</v>
      </c>
      <c r="EM2" s="27"/>
      <c r="EN2" s="27"/>
      <c r="EO2" s="27"/>
      <c r="EP2" s="27"/>
      <c r="EQ2" s="27" t="s">
        <v>22</v>
      </c>
      <c r="ER2" s="27"/>
      <c r="ES2" s="27"/>
      <c r="ET2" s="27"/>
      <c r="EU2" s="27"/>
      <c r="EV2" t="s">
        <v>546</v>
      </c>
      <c r="FA2" t="s">
        <v>698</v>
      </c>
      <c r="FF2" t="s">
        <v>9</v>
      </c>
      <c r="FK2" t="s">
        <v>702</v>
      </c>
    </row>
    <row r="3" spans="1:171" x14ac:dyDescent="0.25">
      <c r="A3" s="4"/>
      <c r="B3" s="5"/>
      <c r="C3" s="15"/>
      <c r="D3" s="15"/>
      <c r="E3" s="15"/>
      <c r="F3" s="15"/>
      <c r="G3" s="7"/>
      <c r="H3" s="24"/>
      <c r="I3" s="7"/>
      <c r="J3" s="7"/>
      <c r="K3" s="7"/>
      <c r="L3" s="25">
        <v>8</v>
      </c>
      <c r="M3" s="6">
        <v>48</v>
      </c>
      <c r="N3" s="6">
        <v>0</v>
      </c>
      <c r="O3" s="6">
        <v>28</v>
      </c>
      <c r="P3" s="6">
        <v>0</v>
      </c>
      <c r="Q3" s="29">
        <v>6</v>
      </c>
      <c r="R3" s="28">
        <v>36</v>
      </c>
      <c r="S3" s="28">
        <v>0</v>
      </c>
      <c r="T3" s="28">
        <v>56</v>
      </c>
      <c r="U3" s="28">
        <v>0</v>
      </c>
      <c r="V3" s="25">
        <v>8</v>
      </c>
      <c r="W3" s="6">
        <v>48</v>
      </c>
      <c r="X3" s="6">
        <v>0</v>
      </c>
      <c r="Y3" s="6">
        <v>58</v>
      </c>
      <c r="Z3" s="6">
        <v>2</v>
      </c>
      <c r="AA3" s="25">
        <v>8</v>
      </c>
      <c r="AB3" s="6">
        <v>48</v>
      </c>
      <c r="AC3" s="6">
        <v>2</v>
      </c>
      <c r="AD3" s="6">
        <v>38</v>
      </c>
      <c r="AE3" s="6">
        <v>1</v>
      </c>
      <c r="AF3" s="25">
        <v>2</v>
      </c>
      <c r="AG3" s="6">
        <v>24</v>
      </c>
      <c r="AH3" s="6">
        <v>0</v>
      </c>
      <c r="AI3" s="6">
        <v>40</v>
      </c>
      <c r="AJ3" s="6">
        <v>0</v>
      </c>
      <c r="AK3" s="25">
        <v>8</v>
      </c>
      <c r="AL3" s="6">
        <v>48</v>
      </c>
      <c r="AM3" s="6">
        <v>1</v>
      </c>
      <c r="AN3" s="6">
        <v>20</v>
      </c>
      <c r="AO3" s="6">
        <v>4</v>
      </c>
      <c r="AP3" s="25">
        <v>3</v>
      </c>
      <c r="AQ3" s="6">
        <v>18</v>
      </c>
      <c r="AR3" s="6">
        <v>0</v>
      </c>
      <c r="AS3" s="6">
        <v>19</v>
      </c>
      <c r="AT3" s="6">
        <v>0</v>
      </c>
      <c r="AU3" s="46">
        <v>4</v>
      </c>
      <c r="AV3" s="12">
        <v>24</v>
      </c>
      <c r="AW3" s="6">
        <v>0</v>
      </c>
      <c r="AX3" s="6">
        <v>23</v>
      </c>
      <c r="AY3" s="6">
        <v>1</v>
      </c>
      <c r="AZ3" s="25">
        <v>4</v>
      </c>
      <c r="BA3" s="6">
        <v>24</v>
      </c>
      <c r="BB3" s="6">
        <v>1</v>
      </c>
      <c r="BC3" s="6">
        <v>13</v>
      </c>
      <c r="BD3" s="6">
        <v>0</v>
      </c>
      <c r="BE3" s="25">
        <v>6</v>
      </c>
      <c r="BF3" s="6">
        <v>36</v>
      </c>
      <c r="BG3" s="6">
        <v>0</v>
      </c>
      <c r="BH3" s="6">
        <v>26</v>
      </c>
      <c r="BI3" s="6">
        <v>1</v>
      </c>
      <c r="BJ3" s="31">
        <v>4</v>
      </c>
      <c r="BK3" s="37">
        <v>24</v>
      </c>
      <c r="BL3" s="27">
        <v>0</v>
      </c>
      <c r="BM3" s="27">
        <v>21</v>
      </c>
      <c r="BN3" s="27">
        <v>1</v>
      </c>
      <c r="BO3" s="31">
        <v>1</v>
      </c>
      <c r="BP3" s="34">
        <v>6</v>
      </c>
      <c r="BQ3" s="34">
        <v>0</v>
      </c>
      <c r="BR3" s="34">
        <v>8</v>
      </c>
      <c r="BS3" s="34">
        <v>0</v>
      </c>
      <c r="BT3" s="25">
        <v>6.5</v>
      </c>
      <c r="BU3" s="6">
        <v>41</v>
      </c>
      <c r="BV3" s="6">
        <v>0</v>
      </c>
      <c r="BW3" s="6">
        <v>43</v>
      </c>
      <c r="BX3" s="6">
        <v>1</v>
      </c>
      <c r="BY3" s="25">
        <v>3.1</v>
      </c>
      <c r="BZ3" s="6">
        <v>19</v>
      </c>
      <c r="CA3" s="6">
        <v>0</v>
      </c>
      <c r="CB3" s="6">
        <v>26</v>
      </c>
      <c r="CC3" s="6">
        <v>0</v>
      </c>
      <c r="CD3" s="25">
        <v>2</v>
      </c>
      <c r="CE3" s="6">
        <v>12</v>
      </c>
      <c r="CF3" s="6">
        <v>0</v>
      </c>
      <c r="CG3" s="6">
        <v>18</v>
      </c>
      <c r="CH3" s="6">
        <v>0</v>
      </c>
      <c r="CI3" s="31">
        <v>4</v>
      </c>
      <c r="CJ3" s="34">
        <v>24</v>
      </c>
      <c r="CK3" s="34">
        <v>1</v>
      </c>
      <c r="CL3" s="34">
        <v>18</v>
      </c>
      <c r="CM3" s="34">
        <v>3</v>
      </c>
      <c r="CN3" s="29">
        <v>8</v>
      </c>
      <c r="CO3" s="28">
        <v>48</v>
      </c>
      <c r="CP3" s="28">
        <v>0</v>
      </c>
      <c r="CQ3" s="28">
        <v>43</v>
      </c>
      <c r="CR3" s="28">
        <v>4</v>
      </c>
      <c r="CS3" s="25">
        <v>2</v>
      </c>
      <c r="CT3" s="6">
        <v>12</v>
      </c>
      <c r="CU3" s="6">
        <v>0</v>
      </c>
      <c r="CV3" s="6">
        <v>16</v>
      </c>
      <c r="CW3" s="6">
        <v>1</v>
      </c>
      <c r="CX3" s="31">
        <v>4</v>
      </c>
      <c r="CY3" s="37">
        <v>24</v>
      </c>
      <c r="CZ3" s="27">
        <v>0</v>
      </c>
      <c r="DA3" s="27">
        <v>24</v>
      </c>
      <c r="DB3" s="27">
        <v>0</v>
      </c>
      <c r="DC3" s="25">
        <v>3</v>
      </c>
      <c r="DD3" s="6">
        <v>18</v>
      </c>
      <c r="DE3" s="6">
        <v>0</v>
      </c>
      <c r="DF3" s="6">
        <v>28</v>
      </c>
      <c r="DG3" s="6">
        <v>2</v>
      </c>
      <c r="DH3" s="25">
        <v>8</v>
      </c>
      <c r="DI3" s="6">
        <v>48</v>
      </c>
      <c r="DJ3" s="6">
        <v>0</v>
      </c>
      <c r="DK3" s="6">
        <v>45</v>
      </c>
      <c r="DL3" s="6">
        <v>1</v>
      </c>
      <c r="DM3" s="31">
        <v>6</v>
      </c>
      <c r="DN3" s="34">
        <v>36</v>
      </c>
      <c r="DO3" s="34">
        <v>0</v>
      </c>
      <c r="DP3" s="34">
        <v>32</v>
      </c>
      <c r="DQ3" s="34">
        <v>0</v>
      </c>
      <c r="DR3" s="25">
        <v>1.4</v>
      </c>
      <c r="DS3" s="6">
        <v>10</v>
      </c>
      <c r="DT3" s="6">
        <v>0</v>
      </c>
      <c r="DU3" s="6">
        <v>22</v>
      </c>
      <c r="DV3" s="6">
        <v>0</v>
      </c>
      <c r="DW3" s="25">
        <v>2</v>
      </c>
      <c r="DX3" s="6">
        <v>12</v>
      </c>
      <c r="DY3" s="6">
        <v>0</v>
      </c>
      <c r="DZ3" s="6">
        <v>15</v>
      </c>
      <c r="EA3" s="6">
        <v>2</v>
      </c>
      <c r="EB3" s="29">
        <v>4</v>
      </c>
      <c r="EC3" s="28">
        <v>24</v>
      </c>
      <c r="ED3" s="28">
        <v>0</v>
      </c>
      <c r="EE3" s="28">
        <v>33</v>
      </c>
      <c r="EF3" s="28">
        <v>2</v>
      </c>
      <c r="EG3" s="31">
        <v>3</v>
      </c>
      <c r="EH3" s="34">
        <v>18</v>
      </c>
      <c r="EI3" s="34">
        <v>0</v>
      </c>
      <c r="EJ3" s="34">
        <v>22</v>
      </c>
      <c r="EK3" s="34">
        <v>0</v>
      </c>
      <c r="EL3" s="31">
        <v>8</v>
      </c>
      <c r="EM3" s="34">
        <v>48</v>
      </c>
      <c r="EN3" s="34">
        <v>1</v>
      </c>
      <c r="EO3" s="34">
        <v>29</v>
      </c>
      <c r="EP3" s="34">
        <v>0</v>
      </c>
      <c r="EQ3" s="31">
        <v>2</v>
      </c>
      <c r="ER3" s="34">
        <v>12</v>
      </c>
      <c r="ES3" s="34">
        <v>0</v>
      </c>
      <c r="ET3" s="34">
        <v>25</v>
      </c>
      <c r="EU3" s="34">
        <v>1</v>
      </c>
      <c r="EV3" s="30">
        <v>3</v>
      </c>
      <c r="EW3" s="34">
        <v>18</v>
      </c>
      <c r="EX3" s="34">
        <v>0</v>
      </c>
      <c r="EY3" s="34">
        <v>12</v>
      </c>
      <c r="EZ3" s="34">
        <v>0</v>
      </c>
      <c r="FA3" s="31">
        <v>7</v>
      </c>
      <c r="FB3" s="34">
        <v>42</v>
      </c>
      <c r="FC3" s="34">
        <v>1</v>
      </c>
      <c r="FD3" s="34">
        <v>28</v>
      </c>
      <c r="FE3" s="34">
        <v>0</v>
      </c>
      <c r="FF3" s="30">
        <v>2</v>
      </c>
      <c r="FG3" s="34">
        <v>12</v>
      </c>
      <c r="FH3" s="34">
        <v>0</v>
      </c>
      <c r="FI3" s="34">
        <v>16</v>
      </c>
      <c r="FJ3" s="34">
        <v>0</v>
      </c>
      <c r="FK3" s="30">
        <v>3</v>
      </c>
      <c r="FL3" s="34">
        <v>18</v>
      </c>
      <c r="FM3" s="34">
        <v>0</v>
      </c>
      <c r="FN3" s="34">
        <v>41</v>
      </c>
      <c r="FO3" s="34">
        <v>2</v>
      </c>
    </row>
    <row r="4" spans="1:171" x14ac:dyDescent="0.25">
      <c r="A4" s="4" t="s">
        <v>526</v>
      </c>
      <c r="B4" s="5">
        <f>AF38</f>
        <v>22</v>
      </c>
      <c r="C4" s="15">
        <f>AG38</f>
        <v>132</v>
      </c>
      <c r="D4" s="15">
        <f>AH38</f>
        <v>0</v>
      </c>
      <c r="E4" s="15">
        <f>AI38</f>
        <v>197</v>
      </c>
      <c r="F4" s="15">
        <f>AJ38</f>
        <v>0</v>
      </c>
      <c r="G4" s="7"/>
      <c r="H4" s="24"/>
      <c r="I4" s="7"/>
      <c r="J4" s="7">
        <f t="shared" ref="J4:J24" si="0">6*E4/C4</f>
        <v>8.954545454545455</v>
      </c>
      <c r="K4" s="7"/>
      <c r="L4" s="25">
        <v>8</v>
      </c>
      <c r="M4" s="6">
        <v>48</v>
      </c>
      <c r="N4" s="6">
        <v>0</v>
      </c>
      <c r="O4" s="6">
        <v>45</v>
      </c>
      <c r="P4" s="6">
        <v>0</v>
      </c>
      <c r="Q4" s="29">
        <v>8</v>
      </c>
      <c r="R4" s="28">
        <v>48</v>
      </c>
      <c r="S4" s="28">
        <v>2</v>
      </c>
      <c r="T4" s="28">
        <v>35</v>
      </c>
      <c r="U4" s="28">
        <v>1</v>
      </c>
      <c r="V4" s="25">
        <v>8</v>
      </c>
      <c r="W4" s="6">
        <v>48</v>
      </c>
      <c r="X4" s="6">
        <v>0</v>
      </c>
      <c r="Y4" s="6">
        <v>43</v>
      </c>
      <c r="Z4" s="6">
        <v>1</v>
      </c>
      <c r="AA4" s="25">
        <v>6</v>
      </c>
      <c r="AB4" s="6">
        <v>24</v>
      </c>
      <c r="AC4" s="6">
        <v>4</v>
      </c>
      <c r="AD4" s="6">
        <v>4</v>
      </c>
      <c r="AE4" s="6">
        <v>1</v>
      </c>
      <c r="AF4" s="25">
        <v>3</v>
      </c>
      <c r="AG4" s="6">
        <v>18</v>
      </c>
      <c r="AH4" s="6">
        <v>0</v>
      </c>
      <c r="AI4" s="6">
        <v>35</v>
      </c>
      <c r="AJ4" s="6">
        <v>0</v>
      </c>
      <c r="AK4" s="25">
        <v>8</v>
      </c>
      <c r="AL4" s="6">
        <v>48</v>
      </c>
      <c r="AM4" s="6">
        <v>0</v>
      </c>
      <c r="AN4" s="6">
        <v>37</v>
      </c>
      <c r="AO4" s="6">
        <v>2</v>
      </c>
      <c r="AP4" s="25">
        <v>2</v>
      </c>
      <c r="AQ4" s="6">
        <v>12</v>
      </c>
      <c r="AR4" s="6">
        <v>0</v>
      </c>
      <c r="AS4" s="6">
        <v>15</v>
      </c>
      <c r="AT4" s="6">
        <v>0</v>
      </c>
      <c r="AU4" s="25">
        <v>5.2</v>
      </c>
      <c r="AV4" s="12">
        <v>32</v>
      </c>
      <c r="AW4" s="6">
        <v>0</v>
      </c>
      <c r="AX4" s="6">
        <v>28</v>
      </c>
      <c r="AY4" s="6">
        <v>1</v>
      </c>
      <c r="AZ4" s="25">
        <v>4</v>
      </c>
      <c r="BA4" s="6">
        <v>24</v>
      </c>
      <c r="BB4" s="6">
        <v>0</v>
      </c>
      <c r="BC4" s="6">
        <v>34</v>
      </c>
      <c r="BD4" s="6">
        <v>0</v>
      </c>
      <c r="BE4" s="25">
        <v>5</v>
      </c>
      <c r="BF4" s="6">
        <v>30</v>
      </c>
      <c r="BG4" s="6">
        <v>0</v>
      </c>
      <c r="BH4" s="6">
        <v>29</v>
      </c>
      <c r="BI4" s="6">
        <v>2</v>
      </c>
      <c r="BJ4" s="31">
        <v>6</v>
      </c>
      <c r="BK4" s="37">
        <v>36</v>
      </c>
      <c r="BL4" s="27">
        <v>0</v>
      </c>
      <c r="BM4" s="27">
        <v>33</v>
      </c>
      <c r="BN4" s="27">
        <v>0</v>
      </c>
      <c r="BO4" s="31">
        <v>2</v>
      </c>
      <c r="BP4" s="34">
        <v>12</v>
      </c>
      <c r="BQ4" s="34">
        <v>0</v>
      </c>
      <c r="BR4" s="34">
        <v>15</v>
      </c>
      <c r="BS4" s="34">
        <v>0</v>
      </c>
      <c r="BT4" s="25">
        <v>4</v>
      </c>
      <c r="BU4" s="6">
        <v>24</v>
      </c>
      <c r="BV4" s="6">
        <v>0</v>
      </c>
      <c r="BW4" s="6">
        <v>24</v>
      </c>
      <c r="BX4" s="6">
        <v>1</v>
      </c>
      <c r="BY4" s="29">
        <v>4</v>
      </c>
      <c r="BZ4" s="28">
        <v>24</v>
      </c>
      <c r="CA4" s="28">
        <v>0</v>
      </c>
      <c r="CB4" s="28">
        <v>38</v>
      </c>
      <c r="CC4" s="28">
        <v>1</v>
      </c>
      <c r="CD4" s="25">
        <v>6</v>
      </c>
      <c r="CE4" s="6">
        <v>36</v>
      </c>
      <c r="CF4" s="6">
        <v>0</v>
      </c>
      <c r="CG4" s="6">
        <v>32</v>
      </c>
      <c r="CH4" s="6">
        <v>0</v>
      </c>
      <c r="CI4" s="31">
        <v>7</v>
      </c>
      <c r="CJ4" s="34">
        <v>42</v>
      </c>
      <c r="CK4" s="34">
        <v>2</v>
      </c>
      <c r="CL4" s="34">
        <v>27</v>
      </c>
      <c r="CM4" s="34">
        <v>0</v>
      </c>
      <c r="CN4" s="29">
        <v>2</v>
      </c>
      <c r="CO4" s="28">
        <v>12</v>
      </c>
      <c r="CP4" s="28">
        <v>0</v>
      </c>
      <c r="CQ4" s="28">
        <v>32</v>
      </c>
      <c r="CR4" s="28">
        <v>1</v>
      </c>
      <c r="CS4" s="25">
        <v>2.5</v>
      </c>
      <c r="CT4" s="6">
        <v>17</v>
      </c>
      <c r="CU4" s="6">
        <v>0</v>
      </c>
      <c r="CV4" s="6">
        <v>7</v>
      </c>
      <c r="CW4" s="6">
        <v>4</v>
      </c>
      <c r="CX4" s="31">
        <v>5</v>
      </c>
      <c r="CY4" s="37">
        <v>30</v>
      </c>
      <c r="CZ4" s="27">
        <v>1</v>
      </c>
      <c r="DA4" s="27">
        <v>25</v>
      </c>
      <c r="DB4" s="27">
        <v>2</v>
      </c>
      <c r="DC4" s="25">
        <v>5.3</v>
      </c>
      <c r="DD4" s="6">
        <v>33</v>
      </c>
      <c r="DE4" s="6">
        <v>0</v>
      </c>
      <c r="DF4" s="6">
        <v>24</v>
      </c>
      <c r="DG4" s="6">
        <v>0</v>
      </c>
      <c r="DH4" s="25">
        <v>4</v>
      </c>
      <c r="DI4" s="6">
        <v>24</v>
      </c>
      <c r="DJ4" s="6">
        <v>0</v>
      </c>
      <c r="DK4" s="6">
        <v>25</v>
      </c>
      <c r="DL4" s="6">
        <v>4</v>
      </c>
      <c r="DM4" s="31">
        <v>4</v>
      </c>
      <c r="DN4" s="34">
        <v>24</v>
      </c>
      <c r="DO4" s="34">
        <v>0</v>
      </c>
      <c r="DP4" s="34">
        <v>37</v>
      </c>
      <c r="DQ4" s="34">
        <v>0</v>
      </c>
      <c r="DR4" s="25"/>
      <c r="DS4" s="6"/>
      <c r="DT4" s="6"/>
      <c r="DU4" s="6"/>
      <c r="DV4" s="6"/>
      <c r="DW4" s="25"/>
      <c r="DX4" s="6"/>
      <c r="DY4" s="6"/>
      <c r="DZ4" s="6"/>
      <c r="EA4" s="6"/>
      <c r="EB4" s="29"/>
      <c r="EC4" s="28"/>
      <c r="ED4" s="28"/>
      <c r="EE4" s="28"/>
      <c r="EF4" s="28"/>
      <c r="EG4" s="31">
        <v>3</v>
      </c>
      <c r="EH4" s="34">
        <v>18</v>
      </c>
      <c r="EI4" s="34">
        <v>0</v>
      </c>
      <c r="EJ4" s="34">
        <v>13</v>
      </c>
      <c r="EK4" s="34">
        <v>0</v>
      </c>
      <c r="EL4" s="31"/>
      <c r="EM4" s="34"/>
      <c r="EN4" s="34"/>
      <c r="EO4" s="34"/>
      <c r="EP4" s="34"/>
      <c r="EQ4" s="31">
        <v>3</v>
      </c>
      <c r="ER4" s="34">
        <v>18</v>
      </c>
      <c r="ES4" s="34">
        <v>0</v>
      </c>
      <c r="ET4" s="34">
        <v>18</v>
      </c>
      <c r="EU4" s="34">
        <v>0</v>
      </c>
      <c r="EV4" s="30"/>
      <c r="FA4" s="31">
        <v>5</v>
      </c>
      <c r="FB4" s="27">
        <v>30</v>
      </c>
      <c r="FC4" s="27">
        <v>1</v>
      </c>
      <c r="FD4" s="27">
        <v>21</v>
      </c>
      <c r="FE4" s="27">
        <v>0</v>
      </c>
      <c r="FF4" s="30">
        <v>1</v>
      </c>
      <c r="FG4" s="34">
        <v>6</v>
      </c>
      <c r="FH4" s="34">
        <v>0</v>
      </c>
      <c r="FI4" s="34">
        <v>9</v>
      </c>
      <c r="FJ4" s="34">
        <v>1</v>
      </c>
      <c r="FK4" s="30"/>
    </row>
    <row r="5" spans="1:171" x14ac:dyDescent="0.25">
      <c r="A5" s="4" t="s">
        <v>8</v>
      </c>
      <c r="B5" s="5">
        <f>AK38</f>
        <v>16</v>
      </c>
      <c r="C5" s="15">
        <f>AL38</f>
        <v>96</v>
      </c>
      <c r="D5" s="15">
        <f>AM38</f>
        <v>1</v>
      </c>
      <c r="E5" s="15">
        <f>AN38</f>
        <v>57</v>
      </c>
      <c r="F5" s="15">
        <f>AO38</f>
        <v>6</v>
      </c>
      <c r="G5" s="7">
        <f t="shared" ref="G5:G24" si="1">E5/F5</f>
        <v>9.5</v>
      </c>
      <c r="H5" s="24">
        <v>1</v>
      </c>
      <c r="I5" s="7">
        <f t="shared" ref="I5:I24" si="2">C5/F5</f>
        <v>16</v>
      </c>
      <c r="J5" s="7">
        <f t="shared" si="0"/>
        <v>3.5625</v>
      </c>
      <c r="K5" s="7"/>
      <c r="L5" s="25">
        <v>4</v>
      </c>
      <c r="M5" s="6">
        <v>24</v>
      </c>
      <c r="N5" s="6">
        <v>0</v>
      </c>
      <c r="O5" s="6">
        <v>23</v>
      </c>
      <c r="P5" s="6">
        <v>0</v>
      </c>
      <c r="Q5" s="25">
        <v>6</v>
      </c>
      <c r="R5" s="6">
        <v>36</v>
      </c>
      <c r="S5" s="6">
        <v>0</v>
      </c>
      <c r="T5" s="6">
        <v>13</v>
      </c>
      <c r="U5" s="6">
        <v>1</v>
      </c>
      <c r="V5" s="25">
        <v>5</v>
      </c>
      <c r="W5" s="6">
        <v>30</v>
      </c>
      <c r="X5" s="6">
        <v>0</v>
      </c>
      <c r="Y5" s="6">
        <v>55</v>
      </c>
      <c r="Z5" s="6">
        <v>1</v>
      </c>
      <c r="AA5" s="25">
        <v>5</v>
      </c>
      <c r="AB5" s="6">
        <v>30</v>
      </c>
      <c r="AC5" s="6">
        <v>0</v>
      </c>
      <c r="AD5" s="6">
        <v>34</v>
      </c>
      <c r="AE5" s="6">
        <v>0</v>
      </c>
      <c r="AF5" s="25">
        <v>6</v>
      </c>
      <c r="AG5" s="6">
        <v>36</v>
      </c>
      <c r="AH5" s="6">
        <v>0</v>
      </c>
      <c r="AI5" s="6">
        <v>59</v>
      </c>
      <c r="AJ5" s="6">
        <v>0</v>
      </c>
      <c r="AK5" s="25"/>
      <c r="AL5" s="6"/>
      <c r="AM5" s="6"/>
      <c r="AN5" s="6"/>
      <c r="AO5" s="6"/>
      <c r="AP5" s="25">
        <v>3.4</v>
      </c>
      <c r="AQ5" s="6">
        <v>22</v>
      </c>
      <c r="AR5" s="6">
        <v>0</v>
      </c>
      <c r="AS5" s="6">
        <v>27</v>
      </c>
      <c r="AT5" s="6">
        <v>1</v>
      </c>
      <c r="AU5" s="25">
        <v>4</v>
      </c>
      <c r="AV5" s="12">
        <v>24</v>
      </c>
      <c r="AW5" s="6">
        <v>0</v>
      </c>
      <c r="AX5" s="6">
        <v>32</v>
      </c>
      <c r="AY5" s="6">
        <v>0</v>
      </c>
      <c r="AZ5" s="25"/>
      <c r="BA5" s="6"/>
      <c r="BB5" s="6"/>
      <c r="BC5" s="6"/>
      <c r="BD5" s="6"/>
      <c r="BE5" s="25">
        <v>2</v>
      </c>
      <c r="BF5" s="6">
        <v>12</v>
      </c>
      <c r="BG5" s="6">
        <v>0</v>
      </c>
      <c r="BH5" s="6">
        <v>17</v>
      </c>
      <c r="BI5" s="6">
        <v>0</v>
      </c>
      <c r="BJ5" s="31">
        <v>6</v>
      </c>
      <c r="BK5" s="37">
        <v>36</v>
      </c>
      <c r="BL5" s="27">
        <v>2</v>
      </c>
      <c r="BM5" s="27">
        <v>27</v>
      </c>
      <c r="BN5" s="27">
        <v>1</v>
      </c>
      <c r="BO5" s="31">
        <v>4</v>
      </c>
      <c r="BP5" s="37">
        <v>24</v>
      </c>
      <c r="BQ5" s="27">
        <v>0</v>
      </c>
      <c r="BR5" s="27">
        <v>36</v>
      </c>
      <c r="BS5" s="27">
        <v>2</v>
      </c>
      <c r="BT5" s="25">
        <v>8</v>
      </c>
      <c r="BU5" s="6">
        <v>48</v>
      </c>
      <c r="BV5" s="6">
        <v>0</v>
      </c>
      <c r="BW5" s="6">
        <v>23</v>
      </c>
      <c r="BX5" s="6">
        <v>1</v>
      </c>
      <c r="BY5" s="25">
        <v>2</v>
      </c>
      <c r="BZ5" s="6">
        <v>12</v>
      </c>
      <c r="CA5" s="6">
        <v>0</v>
      </c>
      <c r="CB5" s="6">
        <v>22</v>
      </c>
      <c r="CC5" s="6">
        <v>1</v>
      </c>
      <c r="CD5" s="25">
        <v>7.4</v>
      </c>
      <c r="CE5" s="6">
        <v>46</v>
      </c>
      <c r="CF5" s="6">
        <v>0</v>
      </c>
      <c r="CG5" s="6">
        <v>25</v>
      </c>
      <c r="CH5" s="6">
        <v>3</v>
      </c>
      <c r="CI5" s="31">
        <v>5</v>
      </c>
      <c r="CJ5" s="37">
        <v>30</v>
      </c>
      <c r="CK5" s="27">
        <v>3</v>
      </c>
      <c r="CL5" s="27">
        <v>11</v>
      </c>
      <c r="CM5" s="27">
        <v>0</v>
      </c>
      <c r="CN5" s="25"/>
      <c r="CO5" s="6"/>
      <c r="CP5" s="6"/>
      <c r="CQ5" s="6"/>
      <c r="CR5" s="6"/>
      <c r="CS5" s="25">
        <v>4</v>
      </c>
      <c r="CT5" s="6">
        <v>24</v>
      </c>
      <c r="CU5" s="6">
        <v>0</v>
      </c>
      <c r="CV5" s="6">
        <v>10</v>
      </c>
      <c r="CW5" s="6">
        <v>0</v>
      </c>
      <c r="CX5" s="31">
        <v>2</v>
      </c>
      <c r="CY5" s="37">
        <v>12</v>
      </c>
      <c r="CZ5" s="27">
        <v>0</v>
      </c>
      <c r="DA5" s="27">
        <v>15</v>
      </c>
      <c r="DB5" s="27">
        <v>0</v>
      </c>
      <c r="DC5" s="25">
        <v>0.1</v>
      </c>
      <c r="DD5" s="6">
        <v>1</v>
      </c>
      <c r="DE5" s="6">
        <v>0</v>
      </c>
      <c r="DF5" s="6">
        <v>0</v>
      </c>
      <c r="DG5" s="6">
        <v>1</v>
      </c>
      <c r="DH5" s="25">
        <v>8</v>
      </c>
      <c r="DI5" s="6">
        <v>48</v>
      </c>
      <c r="DJ5" s="6">
        <v>0</v>
      </c>
      <c r="DK5" s="6">
        <v>55</v>
      </c>
      <c r="DL5" s="6">
        <v>0</v>
      </c>
      <c r="DM5" s="31">
        <v>8</v>
      </c>
      <c r="DN5" s="37">
        <v>48</v>
      </c>
      <c r="DO5" s="27">
        <v>0</v>
      </c>
      <c r="DP5" s="27">
        <v>37</v>
      </c>
      <c r="DQ5" s="27">
        <v>1</v>
      </c>
      <c r="DR5" s="25"/>
      <c r="DS5" s="6"/>
      <c r="DT5" s="6"/>
      <c r="DU5" s="6"/>
      <c r="DV5" s="6"/>
      <c r="DW5" s="25"/>
      <c r="DX5" s="6"/>
      <c r="DY5" s="6"/>
      <c r="DZ5" s="6"/>
      <c r="EA5" s="6"/>
      <c r="EB5" s="31"/>
      <c r="EC5" s="34"/>
      <c r="ED5" s="34"/>
      <c r="EE5" s="27"/>
      <c r="EF5" s="27"/>
      <c r="EG5" s="31"/>
      <c r="EH5" s="37"/>
      <c r="EI5" s="27"/>
      <c r="EJ5" s="27"/>
      <c r="EK5" s="27"/>
      <c r="EL5" s="31"/>
      <c r="EM5" s="37"/>
      <c r="EN5" s="27"/>
      <c r="EO5" s="27"/>
      <c r="EP5" s="27"/>
      <c r="EQ5" s="31"/>
      <c r="ER5" s="37"/>
      <c r="ES5" s="27"/>
      <c r="ET5" s="27"/>
      <c r="EU5" s="27"/>
      <c r="EV5" s="30"/>
      <c r="FA5" s="31">
        <v>7.3</v>
      </c>
      <c r="FB5" s="27">
        <v>45</v>
      </c>
      <c r="FC5" s="27">
        <v>0</v>
      </c>
      <c r="FD5" s="27">
        <v>40</v>
      </c>
      <c r="FE5" s="27">
        <v>3</v>
      </c>
      <c r="FF5" s="30"/>
      <c r="FK5" s="30"/>
    </row>
    <row r="6" spans="1:171" x14ac:dyDescent="0.25">
      <c r="A6" s="4" t="s">
        <v>664</v>
      </c>
      <c r="B6" s="5">
        <f>AP38</f>
        <v>66.5</v>
      </c>
      <c r="C6" s="15">
        <f>AQ38</f>
        <v>401</v>
      </c>
      <c r="D6" s="15">
        <f>AR38</f>
        <v>0</v>
      </c>
      <c r="E6" s="15">
        <f>AS38</f>
        <v>225</v>
      </c>
      <c r="F6" s="15">
        <f>AT38</f>
        <v>4</v>
      </c>
      <c r="G6" s="7">
        <f t="shared" si="1"/>
        <v>56.25</v>
      </c>
      <c r="H6" s="24"/>
      <c r="I6" s="7">
        <f t="shared" si="2"/>
        <v>100.25</v>
      </c>
      <c r="J6" s="7">
        <f t="shared" si="0"/>
        <v>3.3665835411471323</v>
      </c>
      <c r="K6" s="7"/>
      <c r="L6" s="25">
        <v>8</v>
      </c>
      <c r="M6" s="6">
        <v>48</v>
      </c>
      <c r="N6" s="6">
        <v>2</v>
      </c>
      <c r="O6" s="6">
        <v>24</v>
      </c>
      <c r="P6" s="6">
        <v>0</v>
      </c>
      <c r="Q6" s="25">
        <v>3</v>
      </c>
      <c r="R6" s="6">
        <v>18</v>
      </c>
      <c r="S6" s="6">
        <v>0</v>
      </c>
      <c r="T6" s="6">
        <v>14</v>
      </c>
      <c r="U6" s="6">
        <v>1</v>
      </c>
      <c r="V6" s="25">
        <v>5</v>
      </c>
      <c r="W6" s="6">
        <v>30</v>
      </c>
      <c r="X6" s="6">
        <v>0</v>
      </c>
      <c r="Y6" s="6">
        <v>41</v>
      </c>
      <c r="Z6" s="6">
        <v>1</v>
      </c>
      <c r="AA6" s="25">
        <v>8</v>
      </c>
      <c r="AB6" s="6">
        <v>48</v>
      </c>
      <c r="AC6" s="6">
        <v>2</v>
      </c>
      <c r="AD6" s="6">
        <v>16</v>
      </c>
      <c r="AE6" s="6">
        <v>0</v>
      </c>
      <c r="AF6" s="25">
        <v>3</v>
      </c>
      <c r="AG6" s="6">
        <v>18</v>
      </c>
      <c r="AH6" s="6">
        <v>0</v>
      </c>
      <c r="AI6" s="6">
        <v>27</v>
      </c>
      <c r="AJ6" s="6">
        <v>0</v>
      </c>
      <c r="AK6" s="25"/>
      <c r="AL6" s="6"/>
      <c r="AM6" s="6"/>
      <c r="AN6" s="6"/>
      <c r="AO6" s="6"/>
      <c r="AP6" s="25">
        <v>0.1</v>
      </c>
      <c r="AQ6" s="6">
        <v>1</v>
      </c>
      <c r="AR6" s="6">
        <v>0</v>
      </c>
      <c r="AS6" s="6">
        <v>0</v>
      </c>
      <c r="AT6" s="6">
        <v>1</v>
      </c>
      <c r="AU6" s="25">
        <v>3</v>
      </c>
      <c r="AV6" s="12">
        <v>18</v>
      </c>
      <c r="AW6" s="6">
        <v>0</v>
      </c>
      <c r="AX6" s="6">
        <v>10</v>
      </c>
      <c r="AY6" s="6">
        <v>3</v>
      </c>
      <c r="AZ6" s="25"/>
      <c r="BA6" s="6"/>
      <c r="BB6" s="6"/>
      <c r="BC6" s="6"/>
      <c r="BD6" s="6"/>
      <c r="BE6" s="25">
        <v>5</v>
      </c>
      <c r="BF6" s="6">
        <v>30</v>
      </c>
      <c r="BG6" s="6">
        <v>0</v>
      </c>
      <c r="BH6" s="6">
        <v>24</v>
      </c>
      <c r="BI6" s="6">
        <v>0</v>
      </c>
      <c r="BJ6" s="31">
        <v>4</v>
      </c>
      <c r="BK6" s="37">
        <v>24</v>
      </c>
      <c r="BL6" s="27">
        <v>1</v>
      </c>
      <c r="BM6" s="27">
        <v>22</v>
      </c>
      <c r="BN6" s="27">
        <v>1</v>
      </c>
      <c r="BO6" s="31">
        <v>4</v>
      </c>
      <c r="BP6" s="37">
        <v>24</v>
      </c>
      <c r="BQ6" s="27">
        <v>0</v>
      </c>
      <c r="BR6" s="27">
        <v>27</v>
      </c>
      <c r="BS6" s="27">
        <v>1</v>
      </c>
      <c r="BT6" s="25">
        <v>5</v>
      </c>
      <c r="BU6" s="6">
        <v>30</v>
      </c>
      <c r="BV6" s="6">
        <v>0</v>
      </c>
      <c r="BW6" s="6">
        <v>34</v>
      </c>
      <c r="BX6" s="6">
        <v>2</v>
      </c>
      <c r="BY6" s="25"/>
      <c r="BZ6" s="6"/>
      <c r="CA6" s="6"/>
      <c r="CB6" s="6"/>
      <c r="CC6" s="6"/>
      <c r="CD6" s="25">
        <v>6</v>
      </c>
      <c r="CE6" s="6">
        <v>36</v>
      </c>
      <c r="CF6" s="6">
        <v>1</v>
      </c>
      <c r="CG6" s="6">
        <v>21</v>
      </c>
      <c r="CH6" s="6">
        <v>0</v>
      </c>
      <c r="CI6" s="31"/>
      <c r="CJ6" s="37"/>
      <c r="CK6" s="27"/>
      <c r="CL6" s="27"/>
      <c r="CM6" s="27"/>
      <c r="CN6" s="25"/>
      <c r="CO6" s="6"/>
      <c r="CP6" s="6"/>
      <c r="CQ6" s="6"/>
      <c r="CR6" s="6"/>
      <c r="CS6" s="25">
        <v>5</v>
      </c>
      <c r="CT6" s="6">
        <v>30</v>
      </c>
      <c r="CU6" s="6">
        <v>0</v>
      </c>
      <c r="CV6" s="6">
        <v>24</v>
      </c>
      <c r="CW6" s="6">
        <v>1</v>
      </c>
      <c r="CX6" s="31">
        <v>4</v>
      </c>
      <c r="CY6" s="37">
        <v>24</v>
      </c>
      <c r="CZ6" s="27">
        <v>0</v>
      </c>
      <c r="DA6" s="27">
        <v>36</v>
      </c>
      <c r="DB6" s="27">
        <v>0</v>
      </c>
      <c r="DC6" s="25">
        <v>4</v>
      </c>
      <c r="DD6" s="6">
        <v>24</v>
      </c>
      <c r="DE6" s="6">
        <v>0</v>
      </c>
      <c r="DF6" s="6">
        <v>25</v>
      </c>
      <c r="DG6" s="6">
        <v>0</v>
      </c>
      <c r="DH6" s="25">
        <v>7</v>
      </c>
      <c r="DI6" s="6">
        <v>42</v>
      </c>
      <c r="DJ6" s="6">
        <v>1</v>
      </c>
      <c r="DK6" s="6">
        <v>33</v>
      </c>
      <c r="DL6" s="6">
        <v>2</v>
      </c>
      <c r="DM6" s="31">
        <v>4</v>
      </c>
      <c r="DN6" s="37">
        <v>24</v>
      </c>
      <c r="DO6" s="27">
        <v>0</v>
      </c>
      <c r="DP6" s="27">
        <v>29</v>
      </c>
      <c r="DQ6" s="27">
        <v>0</v>
      </c>
      <c r="DR6" s="25"/>
      <c r="DS6" s="6"/>
      <c r="DT6" s="6"/>
      <c r="DU6" s="6"/>
      <c r="DV6" s="6"/>
      <c r="DW6" s="25"/>
      <c r="DX6" s="6"/>
      <c r="DY6" s="6"/>
      <c r="DZ6" s="6"/>
      <c r="EA6" s="6"/>
      <c r="EB6" s="31"/>
      <c r="EC6" s="28"/>
      <c r="ED6" s="28"/>
      <c r="EE6" s="28"/>
      <c r="EF6" s="28"/>
      <c r="EG6" s="31"/>
      <c r="EH6" s="37"/>
      <c r="EI6" s="27"/>
      <c r="EJ6" s="27"/>
      <c r="EK6" s="27"/>
      <c r="EL6" s="31"/>
      <c r="EM6" s="37"/>
      <c r="EN6" s="27"/>
      <c r="EO6" s="27"/>
      <c r="EP6" s="27"/>
      <c r="EQ6" s="31"/>
      <c r="ER6" s="37"/>
      <c r="ES6" s="27"/>
      <c r="ET6" s="27"/>
      <c r="EU6" s="27"/>
      <c r="EV6" s="30"/>
      <c r="FA6" s="31"/>
      <c r="FB6" s="27"/>
      <c r="FC6" s="27"/>
      <c r="FD6" s="27"/>
      <c r="FE6" s="27"/>
      <c r="FF6" s="30"/>
      <c r="FK6" s="30"/>
    </row>
    <row r="7" spans="1:171" x14ac:dyDescent="0.25">
      <c r="A7" s="26" t="s">
        <v>236</v>
      </c>
      <c r="B7" s="5">
        <f>AU38</f>
        <v>52.2</v>
      </c>
      <c r="C7" s="15">
        <f>AV38</f>
        <v>314</v>
      </c>
      <c r="D7" s="15">
        <f>AW38</f>
        <v>3</v>
      </c>
      <c r="E7" s="15">
        <f>AX38</f>
        <v>319</v>
      </c>
      <c r="F7" s="15">
        <f>AY38</f>
        <v>13</v>
      </c>
      <c r="G7" s="7">
        <f t="shared" si="1"/>
        <v>24.53846153846154</v>
      </c>
      <c r="H7" s="24">
        <v>1</v>
      </c>
      <c r="I7" s="7">
        <f t="shared" si="2"/>
        <v>24.153846153846153</v>
      </c>
      <c r="J7" s="7">
        <f t="shared" si="0"/>
        <v>6.0955414012738851</v>
      </c>
      <c r="K7" s="7"/>
      <c r="L7" s="25">
        <v>3</v>
      </c>
      <c r="M7" s="6">
        <v>18</v>
      </c>
      <c r="N7" s="6">
        <v>0</v>
      </c>
      <c r="O7" s="6">
        <v>11</v>
      </c>
      <c r="P7" s="6">
        <v>0</v>
      </c>
      <c r="Q7" s="25">
        <v>6</v>
      </c>
      <c r="R7" s="6">
        <v>36</v>
      </c>
      <c r="S7" s="6">
        <v>1</v>
      </c>
      <c r="T7" s="6">
        <v>23</v>
      </c>
      <c r="U7" s="6">
        <v>0</v>
      </c>
      <c r="V7" s="25">
        <v>4</v>
      </c>
      <c r="W7" s="6">
        <v>24</v>
      </c>
      <c r="X7" s="6">
        <v>0</v>
      </c>
      <c r="Y7" s="6">
        <v>21</v>
      </c>
      <c r="Z7" s="6">
        <v>1</v>
      </c>
      <c r="AA7" s="25">
        <v>6</v>
      </c>
      <c r="AB7" s="6">
        <v>36</v>
      </c>
      <c r="AC7" s="6">
        <v>2</v>
      </c>
      <c r="AD7" s="6">
        <v>8</v>
      </c>
      <c r="AE7" s="6">
        <v>2</v>
      </c>
      <c r="AF7" s="25">
        <v>4</v>
      </c>
      <c r="AG7" s="6">
        <v>24</v>
      </c>
      <c r="AH7" s="6">
        <v>0</v>
      </c>
      <c r="AI7" s="6">
        <v>16</v>
      </c>
      <c r="AJ7" s="6">
        <v>0</v>
      </c>
      <c r="AK7" s="25"/>
      <c r="AL7" s="6"/>
      <c r="AM7" s="6"/>
      <c r="AN7" s="6"/>
      <c r="AO7" s="6"/>
      <c r="AP7" s="25">
        <v>2</v>
      </c>
      <c r="AQ7" s="6">
        <v>12</v>
      </c>
      <c r="AR7" s="6">
        <v>0</v>
      </c>
      <c r="AS7" s="6">
        <v>18</v>
      </c>
      <c r="AT7" s="6">
        <v>1</v>
      </c>
      <c r="AU7" s="25">
        <v>2</v>
      </c>
      <c r="AV7" s="12">
        <v>12</v>
      </c>
      <c r="AW7" s="6">
        <v>0</v>
      </c>
      <c r="AX7" s="6">
        <v>7</v>
      </c>
      <c r="AY7" s="6">
        <v>1</v>
      </c>
      <c r="AZ7" s="25"/>
      <c r="BA7" s="6"/>
      <c r="BB7" s="6"/>
      <c r="BC7" s="6"/>
      <c r="BD7" s="6"/>
      <c r="BE7" s="25">
        <v>3</v>
      </c>
      <c r="BF7" s="6">
        <v>18</v>
      </c>
      <c r="BG7" s="6">
        <v>0</v>
      </c>
      <c r="BH7" s="6">
        <v>20</v>
      </c>
      <c r="BI7" s="6">
        <v>2</v>
      </c>
      <c r="BJ7" s="31">
        <v>2</v>
      </c>
      <c r="BK7" s="37">
        <v>12</v>
      </c>
      <c r="BL7" s="27">
        <v>0</v>
      </c>
      <c r="BM7" s="27">
        <v>29</v>
      </c>
      <c r="BN7" s="27">
        <v>0</v>
      </c>
      <c r="BO7" s="31">
        <v>3</v>
      </c>
      <c r="BP7" s="37">
        <v>18</v>
      </c>
      <c r="BQ7" s="27">
        <v>0</v>
      </c>
      <c r="BR7" s="27">
        <v>18</v>
      </c>
      <c r="BS7" s="27">
        <v>0</v>
      </c>
      <c r="BT7" s="25">
        <v>4</v>
      </c>
      <c r="BU7" s="6">
        <v>24</v>
      </c>
      <c r="BV7" s="6">
        <v>0</v>
      </c>
      <c r="BW7" s="6">
        <v>24</v>
      </c>
      <c r="BX7" s="6">
        <v>1</v>
      </c>
      <c r="BY7" s="25"/>
      <c r="BZ7" s="6"/>
      <c r="CA7" s="6"/>
      <c r="CB7" s="6"/>
      <c r="CC7" s="6"/>
      <c r="CD7" s="25">
        <v>2</v>
      </c>
      <c r="CE7" s="6">
        <v>12</v>
      </c>
      <c r="CF7" s="6">
        <v>0</v>
      </c>
      <c r="CG7" s="6">
        <v>14</v>
      </c>
      <c r="CH7" s="6">
        <v>0</v>
      </c>
      <c r="CI7" s="31"/>
      <c r="CJ7" s="37"/>
      <c r="CK7" s="27"/>
      <c r="CL7" s="27"/>
      <c r="CM7" s="27"/>
      <c r="CN7" s="25"/>
      <c r="CO7" s="6"/>
      <c r="CP7" s="6"/>
      <c r="CQ7" s="6"/>
      <c r="CR7" s="6"/>
      <c r="CS7" s="25">
        <v>6</v>
      </c>
      <c r="CT7" s="6">
        <v>36</v>
      </c>
      <c r="CU7" s="6">
        <v>1</v>
      </c>
      <c r="CV7" s="6">
        <v>15</v>
      </c>
      <c r="CW7" s="6">
        <v>1</v>
      </c>
      <c r="CX7" s="31">
        <v>5</v>
      </c>
      <c r="CY7" s="37">
        <v>30</v>
      </c>
      <c r="CZ7" s="27">
        <v>1</v>
      </c>
      <c r="DA7" s="27">
        <v>27</v>
      </c>
      <c r="DB7" s="27">
        <v>2</v>
      </c>
      <c r="DC7" s="25">
        <v>3</v>
      </c>
      <c r="DD7" s="6">
        <v>18</v>
      </c>
      <c r="DE7" s="6">
        <v>0</v>
      </c>
      <c r="DF7" s="6">
        <v>23</v>
      </c>
      <c r="DG7" s="6">
        <v>0</v>
      </c>
      <c r="DH7" s="25">
        <v>3</v>
      </c>
      <c r="DI7" s="6">
        <v>18</v>
      </c>
      <c r="DJ7" s="6">
        <v>0</v>
      </c>
      <c r="DK7" s="6">
        <v>15</v>
      </c>
      <c r="DL7" s="6">
        <v>3</v>
      </c>
      <c r="DM7" s="31">
        <v>4</v>
      </c>
      <c r="DN7" s="37">
        <v>24</v>
      </c>
      <c r="DO7" s="27">
        <v>0</v>
      </c>
      <c r="DP7" s="27">
        <v>26</v>
      </c>
      <c r="DQ7" s="27">
        <v>2</v>
      </c>
      <c r="DR7" s="25"/>
      <c r="DS7" s="6"/>
      <c r="DT7" s="6"/>
      <c r="DU7" s="6"/>
      <c r="DV7" s="6"/>
      <c r="DW7" s="25"/>
      <c r="DX7" s="6"/>
      <c r="DY7" s="6"/>
      <c r="DZ7" s="6"/>
      <c r="EA7" s="6"/>
      <c r="EB7" s="31"/>
      <c r="EC7" s="28"/>
      <c r="ED7" s="28"/>
      <c r="EE7" s="28"/>
      <c r="EF7" s="28"/>
      <c r="EG7" s="31"/>
      <c r="EH7" s="37"/>
      <c r="EI7" s="27"/>
      <c r="EJ7" s="27"/>
      <c r="EK7" s="27"/>
      <c r="EL7" s="31"/>
      <c r="EM7" s="37"/>
      <c r="EN7" s="27"/>
      <c r="EO7" s="27"/>
      <c r="EP7" s="27"/>
      <c r="EQ7" s="31"/>
      <c r="ER7" s="37"/>
      <c r="ES7" s="27"/>
      <c r="ET7" s="27"/>
      <c r="EU7" s="27"/>
      <c r="EV7" s="30"/>
      <c r="FA7" s="31"/>
      <c r="FB7" s="27"/>
      <c r="FC7" s="27"/>
      <c r="FD7" s="27"/>
      <c r="FE7" s="27"/>
      <c r="FF7" s="30"/>
      <c r="FK7" s="30"/>
    </row>
    <row r="8" spans="1:171" x14ac:dyDescent="0.25">
      <c r="A8" s="26" t="s">
        <v>574</v>
      </c>
      <c r="B8" s="5">
        <f>AZ38</f>
        <v>8</v>
      </c>
      <c r="C8" s="15">
        <f>BA38</f>
        <v>48</v>
      </c>
      <c r="D8" s="15">
        <f>BB38</f>
        <v>1</v>
      </c>
      <c r="E8" s="15">
        <f>BC38</f>
        <v>47</v>
      </c>
      <c r="F8" s="15">
        <f>BD38</f>
        <v>0</v>
      </c>
      <c r="G8" s="7"/>
      <c r="H8" s="24"/>
      <c r="I8" s="7"/>
      <c r="J8" s="7">
        <f t="shared" si="0"/>
        <v>5.875</v>
      </c>
      <c r="K8" s="7"/>
      <c r="L8" s="25">
        <v>8</v>
      </c>
      <c r="M8" s="6">
        <v>48</v>
      </c>
      <c r="N8" s="6">
        <v>3</v>
      </c>
      <c r="O8" s="6">
        <v>14</v>
      </c>
      <c r="P8" s="6">
        <v>0</v>
      </c>
      <c r="Q8" s="25">
        <v>4</v>
      </c>
      <c r="R8" s="6">
        <v>24</v>
      </c>
      <c r="S8" s="6">
        <v>0</v>
      </c>
      <c r="T8" s="6">
        <v>14</v>
      </c>
      <c r="U8" s="6">
        <v>1</v>
      </c>
      <c r="V8" s="25">
        <v>4</v>
      </c>
      <c r="W8" s="12">
        <v>24</v>
      </c>
      <c r="X8" s="6">
        <v>0</v>
      </c>
      <c r="Y8" s="6">
        <v>36</v>
      </c>
      <c r="Z8" s="6">
        <v>0</v>
      </c>
      <c r="AA8" s="25">
        <v>8</v>
      </c>
      <c r="AB8" s="6">
        <v>48</v>
      </c>
      <c r="AC8" s="6">
        <v>1</v>
      </c>
      <c r="AD8" s="6">
        <v>22</v>
      </c>
      <c r="AE8" s="6">
        <v>2</v>
      </c>
      <c r="AF8" s="25">
        <v>2</v>
      </c>
      <c r="AG8" s="6">
        <v>12</v>
      </c>
      <c r="AH8" s="6">
        <v>0</v>
      </c>
      <c r="AI8" s="6">
        <v>20</v>
      </c>
      <c r="AJ8" s="6">
        <v>0</v>
      </c>
      <c r="AK8" s="25"/>
      <c r="AL8" s="6"/>
      <c r="AM8" s="6"/>
      <c r="AN8" s="6"/>
      <c r="AO8" s="6"/>
      <c r="AP8" s="25">
        <v>2</v>
      </c>
      <c r="AQ8" s="6">
        <v>12</v>
      </c>
      <c r="AR8" s="6">
        <v>0</v>
      </c>
      <c r="AS8" s="6">
        <v>29</v>
      </c>
      <c r="AT8" s="6">
        <v>0</v>
      </c>
      <c r="AU8" s="25">
        <v>7</v>
      </c>
      <c r="AV8" s="12">
        <v>42</v>
      </c>
      <c r="AW8" s="6">
        <v>0</v>
      </c>
      <c r="AX8" s="6">
        <v>34</v>
      </c>
      <c r="AY8" s="6">
        <v>1</v>
      </c>
      <c r="AZ8" s="25"/>
      <c r="BA8" s="6"/>
      <c r="BB8" s="6"/>
      <c r="BC8" s="6"/>
      <c r="BD8" s="6"/>
      <c r="BE8" s="25">
        <v>2</v>
      </c>
      <c r="BF8" s="6">
        <v>12</v>
      </c>
      <c r="BG8" s="6">
        <v>0</v>
      </c>
      <c r="BH8" s="6">
        <v>17</v>
      </c>
      <c r="BI8" s="6">
        <v>1</v>
      </c>
      <c r="BJ8" s="31">
        <v>3</v>
      </c>
      <c r="BK8" s="37">
        <v>18</v>
      </c>
      <c r="BL8" s="27">
        <v>0</v>
      </c>
      <c r="BM8" s="27">
        <v>22</v>
      </c>
      <c r="BN8" s="27">
        <v>0</v>
      </c>
      <c r="BO8" s="31">
        <v>4</v>
      </c>
      <c r="BP8" s="37">
        <v>24</v>
      </c>
      <c r="BQ8" s="27">
        <v>2</v>
      </c>
      <c r="BR8" s="27">
        <v>6</v>
      </c>
      <c r="BS8" s="27">
        <v>0</v>
      </c>
      <c r="BT8" s="25">
        <v>2</v>
      </c>
      <c r="BU8" s="6">
        <v>12</v>
      </c>
      <c r="BV8" s="6">
        <v>0</v>
      </c>
      <c r="BW8" s="6">
        <v>8</v>
      </c>
      <c r="BX8" s="6">
        <v>0</v>
      </c>
      <c r="BY8" s="25"/>
      <c r="BZ8" s="6"/>
      <c r="CA8" s="6"/>
      <c r="CB8" s="6"/>
      <c r="CC8" s="6"/>
      <c r="CD8" s="25">
        <v>6</v>
      </c>
      <c r="CE8" s="12">
        <v>36</v>
      </c>
      <c r="CF8" s="6">
        <v>1</v>
      </c>
      <c r="CG8" s="6">
        <v>8</v>
      </c>
      <c r="CH8" s="6">
        <v>3</v>
      </c>
      <c r="CI8" s="31"/>
      <c r="CJ8" s="37"/>
      <c r="CK8" s="27"/>
      <c r="CL8" s="27"/>
      <c r="CM8" s="27"/>
      <c r="CN8" s="25"/>
      <c r="CO8" s="6"/>
      <c r="CP8" s="6"/>
      <c r="CQ8" s="6"/>
      <c r="CR8" s="6"/>
      <c r="CS8" s="25">
        <v>4.0999999999999996</v>
      </c>
      <c r="CT8" s="6">
        <v>25</v>
      </c>
      <c r="CU8" s="6">
        <v>0</v>
      </c>
      <c r="CV8" s="6">
        <v>28</v>
      </c>
      <c r="CW8" s="6">
        <v>0</v>
      </c>
      <c r="CX8" s="31">
        <v>4</v>
      </c>
      <c r="CY8" s="37">
        <v>24</v>
      </c>
      <c r="CZ8" s="27">
        <v>0</v>
      </c>
      <c r="DA8" s="27">
        <v>32</v>
      </c>
      <c r="DB8" s="27">
        <v>0</v>
      </c>
      <c r="DC8" s="25">
        <v>8</v>
      </c>
      <c r="DD8" s="6">
        <v>48</v>
      </c>
      <c r="DE8" s="6">
        <v>0</v>
      </c>
      <c r="DF8" s="6">
        <v>53</v>
      </c>
      <c r="DG8" s="6">
        <v>1</v>
      </c>
      <c r="DH8" s="25">
        <v>4</v>
      </c>
      <c r="DI8" s="6">
        <v>24</v>
      </c>
      <c r="DJ8" s="6">
        <v>0</v>
      </c>
      <c r="DK8" s="6">
        <v>30</v>
      </c>
      <c r="DL8" s="6">
        <v>0</v>
      </c>
      <c r="DM8" s="31">
        <v>2</v>
      </c>
      <c r="DN8" s="37">
        <v>12</v>
      </c>
      <c r="DO8" s="27">
        <v>0</v>
      </c>
      <c r="DP8" s="27">
        <v>27</v>
      </c>
      <c r="DQ8" s="27">
        <v>0</v>
      </c>
      <c r="DR8" s="25"/>
      <c r="DS8" s="6"/>
      <c r="DT8" s="6"/>
      <c r="DU8" s="6"/>
      <c r="DV8" s="6"/>
      <c r="DW8" s="25"/>
      <c r="DX8" s="6"/>
      <c r="DY8" s="6"/>
      <c r="DZ8" s="6"/>
      <c r="EA8" s="6"/>
      <c r="EB8" s="31"/>
      <c r="EC8" s="28"/>
      <c r="ED8" s="28"/>
      <c r="EE8" s="28"/>
      <c r="EF8" s="28"/>
      <c r="EG8" s="31"/>
      <c r="EH8" s="37"/>
      <c r="EI8" s="27"/>
      <c r="EJ8" s="27"/>
      <c r="EK8" s="27"/>
      <c r="EL8" s="31"/>
      <c r="EM8" s="37"/>
      <c r="EN8" s="27"/>
      <c r="EO8" s="27"/>
      <c r="EP8" s="27"/>
      <c r="EQ8" s="31"/>
      <c r="ER8" s="37"/>
      <c r="ES8" s="27"/>
      <c r="ET8" s="27"/>
      <c r="EU8" s="27"/>
      <c r="EV8" s="30"/>
      <c r="FA8" s="31"/>
      <c r="FB8" s="27"/>
      <c r="FC8" s="27"/>
      <c r="FD8" s="27"/>
      <c r="FE8" s="27"/>
      <c r="FF8" s="30"/>
      <c r="FK8" s="30"/>
    </row>
    <row r="9" spans="1:171" x14ac:dyDescent="0.25">
      <c r="A9" s="26" t="s">
        <v>528</v>
      </c>
      <c r="B9" s="5">
        <f>BE38</f>
        <v>30</v>
      </c>
      <c r="C9" s="15">
        <f>BF38</f>
        <v>180</v>
      </c>
      <c r="D9" s="15">
        <f>BG38</f>
        <v>0</v>
      </c>
      <c r="E9" s="15">
        <f>BH38</f>
        <v>190</v>
      </c>
      <c r="F9" s="15">
        <f>BI38</f>
        <v>8</v>
      </c>
      <c r="G9" s="7">
        <f t="shared" si="1"/>
        <v>23.75</v>
      </c>
      <c r="H9" s="24"/>
      <c r="I9" s="7">
        <f t="shared" si="2"/>
        <v>22.5</v>
      </c>
      <c r="J9" s="7">
        <f t="shared" si="0"/>
        <v>6.333333333333333</v>
      </c>
      <c r="K9" s="7"/>
      <c r="L9" s="25">
        <v>4</v>
      </c>
      <c r="M9" s="6">
        <v>24</v>
      </c>
      <c r="N9" s="6">
        <v>0</v>
      </c>
      <c r="O9" s="6">
        <v>13</v>
      </c>
      <c r="P9" s="6">
        <v>1</v>
      </c>
      <c r="Q9" s="25">
        <v>6</v>
      </c>
      <c r="R9" s="6">
        <v>36</v>
      </c>
      <c r="S9" s="6">
        <v>0</v>
      </c>
      <c r="T9" s="6">
        <v>31</v>
      </c>
      <c r="U9" s="6">
        <v>2</v>
      </c>
      <c r="V9" s="25">
        <v>3</v>
      </c>
      <c r="W9" s="12">
        <v>18</v>
      </c>
      <c r="X9" s="6">
        <v>0</v>
      </c>
      <c r="Y9" s="6">
        <v>17</v>
      </c>
      <c r="Z9" s="6">
        <v>0</v>
      </c>
      <c r="AA9" s="25">
        <v>6</v>
      </c>
      <c r="AB9" s="12">
        <v>36</v>
      </c>
      <c r="AC9" s="6">
        <v>0</v>
      </c>
      <c r="AD9" s="6">
        <v>23</v>
      </c>
      <c r="AE9" s="6">
        <v>3</v>
      </c>
      <c r="AF9" s="25"/>
      <c r="AG9" s="6"/>
      <c r="AH9" s="6"/>
      <c r="AI9" s="6"/>
      <c r="AJ9" s="6"/>
      <c r="AK9" s="25"/>
      <c r="AL9" s="6"/>
      <c r="AM9" s="6"/>
      <c r="AN9" s="6"/>
      <c r="AO9" s="6"/>
      <c r="AP9" s="25">
        <v>1</v>
      </c>
      <c r="AQ9" s="6">
        <v>6</v>
      </c>
      <c r="AR9" s="6">
        <v>0</v>
      </c>
      <c r="AS9" s="6">
        <v>7</v>
      </c>
      <c r="AT9" s="6">
        <v>0</v>
      </c>
      <c r="AU9" s="25">
        <v>3</v>
      </c>
      <c r="AV9" s="12">
        <v>18</v>
      </c>
      <c r="AW9" s="6">
        <v>0</v>
      </c>
      <c r="AX9" s="6">
        <v>49</v>
      </c>
      <c r="AY9" s="6">
        <v>0</v>
      </c>
      <c r="AZ9" s="25"/>
      <c r="BA9" s="6"/>
      <c r="BB9" s="6"/>
      <c r="BC9" s="6"/>
      <c r="BD9" s="6"/>
      <c r="BE9" s="25">
        <v>3</v>
      </c>
      <c r="BF9" s="6">
        <v>18</v>
      </c>
      <c r="BG9" s="6">
        <v>0</v>
      </c>
      <c r="BH9" s="6">
        <v>31</v>
      </c>
      <c r="BI9" s="6">
        <v>1</v>
      </c>
      <c r="BJ9" s="31"/>
      <c r="BK9" s="37"/>
      <c r="BL9" s="27"/>
      <c r="BM9" s="27"/>
      <c r="BN9" s="27"/>
      <c r="BO9" s="31">
        <v>3</v>
      </c>
      <c r="BP9" s="37">
        <v>18</v>
      </c>
      <c r="BQ9" s="27">
        <v>0</v>
      </c>
      <c r="BR9" s="27">
        <v>31</v>
      </c>
      <c r="BS9" s="27">
        <v>3</v>
      </c>
      <c r="BT9" s="25">
        <v>5</v>
      </c>
      <c r="BU9" s="12">
        <v>30</v>
      </c>
      <c r="BV9" s="6">
        <v>0</v>
      </c>
      <c r="BW9" s="6">
        <v>24</v>
      </c>
      <c r="BX9" s="6">
        <v>1</v>
      </c>
      <c r="BY9" s="25"/>
      <c r="BZ9" s="6"/>
      <c r="CA9" s="6"/>
      <c r="CB9" s="6"/>
      <c r="CC9" s="6"/>
      <c r="CD9" s="25">
        <v>8</v>
      </c>
      <c r="CE9" s="12">
        <v>48</v>
      </c>
      <c r="CF9" s="6">
        <v>1</v>
      </c>
      <c r="CG9" s="6">
        <v>53</v>
      </c>
      <c r="CH9" s="6">
        <v>0</v>
      </c>
      <c r="CI9" s="31"/>
      <c r="CJ9" s="37"/>
      <c r="CK9" s="27"/>
      <c r="CL9" s="27"/>
      <c r="CM9" s="27"/>
      <c r="CN9" s="25"/>
      <c r="CO9" s="6"/>
      <c r="CP9" s="6"/>
      <c r="CQ9" s="6"/>
      <c r="CR9" s="6"/>
      <c r="CS9" s="25">
        <v>2</v>
      </c>
      <c r="CT9" s="6">
        <v>12</v>
      </c>
      <c r="CU9" s="6">
        <v>0</v>
      </c>
      <c r="CV9" s="6">
        <v>13</v>
      </c>
      <c r="CW9" s="6">
        <v>1</v>
      </c>
      <c r="CX9" s="31"/>
      <c r="CY9" s="37"/>
      <c r="CZ9" s="27"/>
      <c r="DA9" s="27"/>
      <c r="DB9" s="27"/>
      <c r="DC9" s="25">
        <v>4</v>
      </c>
      <c r="DD9" s="6">
        <v>24</v>
      </c>
      <c r="DE9" s="6">
        <v>0</v>
      </c>
      <c r="DF9" s="6">
        <v>14</v>
      </c>
      <c r="DG9" s="6">
        <v>0</v>
      </c>
      <c r="DH9" s="25">
        <v>5</v>
      </c>
      <c r="DI9" s="6">
        <v>30</v>
      </c>
      <c r="DJ9" s="6">
        <v>1</v>
      </c>
      <c r="DK9" s="6">
        <v>20</v>
      </c>
      <c r="DL9" s="6">
        <v>1</v>
      </c>
      <c r="DM9" s="31">
        <v>4</v>
      </c>
      <c r="DN9" s="37">
        <v>24</v>
      </c>
      <c r="DO9" s="27">
        <v>0</v>
      </c>
      <c r="DP9" s="27">
        <v>24</v>
      </c>
      <c r="DQ9" s="27">
        <v>2</v>
      </c>
      <c r="DR9" s="25"/>
      <c r="DS9" s="6"/>
      <c r="DT9" s="6"/>
      <c r="DU9" s="6"/>
      <c r="DV9" s="6"/>
      <c r="DW9" s="25"/>
      <c r="DX9" s="6"/>
      <c r="DY9" s="6"/>
      <c r="DZ9" s="6"/>
      <c r="EA9" s="6"/>
      <c r="EB9" s="31"/>
      <c r="EC9" s="28"/>
      <c r="ED9" s="28"/>
      <c r="EE9" s="28"/>
      <c r="EF9" s="28"/>
      <c r="EG9" s="31"/>
      <c r="EH9" s="37"/>
      <c r="EI9" s="27"/>
      <c r="EJ9" s="27"/>
      <c r="EK9" s="27"/>
      <c r="EL9" s="31"/>
      <c r="EM9" s="37"/>
      <c r="EN9" s="27"/>
      <c r="EO9" s="27"/>
      <c r="EP9" s="27"/>
      <c r="EQ9" s="31"/>
      <c r="ER9" s="37"/>
      <c r="ES9" s="27"/>
      <c r="ET9" s="27"/>
      <c r="EU9" s="27"/>
      <c r="EV9" s="30"/>
      <c r="FA9" s="30"/>
      <c r="FF9" s="30"/>
      <c r="FK9" s="30"/>
    </row>
    <row r="10" spans="1:171" x14ac:dyDescent="0.25">
      <c r="A10" s="4" t="s">
        <v>10</v>
      </c>
      <c r="B10" s="5">
        <f>L38</f>
        <v>132</v>
      </c>
      <c r="C10" s="15">
        <f>M38</f>
        <v>792</v>
      </c>
      <c r="D10" s="15">
        <f>N38</f>
        <v>19</v>
      </c>
      <c r="E10" s="15">
        <f>O38</f>
        <v>477</v>
      </c>
      <c r="F10" s="15">
        <f>P38</f>
        <v>18</v>
      </c>
      <c r="G10" s="7">
        <f t="shared" si="1"/>
        <v>26.5</v>
      </c>
      <c r="H10" s="24">
        <v>3</v>
      </c>
      <c r="I10" s="7">
        <f t="shared" si="2"/>
        <v>44</v>
      </c>
      <c r="J10" s="7">
        <f t="shared" si="0"/>
        <v>3.6136363636363638</v>
      </c>
      <c r="K10" s="7"/>
      <c r="L10" s="25">
        <v>8</v>
      </c>
      <c r="M10" s="6">
        <v>48</v>
      </c>
      <c r="N10" s="6">
        <v>2</v>
      </c>
      <c r="O10" s="6">
        <v>22</v>
      </c>
      <c r="P10" s="6">
        <v>3</v>
      </c>
      <c r="Q10" s="25">
        <v>4</v>
      </c>
      <c r="R10" s="6">
        <v>24</v>
      </c>
      <c r="S10" s="6">
        <v>0</v>
      </c>
      <c r="T10" s="6">
        <v>14</v>
      </c>
      <c r="U10" s="6">
        <v>1</v>
      </c>
      <c r="V10" s="25">
        <v>8</v>
      </c>
      <c r="W10" s="12">
        <v>48</v>
      </c>
      <c r="X10" s="6">
        <v>0</v>
      </c>
      <c r="Y10" s="6">
        <v>64</v>
      </c>
      <c r="Z10" s="6">
        <v>1</v>
      </c>
      <c r="AA10" s="25">
        <v>2</v>
      </c>
      <c r="AB10" s="12">
        <v>12</v>
      </c>
      <c r="AC10" s="6">
        <v>0</v>
      </c>
      <c r="AD10" s="6">
        <v>11</v>
      </c>
      <c r="AE10" s="6">
        <v>0</v>
      </c>
      <c r="AF10" s="25"/>
      <c r="AG10" s="6"/>
      <c r="AH10" s="6"/>
      <c r="AI10" s="6"/>
      <c r="AJ10" s="6"/>
      <c r="AK10" s="25"/>
      <c r="AL10" s="6"/>
      <c r="AM10" s="6"/>
      <c r="AN10" s="6"/>
      <c r="AO10" s="6"/>
      <c r="AP10" s="25">
        <v>3</v>
      </c>
      <c r="AQ10" s="6">
        <v>18</v>
      </c>
      <c r="AR10" s="6">
        <v>0</v>
      </c>
      <c r="AS10" s="6">
        <v>10</v>
      </c>
      <c r="AT10" s="6">
        <v>0</v>
      </c>
      <c r="AU10" s="25">
        <v>4</v>
      </c>
      <c r="AV10" s="12">
        <v>24</v>
      </c>
      <c r="AW10" s="6">
        <v>0</v>
      </c>
      <c r="AX10" s="6">
        <v>19</v>
      </c>
      <c r="AY10" s="6">
        <v>1</v>
      </c>
      <c r="AZ10" s="25"/>
      <c r="BA10" s="6"/>
      <c r="BB10" s="6"/>
      <c r="BC10" s="6"/>
      <c r="BD10" s="6"/>
      <c r="BE10" s="25">
        <v>2</v>
      </c>
      <c r="BF10" s="6">
        <v>12</v>
      </c>
      <c r="BG10" s="6">
        <v>0</v>
      </c>
      <c r="BH10" s="6">
        <v>4</v>
      </c>
      <c r="BI10" s="6">
        <v>0</v>
      </c>
      <c r="BJ10" s="31"/>
      <c r="BK10" s="37"/>
      <c r="BL10" s="27"/>
      <c r="BM10" s="27"/>
      <c r="BN10" s="27"/>
      <c r="BO10" s="31">
        <v>6</v>
      </c>
      <c r="BP10" s="37">
        <v>36</v>
      </c>
      <c r="BQ10" s="27">
        <v>1</v>
      </c>
      <c r="BR10" s="27">
        <v>12</v>
      </c>
      <c r="BS10" s="27">
        <v>3</v>
      </c>
      <c r="BT10" s="25">
        <v>2</v>
      </c>
      <c r="BU10" s="12">
        <v>12</v>
      </c>
      <c r="BV10" s="6">
        <v>0</v>
      </c>
      <c r="BW10" s="6">
        <v>38</v>
      </c>
      <c r="BX10" s="6">
        <v>0</v>
      </c>
      <c r="BY10" s="25"/>
      <c r="BZ10" s="6"/>
      <c r="CA10" s="6"/>
      <c r="CB10" s="6"/>
      <c r="CC10" s="6"/>
      <c r="CD10" s="25"/>
      <c r="CE10" s="12"/>
      <c r="CF10" s="6"/>
      <c r="CG10" s="6"/>
      <c r="CH10" s="6"/>
      <c r="CI10" s="31"/>
      <c r="CJ10" s="37"/>
      <c r="CK10" s="27"/>
      <c r="CL10" s="27"/>
      <c r="CM10" s="27"/>
      <c r="CN10" s="25"/>
      <c r="CO10" s="6"/>
      <c r="CP10" s="6"/>
      <c r="CQ10" s="6"/>
      <c r="CR10" s="6"/>
      <c r="CS10" s="25">
        <v>6</v>
      </c>
      <c r="CT10" s="6">
        <v>36</v>
      </c>
      <c r="CU10" s="6">
        <v>1</v>
      </c>
      <c r="CV10" s="6">
        <v>35</v>
      </c>
      <c r="CW10" s="6">
        <v>0</v>
      </c>
      <c r="CX10" s="31"/>
      <c r="CY10" s="37"/>
      <c r="CZ10" s="27"/>
      <c r="DA10" s="27"/>
      <c r="DB10" s="27"/>
      <c r="DC10" s="25"/>
      <c r="DD10" s="6"/>
      <c r="DE10" s="6"/>
      <c r="DF10" s="6"/>
      <c r="DG10" s="6"/>
      <c r="DH10" s="25">
        <v>6</v>
      </c>
      <c r="DI10" s="6">
        <v>36</v>
      </c>
      <c r="DJ10" s="6">
        <v>3</v>
      </c>
      <c r="DK10" s="6">
        <v>16</v>
      </c>
      <c r="DL10" s="6">
        <v>2</v>
      </c>
      <c r="DM10" s="31">
        <v>4</v>
      </c>
      <c r="DN10" s="37">
        <v>24</v>
      </c>
      <c r="DO10" s="27">
        <v>0</v>
      </c>
      <c r="DP10" s="27">
        <v>26</v>
      </c>
      <c r="DQ10" s="27">
        <v>0</v>
      </c>
      <c r="DR10" s="25"/>
      <c r="DS10" s="6"/>
      <c r="DT10" s="6"/>
      <c r="DU10" s="6"/>
      <c r="DV10" s="6"/>
      <c r="DW10" s="25"/>
      <c r="DX10" s="6"/>
      <c r="DY10" s="6"/>
      <c r="DZ10" s="6"/>
      <c r="EA10" s="6"/>
      <c r="EB10" s="38"/>
      <c r="EC10" s="28"/>
      <c r="ED10" s="28"/>
      <c r="EE10" s="28"/>
      <c r="EF10" s="28"/>
      <c r="EG10" s="31"/>
      <c r="EH10" s="37"/>
      <c r="EI10" s="27"/>
      <c r="EJ10" s="27"/>
      <c r="EK10" s="27"/>
      <c r="EL10" s="31"/>
      <c r="EM10" s="37"/>
      <c r="EN10" s="27"/>
      <c r="EO10" s="27"/>
      <c r="EP10" s="27"/>
      <c r="EQ10" s="31"/>
      <c r="ER10" s="37"/>
      <c r="ES10" s="27"/>
      <c r="ET10" s="27"/>
      <c r="EU10" s="27"/>
      <c r="EV10" s="30"/>
      <c r="FA10" s="30"/>
      <c r="FF10" s="30"/>
      <c r="FK10" s="30"/>
    </row>
    <row r="11" spans="1:171" x14ac:dyDescent="0.25">
      <c r="A11" s="26" t="s">
        <v>663</v>
      </c>
      <c r="B11" s="5">
        <f>AA38</f>
        <v>75</v>
      </c>
      <c r="C11" s="15">
        <f>AB38</f>
        <v>450</v>
      </c>
      <c r="D11" s="15">
        <f>AC38</f>
        <v>20</v>
      </c>
      <c r="E11" s="15">
        <f>AD38</f>
        <v>222</v>
      </c>
      <c r="F11" s="15">
        <f>AE38</f>
        <v>16</v>
      </c>
      <c r="G11" s="7">
        <f t="shared" si="1"/>
        <v>13.875</v>
      </c>
      <c r="H11" s="24">
        <v>2</v>
      </c>
      <c r="I11" s="7">
        <f t="shared" si="2"/>
        <v>28.125</v>
      </c>
      <c r="J11" s="7">
        <f t="shared" si="0"/>
        <v>2.96</v>
      </c>
      <c r="K11" s="7"/>
      <c r="L11" s="25">
        <v>4</v>
      </c>
      <c r="M11" s="6">
        <v>24</v>
      </c>
      <c r="N11" s="6">
        <v>0</v>
      </c>
      <c r="O11" s="6">
        <v>25</v>
      </c>
      <c r="P11" s="6">
        <v>0</v>
      </c>
      <c r="Q11" s="25">
        <v>4</v>
      </c>
      <c r="R11" s="6">
        <v>24</v>
      </c>
      <c r="S11" s="6">
        <v>0</v>
      </c>
      <c r="T11" s="6">
        <v>22</v>
      </c>
      <c r="U11" s="6">
        <v>2</v>
      </c>
      <c r="V11" s="25">
        <v>3</v>
      </c>
      <c r="W11" s="12">
        <v>18</v>
      </c>
      <c r="X11" s="6">
        <v>0</v>
      </c>
      <c r="Y11" s="6">
        <v>30</v>
      </c>
      <c r="Z11" s="6">
        <v>0</v>
      </c>
      <c r="AA11" s="25">
        <v>3</v>
      </c>
      <c r="AB11" s="12">
        <v>18</v>
      </c>
      <c r="AC11" s="6">
        <v>0</v>
      </c>
      <c r="AD11" s="6">
        <v>6</v>
      </c>
      <c r="AE11" s="6">
        <v>0</v>
      </c>
      <c r="AF11" s="25"/>
      <c r="AG11" s="6"/>
      <c r="AH11" s="6"/>
      <c r="AI11" s="6"/>
      <c r="AJ11" s="6"/>
      <c r="AK11" s="25"/>
      <c r="AL11" s="6"/>
      <c r="AM11" s="6"/>
      <c r="AN11" s="6"/>
      <c r="AO11" s="6"/>
      <c r="AP11" s="25">
        <v>3</v>
      </c>
      <c r="AQ11" s="6">
        <v>18</v>
      </c>
      <c r="AR11" s="6">
        <v>0</v>
      </c>
      <c r="AS11" s="6">
        <v>16</v>
      </c>
      <c r="AT11" s="6">
        <v>0</v>
      </c>
      <c r="AU11" s="25">
        <v>2</v>
      </c>
      <c r="AV11" s="12">
        <v>12</v>
      </c>
      <c r="AW11" s="6">
        <v>0</v>
      </c>
      <c r="AX11" s="6">
        <v>12</v>
      </c>
      <c r="AY11" s="6">
        <v>1</v>
      </c>
      <c r="AZ11" s="25"/>
      <c r="BA11" s="6"/>
      <c r="BB11" s="6"/>
      <c r="BC11" s="6"/>
      <c r="BD11" s="6"/>
      <c r="BE11" s="25">
        <v>2</v>
      </c>
      <c r="BF11" s="6">
        <v>12</v>
      </c>
      <c r="BG11" s="6">
        <v>0</v>
      </c>
      <c r="BH11" s="6">
        <v>22</v>
      </c>
      <c r="BI11" s="6">
        <v>1</v>
      </c>
      <c r="BJ11" s="31"/>
      <c r="BK11" s="37"/>
      <c r="BL11" s="27"/>
      <c r="BM11" s="27"/>
      <c r="BN11" s="27"/>
      <c r="BO11" s="31">
        <v>3</v>
      </c>
      <c r="BP11" s="37">
        <v>18</v>
      </c>
      <c r="BQ11" s="27">
        <v>0</v>
      </c>
      <c r="BR11" s="27">
        <v>30</v>
      </c>
      <c r="BS11" s="27">
        <v>1</v>
      </c>
      <c r="BT11" s="25">
        <v>5.5</v>
      </c>
      <c r="BU11" s="12">
        <v>35</v>
      </c>
      <c r="BV11" s="6">
        <v>0</v>
      </c>
      <c r="BW11" s="6">
        <v>30</v>
      </c>
      <c r="BX11" s="6">
        <v>1</v>
      </c>
      <c r="BY11" s="25"/>
      <c r="BZ11" s="6"/>
      <c r="CA11" s="6"/>
      <c r="CB11" s="6"/>
      <c r="CC11" s="6"/>
      <c r="CD11" s="25"/>
      <c r="CE11" s="12"/>
      <c r="CF11" s="6"/>
      <c r="CG11" s="6"/>
      <c r="CH11" s="6"/>
      <c r="CI11" s="31"/>
      <c r="CJ11" s="37"/>
      <c r="CK11" s="27"/>
      <c r="CL11" s="27"/>
      <c r="CM11" s="27"/>
      <c r="CN11" s="25"/>
      <c r="CO11" s="6"/>
      <c r="CP11" s="6"/>
      <c r="CQ11" s="6"/>
      <c r="CR11" s="6"/>
      <c r="CS11" s="25">
        <v>9</v>
      </c>
      <c r="CT11" s="6">
        <v>56</v>
      </c>
      <c r="CU11" s="6">
        <v>2</v>
      </c>
      <c r="CV11" s="6">
        <v>37</v>
      </c>
      <c r="CW11" s="6">
        <v>2</v>
      </c>
      <c r="CX11" s="31"/>
      <c r="CY11" s="37"/>
      <c r="CZ11" s="27"/>
      <c r="DA11" s="27"/>
      <c r="DB11" s="27"/>
      <c r="DC11" s="25"/>
      <c r="DD11" s="12"/>
      <c r="DE11" s="12"/>
      <c r="DF11" s="6"/>
      <c r="DG11" s="6"/>
      <c r="DH11" s="25">
        <v>4</v>
      </c>
      <c r="DI11" s="6">
        <v>24</v>
      </c>
      <c r="DJ11" s="6">
        <v>0</v>
      </c>
      <c r="DK11" s="6">
        <v>45</v>
      </c>
      <c r="DL11" s="6">
        <v>1</v>
      </c>
      <c r="DM11" s="31">
        <v>3</v>
      </c>
      <c r="DN11" s="37">
        <v>18</v>
      </c>
      <c r="DO11" s="27">
        <v>0</v>
      </c>
      <c r="DP11" s="27">
        <v>21</v>
      </c>
      <c r="DQ11" s="27">
        <v>1</v>
      </c>
      <c r="DR11" s="25"/>
      <c r="DS11" s="6"/>
      <c r="DT11" s="6"/>
      <c r="DU11" s="6"/>
      <c r="DV11" s="6"/>
      <c r="DW11" s="25"/>
      <c r="DX11" s="6"/>
      <c r="DY11" s="6"/>
      <c r="DZ11" s="6"/>
      <c r="EA11" s="6"/>
      <c r="EB11" s="38"/>
      <c r="EC11" s="28"/>
      <c r="ED11" s="28"/>
      <c r="EE11" s="28"/>
      <c r="EF11" s="28"/>
      <c r="EG11" s="31"/>
      <c r="EH11" s="37"/>
      <c r="EI11" s="27"/>
      <c r="EJ11" s="27"/>
      <c r="EK11" s="27"/>
      <c r="EL11" s="38"/>
      <c r="EM11" s="34"/>
      <c r="EN11" s="27"/>
      <c r="EO11" s="27"/>
      <c r="EP11" s="27"/>
      <c r="EQ11" s="38"/>
      <c r="ER11" s="34"/>
      <c r="ES11" s="27"/>
      <c r="ET11" s="27"/>
      <c r="EU11" s="27"/>
      <c r="EV11" s="30"/>
      <c r="FA11" s="30"/>
      <c r="FF11" s="30"/>
      <c r="FK11" s="30"/>
    </row>
    <row r="12" spans="1:171" x14ac:dyDescent="0.25">
      <c r="A12" s="26" t="s">
        <v>616</v>
      </c>
      <c r="B12" s="5">
        <f>BJ38</f>
        <v>25</v>
      </c>
      <c r="C12" s="15">
        <f>BK38</f>
        <v>150</v>
      </c>
      <c r="D12" s="15">
        <f>BL38</f>
        <v>3</v>
      </c>
      <c r="E12" s="15">
        <f>BM38</f>
        <v>154</v>
      </c>
      <c r="F12" s="15">
        <f>BN38</f>
        <v>3</v>
      </c>
      <c r="G12" s="7">
        <f t="shared" si="1"/>
        <v>51.333333333333336</v>
      </c>
      <c r="H12" s="24"/>
      <c r="I12" s="7">
        <f t="shared" si="2"/>
        <v>50</v>
      </c>
      <c r="J12" s="7">
        <f t="shared" si="0"/>
        <v>6.16</v>
      </c>
      <c r="K12" s="7"/>
      <c r="L12" s="25">
        <v>6</v>
      </c>
      <c r="M12" s="6">
        <v>36</v>
      </c>
      <c r="N12" s="6">
        <v>3</v>
      </c>
      <c r="O12" s="6">
        <v>11</v>
      </c>
      <c r="P12" s="6">
        <v>0</v>
      </c>
      <c r="Q12" s="25">
        <v>3</v>
      </c>
      <c r="R12" s="6">
        <v>18</v>
      </c>
      <c r="S12" s="6">
        <v>1</v>
      </c>
      <c r="T12" s="6">
        <v>7</v>
      </c>
      <c r="U12" s="6">
        <v>1</v>
      </c>
      <c r="V12" s="25">
        <v>6</v>
      </c>
      <c r="W12" s="12">
        <v>36</v>
      </c>
      <c r="X12" s="6">
        <v>0</v>
      </c>
      <c r="Y12" s="6">
        <v>32</v>
      </c>
      <c r="Z12" s="6">
        <v>1</v>
      </c>
      <c r="AA12" s="25">
        <v>3</v>
      </c>
      <c r="AB12" s="12">
        <v>18</v>
      </c>
      <c r="AC12" s="6">
        <v>1</v>
      </c>
      <c r="AD12" s="6">
        <v>10</v>
      </c>
      <c r="AE12" s="6">
        <v>1</v>
      </c>
      <c r="AF12" s="30"/>
      <c r="AK12" s="25"/>
      <c r="AL12" s="6"/>
      <c r="AM12" s="6"/>
      <c r="AN12" s="6"/>
      <c r="AO12" s="6"/>
      <c r="AP12" s="25">
        <v>3</v>
      </c>
      <c r="AQ12" s="6">
        <v>18</v>
      </c>
      <c r="AR12" s="6">
        <v>0</v>
      </c>
      <c r="AS12" s="6">
        <v>25</v>
      </c>
      <c r="AT12" s="6">
        <v>0</v>
      </c>
      <c r="AU12" s="25">
        <v>5</v>
      </c>
      <c r="AV12" s="12">
        <v>30</v>
      </c>
      <c r="AW12" s="6">
        <v>2</v>
      </c>
      <c r="AX12" s="6">
        <v>14</v>
      </c>
      <c r="AY12" s="6">
        <v>1</v>
      </c>
      <c r="AZ12" s="25"/>
      <c r="BA12" s="6"/>
      <c r="BB12" s="6"/>
      <c r="BC12" s="6"/>
      <c r="BD12" s="6"/>
      <c r="BE12" s="25"/>
      <c r="BF12" s="6"/>
      <c r="BG12" s="6"/>
      <c r="BH12" s="6"/>
      <c r="BI12" s="6"/>
      <c r="BJ12" s="31"/>
      <c r="BK12" s="37"/>
      <c r="BL12" s="27"/>
      <c r="BM12" s="27"/>
      <c r="BN12" s="27"/>
      <c r="BO12" s="31">
        <v>2</v>
      </c>
      <c r="BP12" s="37">
        <v>12</v>
      </c>
      <c r="BQ12" s="27">
        <v>0</v>
      </c>
      <c r="BR12" s="27">
        <v>13</v>
      </c>
      <c r="BS12" s="27">
        <v>0</v>
      </c>
      <c r="BT12" s="25">
        <v>4</v>
      </c>
      <c r="BU12" s="12">
        <v>24</v>
      </c>
      <c r="BV12" s="6">
        <v>0</v>
      </c>
      <c r="BW12" s="6">
        <v>40</v>
      </c>
      <c r="BX12" s="6">
        <v>0</v>
      </c>
      <c r="BY12" s="25"/>
      <c r="BZ12" s="6"/>
      <c r="CA12" s="6"/>
      <c r="CB12" s="6"/>
      <c r="CC12" s="6"/>
      <c r="CD12" s="25"/>
      <c r="CE12" s="12"/>
      <c r="CF12" s="6"/>
      <c r="CG12" s="6"/>
      <c r="CH12" s="6"/>
      <c r="CI12" s="31"/>
      <c r="CJ12" s="37"/>
      <c r="CK12" s="27"/>
      <c r="CL12" s="27"/>
      <c r="CM12" s="27"/>
      <c r="CN12" s="25"/>
      <c r="CO12" s="6"/>
      <c r="CP12" s="6"/>
      <c r="CQ12" s="6"/>
      <c r="CR12" s="6"/>
      <c r="CS12" s="25">
        <v>3</v>
      </c>
      <c r="CT12" s="6">
        <v>18</v>
      </c>
      <c r="CU12" s="6">
        <v>0</v>
      </c>
      <c r="CV12" s="6">
        <v>30</v>
      </c>
      <c r="CW12" s="6">
        <v>0</v>
      </c>
      <c r="CX12" s="31"/>
      <c r="CY12" s="37"/>
      <c r="CZ12" s="27"/>
      <c r="DA12" s="27"/>
      <c r="DB12" s="27"/>
      <c r="DC12" s="25"/>
      <c r="DD12" s="12"/>
      <c r="DE12" s="12"/>
      <c r="DF12" s="6"/>
      <c r="DG12" s="6"/>
      <c r="DH12" s="25">
        <v>4</v>
      </c>
      <c r="DI12" s="6">
        <v>24</v>
      </c>
      <c r="DJ12" s="6">
        <v>0</v>
      </c>
      <c r="DK12" s="6">
        <v>34</v>
      </c>
      <c r="DL12" s="6">
        <v>0</v>
      </c>
      <c r="DM12" s="31">
        <v>3</v>
      </c>
      <c r="DN12" s="37">
        <v>18</v>
      </c>
      <c r="DO12" s="27">
        <v>0</v>
      </c>
      <c r="DP12" s="27">
        <v>23</v>
      </c>
      <c r="DQ12" s="27">
        <v>1</v>
      </c>
      <c r="DR12" s="25"/>
      <c r="DS12" s="6"/>
      <c r="DT12" s="6"/>
      <c r="DU12" s="6"/>
      <c r="DV12" s="6"/>
      <c r="DW12" s="25"/>
      <c r="DX12" s="6"/>
      <c r="DY12" s="6"/>
      <c r="DZ12" s="6"/>
      <c r="EA12" s="6"/>
      <c r="EB12" s="38"/>
      <c r="EC12" s="28"/>
      <c r="ED12" s="28"/>
      <c r="EE12" s="28"/>
      <c r="EF12" s="28"/>
      <c r="EG12" s="31"/>
      <c r="EH12" s="37"/>
      <c r="EI12" s="27"/>
      <c r="EJ12" s="27"/>
      <c r="EK12" s="27"/>
      <c r="EL12" s="31"/>
      <c r="EM12" s="37"/>
      <c r="EN12" s="27"/>
      <c r="EO12" s="27"/>
      <c r="EP12" s="27"/>
      <c r="EQ12" s="31"/>
      <c r="ER12" s="37"/>
      <c r="ES12" s="27"/>
      <c r="ET12" s="27"/>
      <c r="EU12" s="27"/>
      <c r="EV12" s="30"/>
      <c r="FA12" s="30"/>
      <c r="FF12" s="30"/>
      <c r="FK12" s="30"/>
    </row>
    <row r="13" spans="1:171" x14ac:dyDescent="0.25">
      <c r="A13" s="4" t="s">
        <v>12</v>
      </c>
      <c r="B13" s="5">
        <f>Q38</f>
        <v>130</v>
      </c>
      <c r="C13" s="15">
        <f>R38</f>
        <v>780</v>
      </c>
      <c r="D13" s="15">
        <f>S38</f>
        <v>17</v>
      </c>
      <c r="E13" s="15">
        <f>T38</f>
        <v>575</v>
      </c>
      <c r="F13" s="15">
        <f>U38</f>
        <v>25</v>
      </c>
      <c r="G13" s="7">
        <f t="shared" si="1"/>
        <v>23</v>
      </c>
      <c r="H13" s="24">
        <v>1</v>
      </c>
      <c r="I13" s="7">
        <f t="shared" si="2"/>
        <v>31.2</v>
      </c>
      <c r="J13" s="7">
        <f t="shared" si="0"/>
        <v>4.4230769230769234</v>
      </c>
      <c r="K13" s="7"/>
      <c r="L13" s="25">
        <v>8</v>
      </c>
      <c r="M13" s="6">
        <v>48</v>
      </c>
      <c r="N13" s="6">
        <v>1</v>
      </c>
      <c r="O13" s="6">
        <v>26</v>
      </c>
      <c r="P13" s="6">
        <v>1</v>
      </c>
      <c r="Q13" s="25">
        <v>3</v>
      </c>
      <c r="R13" s="6">
        <v>18</v>
      </c>
      <c r="S13" s="6">
        <v>0</v>
      </c>
      <c r="T13" s="6">
        <v>10</v>
      </c>
      <c r="U13" s="6">
        <v>3</v>
      </c>
      <c r="V13" s="25">
        <v>4</v>
      </c>
      <c r="W13" s="12">
        <v>24</v>
      </c>
      <c r="X13" s="6">
        <v>0</v>
      </c>
      <c r="Y13" s="6">
        <v>12</v>
      </c>
      <c r="Z13" s="6">
        <v>3</v>
      </c>
      <c r="AA13" s="25">
        <v>6</v>
      </c>
      <c r="AB13" s="12">
        <v>36</v>
      </c>
      <c r="AC13" s="6">
        <v>2</v>
      </c>
      <c r="AD13" s="6">
        <v>13</v>
      </c>
      <c r="AE13" s="6">
        <v>1</v>
      </c>
      <c r="AF13" s="25"/>
      <c r="AG13" s="6"/>
      <c r="AH13" s="6"/>
      <c r="AI13" s="6"/>
      <c r="AJ13" s="6"/>
      <c r="AK13" s="25"/>
      <c r="AL13" s="6"/>
      <c r="AM13" s="6"/>
      <c r="AN13" s="6"/>
      <c r="AO13" s="6"/>
      <c r="AP13" s="25">
        <v>4</v>
      </c>
      <c r="AQ13" s="6">
        <v>240</v>
      </c>
      <c r="AR13" s="6">
        <v>0</v>
      </c>
      <c r="AS13" s="6">
        <v>26</v>
      </c>
      <c r="AT13" s="6">
        <v>0</v>
      </c>
      <c r="AU13" s="25">
        <v>4</v>
      </c>
      <c r="AV13" s="12">
        <v>24</v>
      </c>
      <c r="AW13" s="6">
        <v>0</v>
      </c>
      <c r="AX13" s="6">
        <v>54</v>
      </c>
      <c r="AY13" s="6">
        <v>1</v>
      </c>
      <c r="AZ13" s="25"/>
      <c r="BA13" s="6"/>
      <c r="BB13" s="6"/>
      <c r="BC13" s="6"/>
      <c r="BD13" s="6"/>
      <c r="BE13" s="25"/>
      <c r="BF13" s="6"/>
      <c r="BG13" s="6"/>
      <c r="BH13" s="6"/>
      <c r="BI13" s="6"/>
      <c r="BJ13" s="31"/>
      <c r="BK13" s="37"/>
      <c r="BL13" s="27"/>
      <c r="BM13" s="27"/>
      <c r="BN13" s="27"/>
      <c r="BO13" s="31"/>
      <c r="BP13" s="37"/>
      <c r="BQ13" s="27"/>
      <c r="BR13" s="27"/>
      <c r="BS13" s="27"/>
      <c r="BT13" s="25"/>
      <c r="BU13" s="12"/>
      <c r="BV13" s="6"/>
      <c r="BW13" s="6"/>
      <c r="BX13" s="6"/>
      <c r="BY13" s="25"/>
      <c r="BZ13" s="6"/>
      <c r="CA13" s="6"/>
      <c r="CB13" s="6"/>
      <c r="CC13" s="6"/>
      <c r="CD13" s="25"/>
      <c r="CE13" s="12"/>
      <c r="CF13" s="6"/>
      <c r="CG13" s="6"/>
      <c r="CH13" s="6"/>
      <c r="CI13" s="31"/>
      <c r="CJ13" s="37"/>
      <c r="CK13" s="27"/>
      <c r="CL13" s="27"/>
      <c r="CM13" s="27"/>
      <c r="CN13" s="25"/>
      <c r="CO13" s="6"/>
      <c r="CP13" s="6"/>
      <c r="CQ13" s="6"/>
      <c r="CR13" s="6"/>
      <c r="CS13" s="25">
        <v>4</v>
      </c>
      <c r="CT13" s="6">
        <v>24</v>
      </c>
      <c r="CU13" s="6">
        <v>0</v>
      </c>
      <c r="CV13" s="6">
        <v>21</v>
      </c>
      <c r="CW13" s="6">
        <v>0</v>
      </c>
      <c r="CX13" s="31"/>
      <c r="CY13" s="37"/>
      <c r="CZ13" s="27"/>
      <c r="DA13" s="27"/>
      <c r="DB13" s="27"/>
      <c r="DC13" s="25"/>
      <c r="DD13" s="12"/>
      <c r="DE13" s="12"/>
      <c r="DF13" s="6"/>
      <c r="DG13" s="6"/>
      <c r="DH13" s="25">
        <v>3</v>
      </c>
      <c r="DI13" s="6">
        <v>18</v>
      </c>
      <c r="DJ13" s="6">
        <v>0</v>
      </c>
      <c r="DK13" s="6">
        <v>19</v>
      </c>
      <c r="DL13" s="6">
        <v>0</v>
      </c>
      <c r="DM13" s="31">
        <v>6</v>
      </c>
      <c r="DN13" s="37">
        <v>36</v>
      </c>
      <c r="DO13" s="27">
        <v>2</v>
      </c>
      <c r="DP13" s="27">
        <v>7</v>
      </c>
      <c r="DQ13" s="27">
        <v>0</v>
      </c>
      <c r="DR13" s="25"/>
      <c r="DS13" s="6"/>
      <c r="DT13" s="6"/>
      <c r="DU13" s="6"/>
      <c r="DV13" s="6"/>
      <c r="DW13" s="25"/>
      <c r="DX13" s="6"/>
      <c r="DY13" s="6"/>
      <c r="DZ13" s="6"/>
      <c r="EA13" s="6"/>
      <c r="EB13" s="38"/>
      <c r="EC13" s="28"/>
      <c r="ED13" s="28"/>
      <c r="EE13" s="28"/>
      <c r="EF13" s="28"/>
      <c r="EG13" s="31"/>
      <c r="EH13" s="37"/>
      <c r="EI13" s="27"/>
      <c r="EJ13" s="27"/>
      <c r="EK13" s="27"/>
      <c r="EL13" s="31"/>
      <c r="EM13" s="37"/>
      <c r="EN13" s="27"/>
      <c r="EO13" s="27"/>
      <c r="EP13" s="27"/>
      <c r="EQ13" s="31"/>
      <c r="ER13" s="37"/>
      <c r="ES13" s="27"/>
      <c r="ET13" s="27"/>
      <c r="EU13" s="27"/>
      <c r="EV13" s="30"/>
      <c r="FA13" s="30"/>
      <c r="FF13" s="30"/>
      <c r="FK13" s="30"/>
    </row>
    <row r="14" spans="1:171" x14ac:dyDescent="0.25">
      <c r="A14" s="26" t="s">
        <v>665</v>
      </c>
      <c r="B14" s="5">
        <f>BO38</f>
        <v>32</v>
      </c>
      <c r="C14" s="15">
        <f>BP38</f>
        <v>192</v>
      </c>
      <c r="D14" s="15">
        <f>BQ38</f>
        <v>3</v>
      </c>
      <c r="E14" s="15">
        <f>BR38</f>
        <v>196</v>
      </c>
      <c r="F14" s="15">
        <f>BS38</f>
        <v>10</v>
      </c>
      <c r="G14" s="7">
        <f t="shared" si="1"/>
        <v>19.600000000000001</v>
      </c>
      <c r="H14" s="24">
        <v>2</v>
      </c>
      <c r="I14" s="7">
        <f t="shared" ref="I14:I19" si="3">C14/F14</f>
        <v>19.2</v>
      </c>
      <c r="J14" s="7">
        <f t="shared" ref="J14:J19" si="4">6*E14/C14</f>
        <v>6.125</v>
      </c>
      <c r="K14" s="7"/>
      <c r="L14" s="25">
        <v>3</v>
      </c>
      <c r="M14" s="6">
        <v>18</v>
      </c>
      <c r="N14" s="6">
        <v>0</v>
      </c>
      <c r="O14" s="6">
        <v>23</v>
      </c>
      <c r="P14" s="6">
        <v>0</v>
      </c>
      <c r="Q14" s="25">
        <v>6</v>
      </c>
      <c r="R14" s="6">
        <v>36</v>
      </c>
      <c r="S14" s="6">
        <v>2</v>
      </c>
      <c r="T14" s="6">
        <v>18</v>
      </c>
      <c r="U14" s="6">
        <v>1</v>
      </c>
      <c r="V14" s="25">
        <v>2</v>
      </c>
      <c r="W14" s="12">
        <v>12</v>
      </c>
      <c r="X14" s="6">
        <v>0</v>
      </c>
      <c r="Y14" s="6">
        <v>14</v>
      </c>
      <c r="Z14" s="6">
        <v>1</v>
      </c>
      <c r="AA14" s="25">
        <v>8</v>
      </c>
      <c r="AB14" s="12">
        <v>48</v>
      </c>
      <c r="AC14" s="6">
        <v>2</v>
      </c>
      <c r="AD14" s="6">
        <v>28</v>
      </c>
      <c r="AE14" s="6">
        <v>3</v>
      </c>
      <c r="AF14" s="25"/>
      <c r="AG14" s="6"/>
      <c r="AH14" s="6"/>
      <c r="AI14" s="6"/>
      <c r="AJ14" s="6"/>
      <c r="AK14" s="25"/>
      <c r="AL14" s="6"/>
      <c r="AM14" s="6"/>
      <c r="AN14" s="6"/>
      <c r="AO14" s="6"/>
      <c r="AP14" s="25">
        <v>4</v>
      </c>
      <c r="AQ14" s="6">
        <v>24</v>
      </c>
      <c r="AR14" s="6">
        <v>0</v>
      </c>
      <c r="AS14" s="6">
        <v>33</v>
      </c>
      <c r="AT14" s="6">
        <v>1</v>
      </c>
      <c r="AU14" s="25">
        <v>1</v>
      </c>
      <c r="AV14" s="12">
        <v>6</v>
      </c>
      <c r="AW14" s="6">
        <v>0</v>
      </c>
      <c r="AX14" s="6">
        <v>17</v>
      </c>
      <c r="AY14" s="6">
        <v>1</v>
      </c>
      <c r="AZ14" s="25"/>
      <c r="BA14" s="6"/>
      <c r="BB14" s="6"/>
      <c r="BC14" s="6"/>
      <c r="BD14" s="6"/>
      <c r="BE14" s="25"/>
      <c r="BF14" s="6"/>
      <c r="BG14" s="6"/>
      <c r="BH14" s="6"/>
      <c r="BI14" s="6"/>
      <c r="BJ14" s="31"/>
      <c r="BK14" s="37"/>
      <c r="BL14" s="27"/>
      <c r="BM14" s="27"/>
      <c r="BN14" s="27"/>
      <c r="BO14" s="31"/>
      <c r="BP14" s="37"/>
      <c r="BQ14" s="27"/>
      <c r="BR14" s="27"/>
      <c r="BS14" s="27"/>
      <c r="BT14" s="25"/>
      <c r="BU14" s="12"/>
      <c r="BV14" s="6"/>
      <c r="BW14" s="6"/>
      <c r="BX14" s="6"/>
      <c r="BY14" s="25"/>
      <c r="BZ14" s="6"/>
      <c r="CA14" s="6"/>
      <c r="CB14" s="6"/>
      <c r="CC14" s="6"/>
      <c r="CD14" s="25"/>
      <c r="CE14" s="12"/>
      <c r="CF14" s="6"/>
      <c r="CG14" s="6"/>
      <c r="CH14" s="6"/>
      <c r="CI14" s="31"/>
      <c r="CJ14" s="37"/>
      <c r="CK14" s="27"/>
      <c r="CL14" s="27"/>
      <c r="CM14" s="27"/>
      <c r="CN14" s="25"/>
      <c r="CO14" s="6"/>
      <c r="CP14" s="6"/>
      <c r="CQ14" s="6"/>
      <c r="CR14" s="6"/>
      <c r="CS14" s="25">
        <v>3</v>
      </c>
      <c r="CT14" s="6">
        <v>18</v>
      </c>
      <c r="CU14" s="6">
        <v>0</v>
      </c>
      <c r="CV14" s="6">
        <v>27</v>
      </c>
      <c r="CW14" s="6">
        <v>0</v>
      </c>
      <c r="CX14" s="31"/>
      <c r="CY14" s="37"/>
      <c r="CZ14" s="27"/>
      <c r="DA14" s="27"/>
      <c r="DB14" s="27"/>
      <c r="DC14" s="25"/>
      <c r="DD14" s="12"/>
      <c r="DE14" s="12"/>
      <c r="DF14" s="6"/>
      <c r="DG14" s="6"/>
      <c r="DH14" s="25">
        <v>3</v>
      </c>
      <c r="DI14" s="6">
        <v>18</v>
      </c>
      <c r="DJ14" s="6">
        <v>1</v>
      </c>
      <c r="DK14" s="6">
        <v>10</v>
      </c>
      <c r="DL14" s="6">
        <v>2</v>
      </c>
      <c r="DM14" s="31">
        <v>3</v>
      </c>
      <c r="DN14" s="37">
        <v>18</v>
      </c>
      <c r="DO14" s="27">
        <v>0</v>
      </c>
      <c r="DP14" s="27">
        <v>11</v>
      </c>
      <c r="DQ14" s="27">
        <v>2</v>
      </c>
      <c r="DR14" s="25"/>
      <c r="DS14" s="6"/>
      <c r="DT14" s="6"/>
      <c r="DU14" s="6"/>
      <c r="DV14" s="6"/>
      <c r="DW14" s="25"/>
      <c r="DX14" s="6"/>
      <c r="DY14" s="6"/>
      <c r="DZ14" s="6"/>
      <c r="EA14" s="6"/>
      <c r="EB14" s="38"/>
      <c r="EC14" s="28"/>
      <c r="ED14" s="28"/>
      <c r="EE14" s="28"/>
      <c r="EF14" s="28"/>
      <c r="EG14" s="31"/>
      <c r="EH14" s="37"/>
      <c r="EI14" s="27"/>
      <c r="EJ14" s="27"/>
      <c r="EK14" s="27"/>
      <c r="EL14" s="31"/>
      <c r="EM14" s="37"/>
      <c r="EN14" s="27"/>
      <c r="EO14" s="27"/>
      <c r="EP14" s="27"/>
      <c r="EQ14" s="31"/>
      <c r="ER14" s="37"/>
      <c r="ES14" s="27"/>
      <c r="ET14" s="27"/>
      <c r="EU14" s="27"/>
      <c r="EV14" s="30"/>
      <c r="FA14" s="30"/>
      <c r="FF14" s="30"/>
      <c r="FK14" s="30"/>
    </row>
    <row r="15" spans="1:171" x14ac:dyDescent="0.25">
      <c r="A15" s="26" t="s">
        <v>3</v>
      </c>
      <c r="B15" s="5">
        <f>BT38</f>
        <v>46.4</v>
      </c>
      <c r="C15" s="15">
        <f>BU38</f>
        <v>280</v>
      </c>
      <c r="D15" s="15">
        <f>BV38</f>
        <v>0</v>
      </c>
      <c r="E15" s="15">
        <f>BW38</f>
        <v>288</v>
      </c>
      <c r="F15" s="15">
        <f>BX38</f>
        <v>8</v>
      </c>
      <c r="G15" s="7">
        <f t="shared" si="1"/>
        <v>36</v>
      </c>
      <c r="H15" s="24"/>
      <c r="I15" s="7">
        <f t="shared" si="3"/>
        <v>35</v>
      </c>
      <c r="J15" s="7">
        <f t="shared" si="4"/>
        <v>6.1714285714285717</v>
      </c>
      <c r="K15" s="7"/>
      <c r="L15" s="25">
        <v>6</v>
      </c>
      <c r="M15" s="6">
        <v>36</v>
      </c>
      <c r="N15" s="6">
        <v>0</v>
      </c>
      <c r="O15" s="6">
        <v>15</v>
      </c>
      <c r="P15" s="6">
        <v>1</v>
      </c>
      <c r="Q15" s="25">
        <v>4</v>
      </c>
      <c r="R15" s="6">
        <v>24</v>
      </c>
      <c r="S15" s="6">
        <v>0</v>
      </c>
      <c r="T15" s="6">
        <v>18</v>
      </c>
      <c r="U15" s="6">
        <v>1</v>
      </c>
      <c r="V15" s="25">
        <v>7</v>
      </c>
      <c r="W15" s="12">
        <v>42</v>
      </c>
      <c r="X15" s="6">
        <v>1</v>
      </c>
      <c r="Y15" s="6">
        <v>16</v>
      </c>
      <c r="Z15" s="6">
        <v>3</v>
      </c>
      <c r="AA15" s="25">
        <v>8</v>
      </c>
      <c r="AB15" s="12">
        <v>48</v>
      </c>
      <c r="AC15" s="6">
        <v>4</v>
      </c>
      <c r="AD15" s="6">
        <v>9</v>
      </c>
      <c r="AE15" s="6">
        <v>2</v>
      </c>
      <c r="AF15" s="25"/>
      <c r="AG15" s="6"/>
      <c r="AH15" s="6"/>
      <c r="AI15" s="6"/>
      <c r="AJ15" s="6"/>
      <c r="AK15" s="25"/>
      <c r="AL15" s="6"/>
      <c r="AM15" s="6"/>
      <c r="AN15" s="6"/>
      <c r="AO15" s="6"/>
      <c r="AP15" s="25"/>
      <c r="AQ15" s="6"/>
      <c r="AR15" s="6"/>
      <c r="AS15" s="6"/>
      <c r="AT15" s="6"/>
      <c r="AU15" s="25">
        <v>8</v>
      </c>
      <c r="AV15" s="12">
        <v>48</v>
      </c>
      <c r="AW15" s="6">
        <v>1</v>
      </c>
      <c r="AX15" s="6">
        <v>20</v>
      </c>
      <c r="AY15" s="6">
        <v>1</v>
      </c>
      <c r="AZ15" s="25"/>
      <c r="BA15" s="6"/>
      <c r="BB15" s="6"/>
      <c r="BC15" s="6"/>
      <c r="BD15" s="6"/>
      <c r="BE15" s="25"/>
      <c r="BF15" s="6"/>
      <c r="BG15" s="6"/>
      <c r="BH15" s="6"/>
      <c r="BI15" s="6"/>
      <c r="BJ15" s="31"/>
      <c r="BK15" s="37"/>
      <c r="BL15" s="27"/>
      <c r="BM15" s="27"/>
      <c r="BN15" s="27"/>
      <c r="BO15" s="31"/>
      <c r="BP15" s="37"/>
      <c r="BQ15" s="27"/>
      <c r="BR15" s="27"/>
      <c r="BS15" s="27"/>
      <c r="BT15" s="25"/>
      <c r="BU15" s="12"/>
      <c r="BV15" s="6"/>
      <c r="BW15" s="6"/>
      <c r="BX15" s="6"/>
      <c r="BY15" s="25"/>
      <c r="BZ15" s="6"/>
      <c r="CA15" s="6"/>
      <c r="CB15" s="6"/>
      <c r="CC15" s="6"/>
      <c r="CD15" s="25"/>
      <c r="CE15" s="12"/>
      <c r="CF15" s="6"/>
      <c r="CG15" s="6"/>
      <c r="CH15" s="6"/>
      <c r="CI15" s="31"/>
      <c r="CJ15" s="37"/>
      <c r="CK15" s="27"/>
      <c r="CL15" s="27"/>
      <c r="CM15" s="27"/>
      <c r="CN15" s="25"/>
      <c r="CO15" s="6"/>
      <c r="CP15" s="6"/>
      <c r="CQ15" s="6"/>
      <c r="CR15" s="6"/>
      <c r="CS15" s="25">
        <v>1.3</v>
      </c>
      <c r="CT15" s="6">
        <v>9</v>
      </c>
      <c r="CU15" s="6">
        <v>0</v>
      </c>
      <c r="CV15" s="6">
        <v>13</v>
      </c>
      <c r="CW15" s="6">
        <v>0</v>
      </c>
      <c r="CX15" s="31"/>
      <c r="CY15" s="37"/>
      <c r="CZ15" s="27"/>
      <c r="DA15" s="27"/>
      <c r="DB15" s="27"/>
      <c r="DC15" s="25"/>
      <c r="DD15" s="12"/>
      <c r="DE15" s="12"/>
      <c r="DF15" s="6"/>
      <c r="DG15" s="6"/>
      <c r="DH15" s="25">
        <v>3</v>
      </c>
      <c r="DI15" s="6">
        <v>18</v>
      </c>
      <c r="DJ15" s="6">
        <v>0</v>
      </c>
      <c r="DK15" s="6">
        <v>17</v>
      </c>
      <c r="DL15" s="6">
        <v>1</v>
      </c>
      <c r="DM15" s="31">
        <v>8</v>
      </c>
      <c r="DN15" s="37">
        <v>48</v>
      </c>
      <c r="DO15" s="27">
        <v>0</v>
      </c>
      <c r="DP15" s="27">
        <v>59</v>
      </c>
      <c r="DQ15" s="27">
        <v>2</v>
      </c>
      <c r="DR15" s="25"/>
      <c r="DS15" s="6"/>
      <c r="DT15" s="6"/>
      <c r="DU15" s="6"/>
      <c r="DV15" s="6"/>
      <c r="DW15" s="25"/>
      <c r="DX15" s="6"/>
      <c r="DY15" s="6"/>
      <c r="DZ15" s="6"/>
      <c r="EA15" s="6"/>
      <c r="EB15" s="38"/>
      <c r="EC15" s="28"/>
      <c r="ED15" s="28"/>
      <c r="EE15" s="28"/>
      <c r="EF15" s="28"/>
      <c r="EG15" s="31"/>
      <c r="EH15" s="37"/>
      <c r="EI15" s="27"/>
      <c r="EJ15" s="27"/>
      <c r="EK15" s="27"/>
      <c r="EL15" s="31"/>
      <c r="EM15" s="37"/>
      <c r="EN15" s="27"/>
      <c r="EO15" s="27"/>
      <c r="EP15" s="27"/>
      <c r="EQ15" s="31"/>
      <c r="ER15" s="37"/>
      <c r="ES15" s="27"/>
      <c r="ET15" s="27"/>
      <c r="EU15" s="27"/>
      <c r="EV15" s="30"/>
      <c r="FA15" s="30"/>
      <c r="FF15" s="30"/>
      <c r="FK15" s="30"/>
    </row>
    <row r="16" spans="1:171" x14ac:dyDescent="0.25">
      <c r="A16" t="s">
        <v>29</v>
      </c>
      <c r="B16" s="5">
        <f>BY38</f>
        <v>9.1</v>
      </c>
      <c r="C16" s="15">
        <f>BZ38</f>
        <v>55</v>
      </c>
      <c r="D16" s="15">
        <f>CA38</f>
        <v>0</v>
      </c>
      <c r="E16" s="15">
        <f>CB38</f>
        <v>86</v>
      </c>
      <c r="F16" s="15">
        <f>CC38</f>
        <v>2</v>
      </c>
      <c r="G16" s="7">
        <f t="shared" si="1"/>
        <v>43</v>
      </c>
      <c r="H16" s="24"/>
      <c r="I16" s="7">
        <f t="shared" si="3"/>
        <v>27.5</v>
      </c>
      <c r="J16" s="7">
        <f t="shared" si="4"/>
        <v>9.3818181818181809</v>
      </c>
      <c r="K16" s="7"/>
      <c r="L16" s="25">
        <v>8</v>
      </c>
      <c r="M16" s="6">
        <v>48</v>
      </c>
      <c r="N16" s="6">
        <v>3</v>
      </c>
      <c r="O16" s="6">
        <v>28</v>
      </c>
      <c r="P16" s="6">
        <v>2</v>
      </c>
      <c r="Q16" s="31">
        <v>7</v>
      </c>
      <c r="R16" s="6">
        <v>42</v>
      </c>
      <c r="S16" s="6">
        <v>0</v>
      </c>
      <c r="T16" s="6">
        <v>37</v>
      </c>
      <c r="U16" s="6">
        <v>0</v>
      </c>
      <c r="V16" s="31">
        <v>8</v>
      </c>
      <c r="W16" s="28">
        <v>48</v>
      </c>
      <c r="X16" s="6">
        <v>0</v>
      </c>
      <c r="Y16" s="6">
        <v>31</v>
      </c>
      <c r="Z16" s="6">
        <v>0</v>
      </c>
      <c r="AA16" s="25"/>
      <c r="AB16" s="12"/>
      <c r="AC16" s="6"/>
      <c r="AD16" s="6"/>
      <c r="AE16" s="6"/>
      <c r="AF16" s="25"/>
      <c r="AG16" s="6"/>
      <c r="AH16" s="6"/>
      <c r="AI16" s="6"/>
      <c r="AJ16" s="6"/>
      <c r="AK16" s="25"/>
      <c r="AL16" s="6"/>
      <c r="AM16" s="6"/>
      <c r="AN16" s="6"/>
      <c r="AO16" s="6"/>
      <c r="AP16" s="25"/>
      <c r="AQ16" s="6"/>
      <c r="AR16" s="6"/>
      <c r="AS16" s="6"/>
      <c r="AT16" s="6"/>
      <c r="AU16" s="25"/>
      <c r="AV16" s="12"/>
      <c r="AW16" s="6"/>
      <c r="AX16" s="6"/>
      <c r="AY16" s="6"/>
      <c r="AZ16" s="25"/>
      <c r="BA16" s="6"/>
      <c r="BB16" s="6"/>
      <c r="BC16" s="6"/>
      <c r="BD16" s="6"/>
      <c r="BE16" s="25"/>
      <c r="BF16" s="6"/>
      <c r="BG16" s="6"/>
      <c r="BH16" s="6"/>
      <c r="BI16" s="6"/>
      <c r="BJ16" s="30"/>
      <c r="BK16" s="4"/>
      <c r="BO16" s="30"/>
      <c r="BP16" s="4"/>
      <c r="BT16" s="25"/>
      <c r="BU16" s="12"/>
      <c r="BV16" s="6"/>
      <c r="BW16" s="6"/>
      <c r="BX16" s="6"/>
      <c r="BY16" s="25"/>
      <c r="BZ16" s="6"/>
      <c r="CA16" s="6"/>
      <c r="CB16" s="6"/>
      <c r="CC16" s="6"/>
      <c r="CD16" s="25"/>
      <c r="CE16" s="12"/>
      <c r="CF16" s="6"/>
      <c r="CG16" s="6"/>
      <c r="CH16" s="6"/>
      <c r="CI16" s="30"/>
      <c r="CJ16" s="4"/>
      <c r="CN16" s="25"/>
      <c r="CO16" s="6"/>
      <c r="CP16" s="6"/>
      <c r="CQ16" s="6"/>
      <c r="CR16" s="6"/>
      <c r="CS16" s="25">
        <v>8</v>
      </c>
      <c r="CT16" s="6">
        <v>48</v>
      </c>
      <c r="CU16" s="6">
        <v>0</v>
      </c>
      <c r="CV16" s="6">
        <v>48</v>
      </c>
      <c r="CW16" s="6">
        <v>3</v>
      </c>
      <c r="CX16" s="30"/>
      <c r="CY16" s="4"/>
      <c r="DC16" s="25"/>
      <c r="DD16" s="12"/>
      <c r="DE16" s="12"/>
      <c r="DF16" s="6"/>
      <c r="DG16" s="6"/>
      <c r="DH16" s="25">
        <v>6</v>
      </c>
      <c r="DI16" s="6">
        <v>36</v>
      </c>
      <c r="DJ16" s="6">
        <v>0</v>
      </c>
      <c r="DK16" s="6">
        <v>27</v>
      </c>
      <c r="DL16" s="6">
        <v>1</v>
      </c>
      <c r="DM16" s="30">
        <v>8</v>
      </c>
      <c r="DN16" s="34">
        <v>48</v>
      </c>
      <c r="DO16" s="27">
        <v>0</v>
      </c>
      <c r="DP16" s="27">
        <v>40</v>
      </c>
      <c r="DQ16" s="27">
        <v>2</v>
      </c>
      <c r="DR16" s="25"/>
      <c r="DS16" s="12"/>
      <c r="DT16" s="6"/>
      <c r="DU16" s="6"/>
      <c r="DV16" s="6"/>
      <c r="DW16" s="25"/>
      <c r="DX16" s="6"/>
      <c r="DY16" s="6"/>
      <c r="DZ16" s="6"/>
      <c r="EA16" s="6"/>
      <c r="EB16" s="30"/>
      <c r="EC16" s="28"/>
      <c r="ED16" s="28"/>
      <c r="EE16" s="28"/>
      <c r="EF16" s="28"/>
      <c r="EG16" s="30"/>
      <c r="EH16" s="4"/>
      <c r="EL16" s="30"/>
      <c r="EM16" s="4"/>
      <c r="EQ16" s="30"/>
      <c r="ER16" s="4"/>
      <c r="EV16" s="30"/>
      <c r="FA16" s="30"/>
      <c r="FF16" s="30"/>
      <c r="FK16" s="30"/>
    </row>
    <row r="17" spans="1:167" x14ac:dyDescent="0.25">
      <c r="A17" t="s">
        <v>661</v>
      </c>
      <c r="B17" s="5">
        <f>CD38</f>
        <v>37.4</v>
      </c>
      <c r="C17" s="15">
        <f>CE38</f>
        <v>226</v>
      </c>
      <c r="D17" s="15">
        <f>CF38</f>
        <v>3</v>
      </c>
      <c r="E17" s="15">
        <f>CG38</f>
        <v>171</v>
      </c>
      <c r="F17" s="15">
        <f>CH38</f>
        <v>6</v>
      </c>
      <c r="G17" s="7">
        <f t="shared" si="1"/>
        <v>28.5</v>
      </c>
      <c r="H17" s="24">
        <v>2</v>
      </c>
      <c r="I17" s="7">
        <f t="shared" si="3"/>
        <v>37.666666666666664</v>
      </c>
      <c r="J17" s="7">
        <f t="shared" si="4"/>
        <v>4.5398230088495577</v>
      </c>
      <c r="K17" s="7"/>
      <c r="L17" s="25">
        <v>3</v>
      </c>
      <c r="M17" s="6">
        <v>18</v>
      </c>
      <c r="N17" s="6">
        <v>0</v>
      </c>
      <c r="O17" s="6">
        <v>11</v>
      </c>
      <c r="P17" s="6">
        <v>1</v>
      </c>
      <c r="Q17" s="31">
        <v>4</v>
      </c>
      <c r="R17" s="6">
        <v>24</v>
      </c>
      <c r="S17" s="6">
        <v>0</v>
      </c>
      <c r="T17" s="6">
        <v>21</v>
      </c>
      <c r="U17" s="6">
        <v>0</v>
      </c>
      <c r="V17" s="31">
        <v>1</v>
      </c>
      <c r="W17" s="28">
        <v>6</v>
      </c>
      <c r="X17" s="6">
        <v>0</v>
      </c>
      <c r="Y17" s="6">
        <v>16</v>
      </c>
      <c r="Z17" s="6">
        <v>0</v>
      </c>
      <c r="AA17" s="25"/>
      <c r="AB17" s="12"/>
      <c r="AC17" s="6"/>
      <c r="AD17" s="6"/>
      <c r="AE17" s="6"/>
      <c r="AF17" s="25"/>
      <c r="AG17" s="6"/>
      <c r="AH17" s="6"/>
      <c r="AI17" s="6"/>
      <c r="AJ17" s="6"/>
      <c r="AK17" s="25"/>
      <c r="AL17" s="6"/>
      <c r="AM17" s="6"/>
      <c r="AN17" s="6"/>
      <c r="AO17" s="6"/>
      <c r="AP17" s="25"/>
      <c r="AQ17" s="6"/>
      <c r="AR17" s="6"/>
      <c r="AS17" s="6"/>
      <c r="AT17" s="6"/>
      <c r="AU17" s="25"/>
      <c r="AV17" s="12"/>
      <c r="AW17" s="6"/>
      <c r="AX17" s="6"/>
      <c r="AY17" s="6"/>
      <c r="AZ17" s="25"/>
      <c r="BA17" s="6"/>
      <c r="BB17" s="6"/>
      <c r="BC17" s="6"/>
      <c r="BD17" s="6"/>
      <c r="BE17" s="25"/>
      <c r="BF17" s="6"/>
      <c r="BG17" s="6"/>
      <c r="BH17" s="6"/>
      <c r="BI17" s="6"/>
      <c r="BJ17" s="30"/>
      <c r="BK17" s="4"/>
      <c r="BO17" s="30"/>
      <c r="BP17" s="4"/>
      <c r="BT17" s="25"/>
      <c r="BU17" s="12"/>
      <c r="BV17" s="6"/>
      <c r="BW17" s="6"/>
      <c r="BX17" s="6"/>
      <c r="BY17" s="25"/>
      <c r="BZ17" s="6"/>
      <c r="CA17" s="6"/>
      <c r="CB17" s="6"/>
      <c r="CC17" s="6"/>
      <c r="CD17" s="25"/>
      <c r="CE17" s="12"/>
      <c r="CF17" s="6"/>
      <c r="CG17" s="6"/>
      <c r="CH17" s="6"/>
      <c r="CI17" s="30"/>
      <c r="CJ17" s="4"/>
      <c r="CN17" s="25"/>
      <c r="CO17" s="6"/>
      <c r="CP17" s="6"/>
      <c r="CQ17" s="6"/>
      <c r="CR17" s="6"/>
      <c r="CS17" s="25">
        <v>8</v>
      </c>
      <c r="CT17" s="6">
        <v>48</v>
      </c>
      <c r="CU17" s="6">
        <v>0</v>
      </c>
      <c r="CV17" s="6">
        <v>47</v>
      </c>
      <c r="CW17" s="6">
        <v>1</v>
      </c>
      <c r="CX17" s="30"/>
      <c r="CY17" s="4"/>
      <c r="DC17" s="25"/>
      <c r="DD17" s="12"/>
      <c r="DE17" s="12"/>
      <c r="DF17" s="6"/>
      <c r="DG17" s="6"/>
      <c r="DH17" s="25">
        <v>5</v>
      </c>
      <c r="DI17" s="6">
        <v>30</v>
      </c>
      <c r="DJ17" s="6">
        <v>0</v>
      </c>
      <c r="DK17" s="6">
        <v>30</v>
      </c>
      <c r="DL17" s="6">
        <v>0</v>
      </c>
      <c r="DM17" s="30"/>
      <c r="DN17" s="4"/>
      <c r="DR17" s="25"/>
      <c r="DS17" s="12"/>
      <c r="DT17" s="6"/>
      <c r="DU17" s="6"/>
      <c r="DV17" s="6"/>
      <c r="DW17" s="25"/>
      <c r="DX17" s="6"/>
      <c r="DY17" s="6"/>
      <c r="DZ17" s="6"/>
      <c r="EA17" s="6"/>
      <c r="EB17" s="30"/>
      <c r="EC17" s="28"/>
      <c r="ED17" s="28"/>
      <c r="EE17" s="28"/>
      <c r="EF17" s="28"/>
      <c r="EG17" s="30"/>
      <c r="EH17" s="4"/>
      <c r="EL17" s="30"/>
      <c r="EM17" s="4"/>
      <c r="EQ17" s="30"/>
      <c r="ER17" s="4"/>
      <c r="EV17" s="30"/>
      <c r="FA17" s="30"/>
      <c r="FF17" s="30"/>
      <c r="FK17" s="30"/>
    </row>
    <row r="18" spans="1:167" x14ac:dyDescent="0.25">
      <c r="A18" t="s">
        <v>662</v>
      </c>
      <c r="B18" s="5">
        <f>CI38</f>
        <v>16</v>
      </c>
      <c r="C18" s="15">
        <f>CJ38</f>
        <v>96</v>
      </c>
      <c r="D18" s="15">
        <f>CK38</f>
        <v>6</v>
      </c>
      <c r="E18" s="15">
        <f>CL38</f>
        <v>56</v>
      </c>
      <c r="F18" s="15">
        <f>CM38</f>
        <v>3</v>
      </c>
      <c r="G18" s="7">
        <f t="shared" si="1"/>
        <v>18.666666666666668</v>
      </c>
      <c r="H18" s="24">
        <v>1</v>
      </c>
      <c r="I18" s="7">
        <f t="shared" si="3"/>
        <v>32</v>
      </c>
      <c r="J18" s="7">
        <f t="shared" si="4"/>
        <v>3.5</v>
      </c>
      <c r="K18" s="7"/>
      <c r="L18" s="25">
        <v>3</v>
      </c>
      <c r="M18" s="6">
        <v>18</v>
      </c>
      <c r="N18" s="6">
        <v>0</v>
      </c>
      <c r="O18" s="6">
        <v>24</v>
      </c>
      <c r="P18" s="6">
        <v>0</v>
      </c>
      <c r="Q18" s="31">
        <v>3</v>
      </c>
      <c r="R18" s="6">
        <v>18</v>
      </c>
      <c r="S18" s="6">
        <v>0</v>
      </c>
      <c r="T18" s="6">
        <v>20</v>
      </c>
      <c r="U18" s="6">
        <v>0</v>
      </c>
      <c r="V18" s="31">
        <v>7</v>
      </c>
      <c r="W18" s="28">
        <v>42</v>
      </c>
      <c r="X18" s="6">
        <v>2</v>
      </c>
      <c r="Y18" s="6">
        <v>19</v>
      </c>
      <c r="Z18" s="6">
        <v>1</v>
      </c>
      <c r="AA18" s="25"/>
      <c r="AB18" s="12"/>
      <c r="AC18" s="6"/>
      <c r="AD18" s="6"/>
      <c r="AE18" s="6"/>
      <c r="AF18" s="25"/>
      <c r="AG18" s="6"/>
      <c r="AH18" s="6"/>
      <c r="AI18" s="6"/>
      <c r="AJ18" s="6"/>
      <c r="AK18" s="25"/>
      <c r="AL18" s="6"/>
      <c r="AM18" s="6"/>
      <c r="AN18" s="6"/>
      <c r="AO18" s="6"/>
      <c r="AP18" s="25"/>
      <c r="AQ18" s="6"/>
      <c r="AR18" s="6"/>
      <c r="AS18" s="6"/>
      <c r="AT18" s="6"/>
      <c r="AU18" s="25"/>
      <c r="AV18" s="12"/>
      <c r="AW18" s="6"/>
      <c r="AX18" s="6"/>
      <c r="AY18" s="6"/>
      <c r="AZ18" s="25"/>
      <c r="BA18" s="6"/>
      <c r="BB18" s="6"/>
      <c r="BC18" s="6"/>
      <c r="BD18" s="6"/>
      <c r="BE18" s="25"/>
      <c r="BF18" s="6"/>
      <c r="BG18" s="6"/>
      <c r="BH18" s="6"/>
      <c r="BI18" s="6"/>
      <c r="BJ18" s="30"/>
      <c r="BK18" s="4"/>
      <c r="BO18" s="30"/>
      <c r="BP18" s="4"/>
      <c r="BT18" s="25"/>
      <c r="BU18" s="12"/>
      <c r="BV18" s="6"/>
      <c r="BW18" s="6"/>
      <c r="BX18" s="6"/>
      <c r="BY18" s="25"/>
      <c r="BZ18" s="6"/>
      <c r="CA18" s="6"/>
      <c r="CB18" s="6"/>
      <c r="CC18" s="6"/>
      <c r="CD18" s="25"/>
      <c r="CE18" s="12"/>
      <c r="CF18" s="6"/>
      <c r="CG18" s="6"/>
      <c r="CH18" s="6"/>
      <c r="CI18" s="30"/>
      <c r="CJ18" s="4"/>
      <c r="CN18" s="25"/>
      <c r="CO18" s="6"/>
      <c r="CP18" s="6"/>
      <c r="CQ18" s="6"/>
      <c r="CR18" s="6"/>
      <c r="CS18" s="25">
        <v>1</v>
      </c>
      <c r="CT18" s="6">
        <v>6</v>
      </c>
      <c r="CU18" s="6">
        <v>0</v>
      </c>
      <c r="CV18" s="6">
        <v>5</v>
      </c>
      <c r="CW18" s="6">
        <v>0</v>
      </c>
      <c r="CX18" s="30"/>
      <c r="CY18" s="4"/>
      <c r="DC18" s="25"/>
      <c r="DD18" s="12"/>
      <c r="DE18" s="12"/>
      <c r="DF18" s="6"/>
      <c r="DG18" s="6"/>
      <c r="DH18" s="25">
        <v>8</v>
      </c>
      <c r="DI18" s="6">
        <v>48</v>
      </c>
      <c r="DJ18" s="6">
        <v>0</v>
      </c>
      <c r="DK18" s="6">
        <v>56</v>
      </c>
      <c r="DL18" s="6">
        <v>2</v>
      </c>
      <c r="DM18" s="30"/>
      <c r="DN18" s="4"/>
      <c r="DR18" s="25"/>
      <c r="DS18" s="12"/>
      <c r="DT18" s="6"/>
      <c r="DU18" s="6"/>
      <c r="DV18" s="6"/>
      <c r="DW18" s="25"/>
      <c r="DX18" s="6"/>
      <c r="DY18" s="6"/>
      <c r="DZ18" s="6"/>
      <c r="EA18" s="6"/>
      <c r="EB18" s="30"/>
      <c r="EC18" s="28"/>
      <c r="ED18" s="28"/>
      <c r="EE18" s="28"/>
      <c r="EF18" s="28"/>
      <c r="EG18" s="30"/>
      <c r="EH18" s="4"/>
      <c r="EL18" s="30"/>
      <c r="EM18" s="4"/>
      <c r="EQ18" s="30"/>
      <c r="ER18" s="4"/>
      <c r="EV18" s="30"/>
      <c r="FA18" s="30"/>
      <c r="FF18" s="30"/>
      <c r="FK18" s="30"/>
    </row>
    <row r="19" spans="1:167" x14ac:dyDescent="0.25">
      <c r="A19" t="s">
        <v>531</v>
      </c>
      <c r="B19" s="5">
        <f>CN38</f>
        <v>10</v>
      </c>
      <c r="C19" s="15">
        <f>CO38</f>
        <v>60</v>
      </c>
      <c r="D19" s="15">
        <f>CP38</f>
        <v>0</v>
      </c>
      <c r="E19" s="15">
        <f>CQ38</f>
        <v>75</v>
      </c>
      <c r="F19" s="15">
        <f>CR38</f>
        <v>5</v>
      </c>
      <c r="G19" s="7">
        <f t="shared" si="1"/>
        <v>15</v>
      </c>
      <c r="H19" s="24">
        <v>1</v>
      </c>
      <c r="I19" s="7">
        <f t="shared" si="3"/>
        <v>12</v>
      </c>
      <c r="J19" s="7">
        <f t="shared" si="4"/>
        <v>7.5</v>
      </c>
      <c r="K19" s="7"/>
      <c r="L19" s="29">
        <v>3</v>
      </c>
      <c r="M19" s="6">
        <v>18</v>
      </c>
      <c r="N19" s="6">
        <v>0</v>
      </c>
      <c r="O19" s="6">
        <v>21</v>
      </c>
      <c r="P19" s="12">
        <v>0</v>
      </c>
      <c r="Q19" s="25">
        <v>6</v>
      </c>
      <c r="R19" s="6">
        <v>36</v>
      </c>
      <c r="S19" s="6">
        <v>2</v>
      </c>
      <c r="T19" s="6">
        <v>10</v>
      </c>
      <c r="U19" s="6">
        <v>1</v>
      </c>
      <c r="V19" s="25">
        <v>5</v>
      </c>
      <c r="W19" s="12">
        <v>30</v>
      </c>
      <c r="X19" s="6">
        <v>1</v>
      </c>
      <c r="Y19" s="6">
        <v>19</v>
      </c>
      <c r="Z19" s="6">
        <v>1</v>
      </c>
      <c r="AA19" s="25"/>
      <c r="AB19" s="12"/>
      <c r="AC19" s="6"/>
      <c r="AD19" s="6"/>
      <c r="AE19" s="6"/>
      <c r="AF19" s="25"/>
      <c r="AG19" s="6"/>
      <c r="AH19" s="6"/>
      <c r="AI19" s="6"/>
      <c r="AJ19" s="6"/>
      <c r="AK19" s="25"/>
      <c r="AL19" s="6"/>
      <c r="AM19" s="6"/>
      <c r="AN19" s="6"/>
      <c r="AO19" s="6"/>
      <c r="AP19" s="25"/>
      <c r="AQ19" s="6"/>
      <c r="AR19" s="6"/>
      <c r="AS19" s="6"/>
      <c r="AT19" s="6"/>
      <c r="AU19" s="25"/>
      <c r="AV19" s="12"/>
      <c r="AW19" s="6"/>
      <c r="AX19" s="6"/>
      <c r="AY19" s="6"/>
      <c r="AZ19" s="29"/>
      <c r="BA19" s="6"/>
      <c r="BB19" s="6"/>
      <c r="BC19" s="6"/>
      <c r="BD19" s="6"/>
      <c r="BE19" s="25"/>
      <c r="BF19" s="6"/>
      <c r="BG19" s="6"/>
      <c r="BH19" s="6"/>
      <c r="BI19" s="6"/>
      <c r="BJ19" s="30"/>
      <c r="BK19" s="4"/>
      <c r="BO19" s="30"/>
      <c r="BP19" s="4"/>
      <c r="BT19" s="25"/>
      <c r="BU19" s="12"/>
      <c r="BV19" s="6"/>
      <c r="BW19" s="6"/>
      <c r="BX19" s="6"/>
      <c r="BY19" s="25"/>
      <c r="BZ19" s="6"/>
      <c r="CA19" s="6"/>
      <c r="CB19" s="6"/>
      <c r="CC19" s="6"/>
      <c r="CD19" s="25"/>
      <c r="CE19" s="12"/>
      <c r="CF19" s="6"/>
      <c r="CG19" s="6"/>
      <c r="CH19" s="6"/>
      <c r="CI19" s="30"/>
      <c r="CJ19" s="4"/>
      <c r="CN19" s="25"/>
      <c r="CO19" s="6"/>
      <c r="CP19" s="6"/>
      <c r="CQ19" s="6"/>
      <c r="CR19" s="6"/>
      <c r="CS19" s="25">
        <v>5</v>
      </c>
      <c r="CT19" s="6">
        <v>30</v>
      </c>
      <c r="CU19" s="6">
        <v>0</v>
      </c>
      <c r="CV19" s="6">
        <v>15</v>
      </c>
      <c r="CW19" s="6">
        <v>2</v>
      </c>
      <c r="CX19" s="30"/>
      <c r="CY19" s="4"/>
      <c r="DC19" s="25"/>
      <c r="DD19" s="12"/>
      <c r="DE19" s="12"/>
      <c r="DF19" s="6"/>
      <c r="DG19" s="6"/>
      <c r="DH19" s="25">
        <v>1.5</v>
      </c>
      <c r="DI19" s="6">
        <v>11</v>
      </c>
      <c r="DJ19" s="6">
        <v>1</v>
      </c>
      <c r="DK19" s="6">
        <v>4</v>
      </c>
      <c r="DL19" s="6">
        <v>2</v>
      </c>
      <c r="DM19" s="30"/>
      <c r="DN19" s="4"/>
      <c r="DR19" s="25"/>
      <c r="DS19" s="12"/>
      <c r="DT19" s="6"/>
      <c r="DU19" s="6"/>
      <c r="DV19" s="6"/>
      <c r="DW19" s="25"/>
      <c r="DX19" s="6"/>
      <c r="DY19" s="6"/>
      <c r="DZ19" s="6"/>
      <c r="EA19" s="6"/>
      <c r="EB19" s="30"/>
      <c r="EC19" s="28"/>
      <c r="ED19" s="28"/>
      <c r="EE19" s="28"/>
      <c r="EF19" s="28"/>
      <c r="EG19" s="30"/>
      <c r="EH19" s="4"/>
      <c r="EL19" s="30"/>
      <c r="EM19" s="4"/>
      <c r="EQ19" s="30"/>
      <c r="ER19" s="4"/>
      <c r="EV19" s="30"/>
      <c r="FA19" s="30"/>
      <c r="FF19" s="30"/>
      <c r="FK19" s="30"/>
    </row>
    <row r="20" spans="1:167" x14ac:dyDescent="0.25">
      <c r="A20" s="4" t="s">
        <v>13</v>
      </c>
      <c r="B20" s="5">
        <f>CS38</f>
        <v>80.5</v>
      </c>
      <c r="C20" s="15">
        <f>CT38</f>
        <v>485</v>
      </c>
      <c r="D20" s="15">
        <f>CU38</f>
        <v>4</v>
      </c>
      <c r="E20" s="15">
        <f>CV38</f>
        <v>439</v>
      </c>
      <c r="F20" s="15">
        <f>CW38</f>
        <v>16</v>
      </c>
      <c r="G20" s="7">
        <f t="shared" si="1"/>
        <v>27.4375</v>
      </c>
      <c r="H20" s="24">
        <v>2</v>
      </c>
      <c r="I20" s="7">
        <f t="shared" si="2"/>
        <v>30.3125</v>
      </c>
      <c r="J20" s="7">
        <f t="shared" si="0"/>
        <v>5.4309278350515466</v>
      </c>
      <c r="K20" s="7"/>
      <c r="L20" s="25">
        <v>8</v>
      </c>
      <c r="M20" s="12">
        <v>48</v>
      </c>
      <c r="N20" s="6">
        <v>0</v>
      </c>
      <c r="O20" s="6">
        <v>32</v>
      </c>
      <c r="P20" s="6">
        <v>3</v>
      </c>
      <c r="Q20" s="25">
        <v>3</v>
      </c>
      <c r="R20" s="12">
        <v>18</v>
      </c>
      <c r="S20" s="6">
        <v>0</v>
      </c>
      <c r="T20" s="6">
        <v>22</v>
      </c>
      <c r="U20" s="6">
        <v>2</v>
      </c>
      <c r="V20" s="25">
        <v>3</v>
      </c>
      <c r="W20" s="12">
        <v>18</v>
      </c>
      <c r="X20" s="6">
        <v>0</v>
      </c>
      <c r="Y20" s="6">
        <v>23</v>
      </c>
      <c r="Z20" s="6">
        <v>3</v>
      </c>
      <c r="AA20" s="25"/>
      <c r="AB20" s="12"/>
      <c r="AC20" s="6"/>
      <c r="AD20" s="6"/>
      <c r="AE20" s="6"/>
      <c r="AF20" s="25"/>
      <c r="AG20" s="6"/>
      <c r="AH20" s="6"/>
      <c r="AI20" s="6"/>
      <c r="AJ20" s="6"/>
      <c r="AK20" s="25"/>
      <c r="AL20" s="6"/>
      <c r="AM20" s="6"/>
      <c r="AN20" s="6"/>
      <c r="AO20" s="6"/>
      <c r="AP20" s="25"/>
      <c r="AQ20" s="6"/>
      <c r="AR20" s="6"/>
      <c r="AS20" s="6"/>
      <c r="AT20" s="6"/>
      <c r="AU20" s="25"/>
      <c r="AV20" s="12"/>
      <c r="AW20" s="6"/>
      <c r="AX20" s="6"/>
      <c r="AY20" s="6"/>
      <c r="AZ20" s="29"/>
      <c r="BA20" s="6"/>
      <c r="BB20" s="6"/>
      <c r="BC20" s="6"/>
      <c r="BD20" s="6"/>
      <c r="BE20" s="30"/>
      <c r="BJ20" s="30"/>
      <c r="BK20" s="4"/>
      <c r="BO20" s="30"/>
      <c r="BP20" s="4"/>
      <c r="BT20" s="25"/>
      <c r="BU20" s="12"/>
      <c r="BV20" s="6"/>
      <c r="BW20" s="6"/>
      <c r="BX20" s="6"/>
      <c r="BY20" s="25"/>
      <c r="BZ20" s="6"/>
      <c r="CA20" s="6"/>
      <c r="CB20" s="6"/>
      <c r="CC20" s="6"/>
      <c r="CD20" s="25"/>
      <c r="CE20" s="12"/>
      <c r="CF20" s="6"/>
      <c r="CG20" s="6"/>
      <c r="CH20" s="6"/>
      <c r="CI20" s="30"/>
      <c r="CJ20" s="4"/>
      <c r="CN20" s="30"/>
      <c r="CO20" s="6"/>
      <c r="CP20" s="6"/>
      <c r="CQ20" s="6"/>
      <c r="CR20" s="6"/>
      <c r="CS20" s="30">
        <v>6</v>
      </c>
      <c r="CT20" s="6">
        <v>36</v>
      </c>
      <c r="CU20" s="6">
        <v>0</v>
      </c>
      <c r="CV20" s="6">
        <v>48</v>
      </c>
      <c r="CW20" s="6">
        <v>0</v>
      </c>
      <c r="CX20" s="30"/>
      <c r="CY20" s="4"/>
      <c r="DC20" s="30"/>
      <c r="DD20" s="4"/>
      <c r="DE20" s="4"/>
      <c r="DH20" s="25">
        <v>7</v>
      </c>
      <c r="DI20" s="6">
        <v>42</v>
      </c>
      <c r="DJ20" s="6">
        <v>0</v>
      </c>
      <c r="DK20" s="6">
        <v>47</v>
      </c>
      <c r="DL20" s="6">
        <v>1</v>
      </c>
      <c r="DM20" s="30"/>
      <c r="DN20" s="4"/>
      <c r="DR20" s="25"/>
      <c r="DS20" s="12"/>
      <c r="DT20" s="6"/>
      <c r="DU20" s="6"/>
      <c r="DV20" s="6"/>
      <c r="DW20" s="25"/>
      <c r="DX20" s="6"/>
      <c r="DY20" s="6"/>
      <c r="DZ20" s="6"/>
      <c r="EA20" s="6"/>
      <c r="EB20" s="38"/>
      <c r="EC20" s="28"/>
      <c r="ED20" s="28"/>
      <c r="EE20" s="28"/>
      <c r="EF20" s="28"/>
      <c r="EG20" s="30"/>
      <c r="EH20" s="4"/>
      <c r="EL20" s="30"/>
      <c r="EM20" s="4"/>
      <c r="EQ20" s="30"/>
      <c r="ER20" s="4"/>
      <c r="EV20" s="30"/>
      <c r="FA20" s="30"/>
      <c r="FF20" s="30"/>
      <c r="FK20" s="30"/>
    </row>
    <row r="21" spans="1:167" x14ac:dyDescent="0.25">
      <c r="A21" s="4" t="s">
        <v>14</v>
      </c>
      <c r="B21" s="5">
        <f>V38</f>
        <v>123</v>
      </c>
      <c r="C21" s="15">
        <f>W38</f>
        <v>738</v>
      </c>
      <c r="D21" s="15">
        <f>X38</f>
        <v>6</v>
      </c>
      <c r="E21" s="15">
        <f>Y38</f>
        <v>743</v>
      </c>
      <c r="F21" s="15">
        <f>Z38</f>
        <v>25</v>
      </c>
      <c r="G21" s="7">
        <f t="shared" si="1"/>
        <v>29.72</v>
      </c>
      <c r="H21" s="24">
        <v>3</v>
      </c>
      <c r="I21" s="7">
        <f t="shared" si="2"/>
        <v>29.52</v>
      </c>
      <c r="J21" s="7">
        <f t="shared" si="0"/>
        <v>6.0406504065040654</v>
      </c>
      <c r="K21" s="7"/>
      <c r="L21" s="25">
        <v>4</v>
      </c>
      <c r="M21" s="12">
        <v>24</v>
      </c>
      <c r="N21" s="6">
        <v>1</v>
      </c>
      <c r="O21" s="6">
        <v>15</v>
      </c>
      <c r="P21" s="6">
        <v>1</v>
      </c>
      <c r="Q21" s="25">
        <v>3</v>
      </c>
      <c r="R21" s="12">
        <v>18</v>
      </c>
      <c r="S21" s="6">
        <v>1</v>
      </c>
      <c r="T21" s="6">
        <v>14</v>
      </c>
      <c r="U21" s="6">
        <v>0</v>
      </c>
      <c r="V21" s="25">
        <v>6</v>
      </c>
      <c r="W21" s="12">
        <v>36</v>
      </c>
      <c r="X21" s="6">
        <v>0</v>
      </c>
      <c r="Y21" s="6">
        <v>35</v>
      </c>
      <c r="Z21" s="6">
        <v>2</v>
      </c>
      <c r="AA21" s="25"/>
      <c r="AB21" s="12"/>
      <c r="AC21" s="6"/>
      <c r="AD21" s="6"/>
      <c r="AE21" s="6"/>
      <c r="AF21" s="25"/>
      <c r="AG21" s="6"/>
      <c r="AH21" s="6"/>
      <c r="AI21" s="6"/>
      <c r="AJ21" s="6"/>
      <c r="AK21" s="25"/>
      <c r="AL21" s="6"/>
      <c r="AM21" s="6"/>
      <c r="AN21" s="6"/>
      <c r="AO21" s="6"/>
      <c r="AP21" s="25"/>
      <c r="AQ21" s="6"/>
      <c r="AR21" s="6"/>
      <c r="AS21" s="6"/>
      <c r="AT21" s="6"/>
      <c r="AU21" s="25"/>
      <c r="AV21" s="12"/>
      <c r="AW21" s="6"/>
      <c r="AX21" s="6"/>
      <c r="AY21" s="6"/>
      <c r="AZ21" s="25"/>
      <c r="BA21" s="6"/>
      <c r="BB21" s="6"/>
      <c r="BC21" s="6"/>
      <c r="BD21" s="6"/>
      <c r="BE21" s="25"/>
      <c r="BF21" s="6"/>
      <c r="BG21" s="6"/>
      <c r="BH21" s="6"/>
      <c r="BI21" s="6"/>
      <c r="BJ21" s="30"/>
      <c r="BK21" s="4"/>
      <c r="BO21" s="30"/>
      <c r="BP21" s="4"/>
      <c r="BT21" s="25"/>
      <c r="BU21" s="12"/>
      <c r="BV21" s="6"/>
      <c r="BW21" s="6"/>
      <c r="BX21" s="6"/>
      <c r="BY21" s="25"/>
      <c r="BZ21" s="6"/>
      <c r="CA21" s="6"/>
      <c r="CB21" s="6"/>
      <c r="CC21" s="6"/>
      <c r="CD21" s="25"/>
      <c r="CE21" s="12"/>
      <c r="CF21" s="6"/>
      <c r="CG21" s="6"/>
      <c r="CH21" s="6"/>
      <c r="CI21" s="30"/>
      <c r="CJ21" s="4"/>
      <c r="CN21" s="25"/>
      <c r="CO21" s="6"/>
      <c r="CP21" s="6"/>
      <c r="CQ21" s="6"/>
      <c r="CR21" s="6"/>
      <c r="CS21" s="25"/>
      <c r="CT21" s="6"/>
      <c r="CU21" s="6"/>
      <c r="CV21" s="6"/>
      <c r="CW21" s="6"/>
      <c r="CX21" s="30"/>
      <c r="CY21" s="4"/>
      <c r="DC21" s="25"/>
      <c r="DD21" s="12"/>
      <c r="DE21" s="12"/>
      <c r="DF21" s="6"/>
      <c r="DG21" s="6"/>
      <c r="DH21" s="25"/>
      <c r="DI21" s="6"/>
      <c r="DJ21" s="6"/>
      <c r="DK21" s="6"/>
      <c r="DL21" s="6"/>
      <c r="DM21" s="30"/>
      <c r="DN21" s="4"/>
      <c r="DR21" s="25"/>
      <c r="DS21" s="12"/>
      <c r="DT21" s="6"/>
      <c r="DU21" s="6"/>
      <c r="DV21" s="6"/>
      <c r="DW21" s="25"/>
      <c r="DX21" s="12"/>
      <c r="DY21" s="6"/>
      <c r="DZ21" s="6"/>
      <c r="EA21" s="6"/>
      <c r="EB21" s="30"/>
      <c r="EG21" s="30"/>
      <c r="EH21" s="4"/>
      <c r="EL21" s="30"/>
      <c r="EM21" s="4"/>
      <c r="EQ21" s="30"/>
      <c r="ER21" s="4"/>
      <c r="EV21" s="30"/>
      <c r="FA21" s="30"/>
      <c r="FF21" s="30"/>
      <c r="FK21" s="30"/>
    </row>
    <row r="22" spans="1:167" x14ac:dyDescent="0.25">
      <c r="A22" s="26" t="s">
        <v>617</v>
      </c>
      <c r="B22" s="5">
        <f>CX38</f>
        <v>24</v>
      </c>
      <c r="C22" s="15">
        <f>CY38</f>
        <v>144</v>
      </c>
      <c r="D22" s="15">
        <f>CZ38</f>
        <v>2</v>
      </c>
      <c r="E22" s="15">
        <f>DA38</f>
        <v>159</v>
      </c>
      <c r="F22" s="15">
        <f>DB38</f>
        <v>4</v>
      </c>
      <c r="G22" s="7">
        <f t="shared" si="1"/>
        <v>39.75</v>
      </c>
      <c r="H22" s="24"/>
      <c r="I22" s="7">
        <f t="shared" si="2"/>
        <v>36</v>
      </c>
      <c r="J22" s="7">
        <f t="shared" si="0"/>
        <v>6.625</v>
      </c>
      <c r="K22" s="7"/>
      <c r="L22" s="25">
        <v>3</v>
      </c>
      <c r="M22" s="12">
        <v>18</v>
      </c>
      <c r="N22" s="6">
        <v>0</v>
      </c>
      <c r="O22" s="6">
        <v>3</v>
      </c>
      <c r="P22" s="6">
        <v>2</v>
      </c>
      <c r="Q22" s="25">
        <v>3</v>
      </c>
      <c r="R22" s="12">
        <v>18</v>
      </c>
      <c r="S22" s="6">
        <v>0</v>
      </c>
      <c r="T22" s="6">
        <v>20</v>
      </c>
      <c r="U22" s="6">
        <v>0</v>
      </c>
      <c r="V22" s="25">
        <v>1</v>
      </c>
      <c r="W22" s="12">
        <v>6</v>
      </c>
      <c r="X22" s="6">
        <v>0</v>
      </c>
      <c r="Y22" s="6">
        <v>23</v>
      </c>
      <c r="Z22" s="6">
        <v>0</v>
      </c>
      <c r="AA22" s="25"/>
      <c r="AB22" s="12"/>
      <c r="AC22" s="6"/>
      <c r="AD22" s="6"/>
      <c r="AE22" s="6"/>
      <c r="AF22" s="25"/>
      <c r="AG22" s="6"/>
      <c r="AH22" s="6"/>
      <c r="AI22" s="6"/>
      <c r="AJ22" s="6"/>
      <c r="AK22" s="25"/>
      <c r="AL22" s="6"/>
      <c r="AM22" s="6"/>
      <c r="AN22" s="6"/>
      <c r="AO22" s="6"/>
      <c r="AP22" s="25"/>
      <c r="AQ22" s="6"/>
      <c r="AR22" s="6"/>
      <c r="AS22" s="6"/>
      <c r="AT22" s="6"/>
      <c r="AU22" s="25"/>
      <c r="AV22" s="12"/>
      <c r="AW22" s="6"/>
      <c r="AX22" s="6"/>
      <c r="AY22" s="6"/>
      <c r="AZ22" s="30"/>
      <c r="BA22" s="12"/>
      <c r="BB22" s="6"/>
      <c r="BC22" s="6"/>
      <c r="BD22" s="6"/>
      <c r="BE22" s="30"/>
      <c r="BJ22" s="30"/>
      <c r="BK22" s="4"/>
      <c r="BO22" s="30"/>
      <c r="BP22" s="4"/>
      <c r="BT22" s="30"/>
      <c r="BU22" s="4"/>
      <c r="BY22" s="30"/>
      <c r="CD22" s="25"/>
      <c r="CE22" s="12"/>
      <c r="CF22" s="6"/>
      <c r="CG22" s="6"/>
      <c r="CH22" s="6"/>
      <c r="CI22" s="30"/>
      <c r="CJ22" s="4"/>
      <c r="CN22" s="25"/>
      <c r="CO22" s="12"/>
      <c r="CP22" s="6"/>
      <c r="CQ22" s="6"/>
      <c r="CR22" s="6"/>
      <c r="CS22" s="25"/>
      <c r="CT22" s="6"/>
      <c r="CU22" s="6"/>
      <c r="CV22" s="6"/>
      <c r="CW22" s="6"/>
      <c r="CX22" s="30"/>
      <c r="CY22" s="4"/>
      <c r="DC22" s="25"/>
      <c r="DD22" s="12"/>
      <c r="DE22" s="12"/>
      <c r="DF22" s="6"/>
      <c r="DG22" s="6"/>
      <c r="DH22" s="25"/>
      <c r="DI22" s="12"/>
      <c r="DJ22" s="6"/>
      <c r="DK22" s="6"/>
      <c r="DL22" s="6"/>
      <c r="DM22" s="30"/>
      <c r="DN22" s="4"/>
      <c r="DR22" s="25"/>
      <c r="DS22" s="12"/>
      <c r="DT22" s="6"/>
      <c r="DU22" s="6"/>
      <c r="DV22" s="6"/>
      <c r="DW22" s="25"/>
      <c r="DX22" s="12"/>
      <c r="DY22" s="6"/>
      <c r="DZ22" s="6"/>
      <c r="EA22" s="6"/>
      <c r="EB22" s="30"/>
      <c r="EG22" s="30"/>
      <c r="EH22" s="4"/>
      <c r="EL22" s="30"/>
      <c r="EM22" s="4"/>
      <c r="EQ22" s="30"/>
      <c r="ER22" s="4"/>
      <c r="EV22" s="30"/>
      <c r="FA22" s="30"/>
      <c r="FF22" s="30"/>
      <c r="FK22" s="30"/>
    </row>
    <row r="23" spans="1:167" x14ac:dyDescent="0.25">
      <c r="A23" s="26" t="s">
        <v>530</v>
      </c>
      <c r="B23" s="5">
        <f>DC38</f>
        <v>27.4</v>
      </c>
      <c r="C23" s="15">
        <f>DD38</f>
        <v>166</v>
      </c>
      <c r="D23" s="15">
        <f>DE38</f>
        <v>0</v>
      </c>
      <c r="E23" s="15">
        <f>DF38</f>
        <v>167</v>
      </c>
      <c r="F23" s="15">
        <f>DG38</f>
        <v>4</v>
      </c>
      <c r="G23" s="7">
        <f t="shared" si="1"/>
        <v>41.75</v>
      </c>
      <c r="H23" s="6"/>
      <c r="I23" s="7">
        <f t="shared" si="2"/>
        <v>41.5</v>
      </c>
      <c r="J23" s="7">
        <f t="shared" si="0"/>
        <v>6.0361445783132526</v>
      </c>
      <c r="K23" s="7"/>
      <c r="L23" s="31">
        <v>8</v>
      </c>
      <c r="M23" s="34">
        <v>48</v>
      </c>
      <c r="N23" s="37">
        <v>1</v>
      </c>
      <c r="O23" s="37">
        <v>18</v>
      </c>
      <c r="P23" s="54">
        <v>0</v>
      </c>
      <c r="Q23" s="29">
        <v>3</v>
      </c>
      <c r="R23" s="28">
        <v>18</v>
      </c>
      <c r="S23" s="6">
        <v>0</v>
      </c>
      <c r="T23" s="6">
        <v>17</v>
      </c>
      <c r="U23" s="6">
        <v>2</v>
      </c>
      <c r="V23" s="29">
        <v>5</v>
      </c>
      <c r="W23" s="28">
        <v>30</v>
      </c>
      <c r="X23" s="6">
        <v>0</v>
      </c>
      <c r="Y23" s="6">
        <v>41</v>
      </c>
      <c r="Z23" s="6">
        <v>0</v>
      </c>
      <c r="AA23" s="25"/>
      <c r="AB23" s="12"/>
      <c r="AC23" s="6"/>
      <c r="AD23" s="6"/>
      <c r="AE23" s="6"/>
      <c r="AF23" s="25"/>
      <c r="AG23" s="6"/>
      <c r="AH23" s="6"/>
      <c r="AI23" s="6"/>
      <c r="AJ23" s="6"/>
      <c r="AK23" s="25"/>
      <c r="AL23" s="6"/>
      <c r="AM23" s="6"/>
      <c r="AN23" s="6"/>
      <c r="AO23" s="6"/>
      <c r="AP23" s="25"/>
      <c r="AQ23" s="6"/>
      <c r="AR23" s="6"/>
      <c r="AS23" s="6"/>
      <c r="AT23" s="6"/>
      <c r="AU23" s="25"/>
      <c r="AV23" s="12"/>
      <c r="AW23" s="6"/>
      <c r="AX23" s="6"/>
      <c r="AY23" s="6"/>
      <c r="AZ23" s="30"/>
      <c r="BA23" s="12"/>
      <c r="BB23" s="6"/>
      <c r="BC23" s="6"/>
      <c r="BD23" s="6"/>
      <c r="BE23" s="30"/>
      <c r="BJ23" s="30"/>
      <c r="BK23" s="4"/>
      <c r="BO23" s="30"/>
      <c r="BP23" s="4"/>
      <c r="BT23" s="30"/>
      <c r="BU23" s="4"/>
      <c r="BY23" s="30"/>
      <c r="CD23" s="25"/>
      <c r="CE23" s="12"/>
      <c r="CF23" s="6"/>
      <c r="CG23" s="6"/>
      <c r="CH23" s="6"/>
      <c r="CI23" s="30"/>
      <c r="CJ23" s="4"/>
      <c r="CN23" s="25"/>
      <c r="CO23" s="12"/>
      <c r="CP23" s="6"/>
      <c r="CQ23" s="6"/>
      <c r="CR23" s="6"/>
      <c r="CS23" s="25"/>
      <c r="CT23" s="6"/>
      <c r="CU23" s="6"/>
      <c r="CV23" s="6"/>
      <c r="CW23" s="6"/>
      <c r="CX23" s="30"/>
      <c r="CY23" s="4"/>
      <c r="DC23" s="25"/>
      <c r="DD23" s="12"/>
      <c r="DE23" s="12"/>
      <c r="DF23" s="6"/>
      <c r="DG23" s="6"/>
      <c r="DH23" s="25"/>
      <c r="DI23" s="12"/>
      <c r="DJ23" s="6"/>
      <c r="DK23" s="6"/>
      <c r="DL23" s="6"/>
      <c r="DM23" s="30"/>
      <c r="DN23" s="4"/>
      <c r="DR23" s="25"/>
      <c r="DS23" s="12"/>
      <c r="DT23" s="6"/>
      <c r="DU23" s="6"/>
      <c r="DV23" s="6"/>
      <c r="DW23" s="25"/>
      <c r="DX23" s="12"/>
      <c r="DY23" s="6"/>
      <c r="DZ23" s="6"/>
      <c r="EA23" s="6"/>
      <c r="EB23" s="30"/>
      <c r="EG23" s="30"/>
      <c r="EH23" s="4"/>
      <c r="EL23" s="30"/>
      <c r="EM23" s="4"/>
      <c r="EQ23" s="30"/>
      <c r="ER23" s="4"/>
      <c r="EV23" s="30"/>
      <c r="FA23" s="30"/>
      <c r="FF23" s="30"/>
      <c r="FK23" s="30"/>
    </row>
    <row r="24" spans="1:167" x14ac:dyDescent="0.25">
      <c r="A24" s="4" t="s">
        <v>200</v>
      </c>
      <c r="B24" s="5">
        <f>DH38</f>
        <v>89.5</v>
      </c>
      <c r="C24" s="15">
        <f>DI38</f>
        <v>539</v>
      </c>
      <c r="D24" s="15">
        <f>DJ38</f>
        <v>7</v>
      </c>
      <c r="E24" s="15">
        <f>DK38</f>
        <v>528</v>
      </c>
      <c r="F24" s="15">
        <f>DL38</f>
        <v>23</v>
      </c>
      <c r="G24" s="7">
        <f t="shared" si="1"/>
        <v>22.956521739130434</v>
      </c>
      <c r="H24" s="24">
        <v>2</v>
      </c>
      <c r="I24" s="7">
        <f t="shared" si="2"/>
        <v>23.434782608695652</v>
      </c>
      <c r="J24" s="7">
        <f t="shared" si="0"/>
        <v>5.8775510204081636</v>
      </c>
      <c r="K24" s="7"/>
      <c r="L24" s="31">
        <v>6</v>
      </c>
      <c r="M24" s="34">
        <v>36</v>
      </c>
      <c r="N24" s="34">
        <v>3</v>
      </c>
      <c r="O24" s="34">
        <v>10</v>
      </c>
      <c r="P24" s="54">
        <v>3</v>
      </c>
      <c r="Q24" s="29">
        <v>8</v>
      </c>
      <c r="R24" s="28">
        <v>48</v>
      </c>
      <c r="S24" s="6">
        <v>1</v>
      </c>
      <c r="T24" s="6">
        <v>38</v>
      </c>
      <c r="U24" s="6">
        <v>1</v>
      </c>
      <c r="V24" s="29">
        <v>4</v>
      </c>
      <c r="W24" s="28">
        <v>24</v>
      </c>
      <c r="X24" s="6">
        <v>1</v>
      </c>
      <c r="Y24" s="6">
        <v>24</v>
      </c>
      <c r="Z24" s="6">
        <v>1</v>
      </c>
      <c r="AA24" s="30"/>
      <c r="AF24" s="25"/>
      <c r="AG24" s="6"/>
      <c r="AH24" s="6"/>
      <c r="AI24" s="6"/>
      <c r="AJ24" s="6"/>
      <c r="AK24" s="25"/>
      <c r="AL24" s="6"/>
      <c r="AM24" s="6"/>
      <c r="AN24" s="6"/>
      <c r="AO24" s="6"/>
      <c r="AP24" s="25"/>
      <c r="AQ24" s="6"/>
      <c r="AR24" s="6"/>
      <c r="AS24" s="6"/>
      <c r="AT24" s="6"/>
      <c r="AU24" s="25"/>
      <c r="AV24" s="12"/>
      <c r="AW24" s="6"/>
      <c r="AX24" s="6"/>
      <c r="AY24" s="6"/>
      <c r="AZ24" s="25"/>
      <c r="BA24" s="12"/>
      <c r="BB24" s="6"/>
      <c r="BC24" s="6"/>
      <c r="BD24" s="6"/>
      <c r="BE24" s="25"/>
      <c r="BF24" s="6"/>
      <c r="BG24" s="6"/>
      <c r="BH24" s="6"/>
      <c r="BI24" s="6"/>
      <c r="BJ24" s="30"/>
      <c r="BK24" s="4"/>
      <c r="BO24" s="30"/>
      <c r="BP24" s="4"/>
      <c r="BT24" s="25"/>
      <c r="BU24" s="12"/>
      <c r="BV24" s="6"/>
      <c r="BW24" s="6"/>
      <c r="BX24" s="6"/>
      <c r="BY24" s="25"/>
      <c r="BZ24" s="6"/>
      <c r="CA24" s="6"/>
      <c r="CB24" s="6"/>
      <c r="CC24" s="6"/>
      <c r="CD24" s="25"/>
      <c r="CE24" s="12"/>
      <c r="CF24" s="6"/>
      <c r="CG24" s="6"/>
      <c r="CH24" s="6"/>
      <c r="CI24" s="30"/>
      <c r="CJ24" s="4"/>
      <c r="CN24" s="25"/>
      <c r="CO24" s="12"/>
      <c r="CP24" s="6"/>
      <c r="CQ24" s="6"/>
      <c r="CR24" s="6"/>
      <c r="CS24" s="30"/>
      <c r="CX24" s="30"/>
      <c r="CY24" s="4"/>
      <c r="DC24" s="30"/>
      <c r="DD24" s="4"/>
      <c r="DE24" s="4"/>
      <c r="DH24" s="30"/>
      <c r="DI24" s="4"/>
      <c r="DM24" s="30"/>
      <c r="DN24" s="4"/>
      <c r="DR24" s="25"/>
      <c r="DS24" s="12"/>
      <c r="DT24" s="6"/>
      <c r="DU24" s="6"/>
      <c r="DV24" s="6"/>
      <c r="DW24" s="25"/>
      <c r="DX24" s="12"/>
      <c r="DY24" s="6"/>
      <c r="DZ24" s="6"/>
      <c r="EA24" s="6"/>
      <c r="EB24" s="30"/>
      <c r="EG24" s="30"/>
      <c r="EH24" s="4"/>
      <c r="EL24" s="30"/>
      <c r="EM24" s="4"/>
      <c r="EQ24" s="30"/>
      <c r="ER24" s="4"/>
      <c r="EV24" s="30"/>
      <c r="FA24" s="30"/>
      <c r="FF24" s="30"/>
      <c r="FK24" s="30"/>
    </row>
    <row r="25" spans="1:167" x14ac:dyDescent="0.25">
      <c r="A25" s="2" t="s">
        <v>623</v>
      </c>
      <c r="B25" s="35">
        <f>DM38</f>
        <v>67</v>
      </c>
      <c r="C25" s="36">
        <f>DN38</f>
        <v>402</v>
      </c>
      <c r="D25" s="36">
        <f>DO38</f>
        <v>2</v>
      </c>
      <c r="E25" s="36">
        <f>DP38</f>
        <v>399</v>
      </c>
      <c r="F25" s="36">
        <f>DQ38</f>
        <v>13</v>
      </c>
      <c r="G25" s="7">
        <f>E25/F25</f>
        <v>30.692307692307693</v>
      </c>
      <c r="H25" s="24"/>
      <c r="I25" s="7">
        <f>C25/F25</f>
        <v>30.923076923076923</v>
      </c>
      <c r="J25" s="7">
        <f>6*E25/C25</f>
        <v>5.955223880597015</v>
      </c>
      <c r="K25" s="7"/>
      <c r="L25" s="38">
        <v>8</v>
      </c>
      <c r="M25" s="37">
        <v>48</v>
      </c>
      <c r="N25" s="37">
        <v>0</v>
      </c>
      <c r="O25" s="37">
        <v>35</v>
      </c>
      <c r="P25" s="54">
        <v>0</v>
      </c>
      <c r="Q25" s="12">
        <v>3</v>
      </c>
      <c r="R25" s="12">
        <v>18</v>
      </c>
      <c r="S25" s="6">
        <v>0</v>
      </c>
      <c r="T25" s="6">
        <v>9</v>
      </c>
      <c r="U25" s="6">
        <v>2</v>
      </c>
      <c r="V25" s="29">
        <v>5</v>
      </c>
      <c r="W25" s="28">
        <v>30</v>
      </c>
      <c r="X25" s="6">
        <v>1</v>
      </c>
      <c r="Y25" s="6">
        <v>37</v>
      </c>
      <c r="Z25" s="6">
        <v>0</v>
      </c>
      <c r="AA25" s="25"/>
      <c r="AB25" s="12"/>
      <c r="AC25" s="6"/>
      <c r="AD25" s="6"/>
      <c r="AE25" s="6"/>
      <c r="AF25" s="25"/>
      <c r="AG25" s="6"/>
      <c r="AH25" s="6"/>
      <c r="AI25" s="6"/>
      <c r="AJ25" s="6"/>
      <c r="AK25" s="25"/>
      <c r="AL25" s="6"/>
      <c r="AM25" s="6"/>
      <c r="AN25" s="6"/>
      <c r="AO25" s="6"/>
      <c r="AP25" s="25"/>
      <c r="AQ25" s="6"/>
      <c r="AR25" s="6"/>
      <c r="AS25" s="6"/>
      <c r="AT25" s="6"/>
      <c r="AU25" s="25"/>
      <c r="AV25" s="12"/>
      <c r="AW25" s="6"/>
      <c r="AX25" s="6"/>
      <c r="AY25" s="6"/>
      <c r="AZ25" s="25"/>
      <c r="BA25" s="12"/>
      <c r="BB25" s="6"/>
      <c r="BC25" s="6"/>
      <c r="BD25" s="6"/>
      <c r="BE25" s="25"/>
      <c r="BF25" s="6"/>
      <c r="BG25" s="6"/>
      <c r="BH25" s="6"/>
      <c r="BI25" s="6"/>
      <c r="BJ25" s="30"/>
      <c r="BK25" s="4"/>
      <c r="BO25" s="30"/>
      <c r="BT25" s="25"/>
      <c r="BU25" s="12"/>
      <c r="BV25" s="6"/>
      <c r="BW25" s="6"/>
      <c r="BX25" s="6"/>
      <c r="BY25" s="25"/>
      <c r="BZ25" s="6"/>
      <c r="CA25" s="6"/>
      <c r="CB25" s="6"/>
      <c r="CC25" s="6"/>
      <c r="CD25" s="30"/>
      <c r="CE25" s="28"/>
      <c r="CF25" s="6"/>
      <c r="CG25" s="6"/>
      <c r="CH25" s="6"/>
      <c r="CI25" s="30"/>
      <c r="CJ25" s="4"/>
      <c r="CN25" s="25"/>
      <c r="CO25" s="12"/>
      <c r="CP25" s="6"/>
      <c r="CQ25" s="6"/>
      <c r="CR25" s="6"/>
      <c r="CS25" s="30"/>
      <c r="CX25" s="30"/>
      <c r="CY25" s="4"/>
      <c r="DC25" s="30"/>
      <c r="DD25" s="4"/>
      <c r="DE25" s="4"/>
      <c r="DH25" s="30"/>
      <c r="DI25" s="4"/>
      <c r="DM25" s="30"/>
      <c r="DN25" s="4"/>
      <c r="DR25" s="30"/>
      <c r="DW25" s="25"/>
      <c r="DX25" s="12"/>
      <c r="DY25" s="6"/>
      <c r="DZ25" s="6"/>
      <c r="EA25" s="6"/>
      <c r="EB25" s="30"/>
      <c r="EG25" s="30"/>
      <c r="EH25" s="4"/>
      <c r="EL25" s="30"/>
      <c r="EQ25" s="30"/>
      <c r="ER25" s="4"/>
      <c r="EV25" s="30"/>
      <c r="FA25" s="30"/>
      <c r="FF25" s="30"/>
      <c r="FK25" s="30"/>
    </row>
    <row r="26" spans="1:167" x14ac:dyDescent="0.25">
      <c r="A26" s="1" t="s">
        <v>2</v>
      </c>
      <c r="C26" s="18"/>
      <c r="D26" s="18"/>
      <c r="E26" s="18"/>
      <c r="F26" s="18"/>
      <c r="K26" s="7"/>
      <c r="L26" s="25"/>
      <c r="M26" s="12"/>
      <c r="N26" s="6"/>
      <c r="O26" s="6"/>
      <c r="P26" s="6"/>
      <c r="Q26" s="25">
        <v>8</v>
      </c>
      <c r="R26" s="12">
        <v>48</v>
      </c>
      <c r="S26" s="6">
        <v>1</v>
      </c>
      <c r="T26" s="6">
        <v>35</v>
      </c>
      <c r="U26" s="6">
        <v>2</v>
      </c>
      <c r="V26" s="25">
        <v>6</v>
      </c>
      <c r="W26" s="12">
        <v>36</v>
      </c>
      <c r="X26" s="6">
        <v>0</v>
      </c>
      <c r="Y26" s="6">
        <v>16</v>
      </c>
      <c r="Z26" s="6">
        <v>1</v>
      </c>
      <c r="AA26" s="25"/>
      <c r="AB26" s="12"/>
      <c r="AC26" s="6"/>
      <c r="AD26" s="6"/>
      <c r="AE26" s="6"/>
      <c r="AF26" s="25"/>
      <c r="AG26" s="6"/>
      <c r="AH26" s="6"/>
      <c r="AI26" s="6"/>
      <c r="AJ26" s="6"/>
      <c r="AK26" s="25"/>
      <c r="AL26" s="6"/>
      <c r="AM26" s="6"/>
      <c r="AN26" s="6"/>
      <c r="AO26" s="6"/>
      <c r="AP26" s="25"/>
      <c r="AQ26" s="6"/>
      <c r="AR26" s="6"/>
      <c r="AS26" s="6"/>
      <c r="AT26" s="6"/>
      <c r="AU26" s="25"/>
      <c r="AV26" s="12"/>
      <c r="AW26" s="6"/>
      <c r="AX26" s="6"/>
      <c r="AY26" s="6"/>
      <c r="AZ26" s="25"/>
      <c r="BA26" s="12"/>
      <c r="BB26" s="6"/>
      <c r="BC26" s="6"/>
      <c r="BD26" s="6"/>
      <c r="BE26" s="25"/>
      <c r="BF26" s="6"/>
      <c r="BG26" s="6"/>
      <c r="BH26" s="6"/>
      <c r="BI26" s="6"/>
      <c r="BJ26" s="30"/>
      <c r="BK26" s="4"/>
      <c r="BO26" s="30"/>
      <c r="BT26" s="25"/>
      <c r="BU26" s="12"/>
      <c r="BV26" s="6"/>
      <c r="BW26" s="6"/>
      <c r="BX26" s="6"/>
      <c r="BY26" s="25"/>
      <c r="BZ26" s="6"/>
      <c r="CA26" s="6"/>
      <c r="CB26" s="6"/>
      <c r="CC26" s="6"/>
      <c r="CD26" s="25"/>
      <c r="CE26" s="12"/>
      <c r="CF26" s="6"/>
      <c r="CG26" s="6"/>
      <c r="CH26" s="6"/>
      <c r="CI26" s="30"/>
      <c r="CJ26" s="4"/>
      <c r="CN26" s="25"/>
      <c r="CO26" s="12"/>
      <c r="CP26" s="6"/>
      <c r="CQ26" s="6"/>
      <c r="CR26" s="6"/>
      <c r="CS26" s="30"/>
      <c r="CX26" s="30"/>
      <c r="CY26" s="4"/>
      <c r="DC26" s="30"/>
      <c r="DD26" s="4"/>
      <c r="DE26" s="4"/>
      <c r="DH26" s="30"/>
      <c r="DI26" s="4"/>
      <c r="DM26" s="30"/>
      <c r="DN26" s="4"/>
      <c r="DR26" s="25"/>
      <c r="DS26" s="12"/>
      <c r="DT26" s="6"/>
      <c r="DU26" s="6"/>
      <c r="DV26" s="6"/>
      <c r="DW26" s="25"/>
      <c r="DX26" s="12"/>
      <c r="DY26" s="6"/>
      <c r="DZ26" s="6"/>
      <c r="EA26" s="6"/>
      <c r="EB26" s="30"/>
      <c r="EG26" s="30"/>
      <c r="EH26" s="4"/>
      <c r="EL26" s="30"/>
      <c r="EQ26" s="30"/>
      <c r="ER26" s="4"/>
      <c r="EV26" s="30"/>
      <c r="FA26" s="30"/>
      <c r="FF26" s="30"/>
      <c r="FK26" s="30"/>
    </row>
    <row r="27" spans="1:167" x14ac:dyDescent="0.25">
      <c r="A27" s="2" t="s">
        <v>700</v>
      </c>
      <c r="B27" s="35">
        <f>DR38</f>
        <v>1.4</v>
      </c>
      <c r="C27" s="36">
        <f>DS38</f>
        <v>10</v>
      </c>
      <c r="D27" s="36">
        <f>DT38</f>
        <v>0</v>
      </c>
      <c r="E27" s="36">
        <f>DU38</f>
        <v>22</v>
      </c>
      <c r="F27" s="36">
        <f>DV38</f>
        <v>0</v>
      </c>
      <c r="K27" s="7"/>
      <c r="L27" s="25"/>
      <c r="M27" s="12"/>
      <c r="N27" s="6"/>
      <c r="O27" s="6"/>
      <c r="P27" s="6"/>
      <c r="Q27" s="25">
        <v>8</v>
      </c>
      <c r="R27" s="12">
        <v>48</v>
      </c>
      <c r="S27" s="6">
        <v>6</v>
      </c>
      <c r="T27" s="6">
        <v>4</v>
      </c>
      <c r="U27" s="6">
        <v>0</v>
      </c>
      <c r="V27" s="25">
        <v>5</v>
      </c>
      <c r="W27" s="12">
        <v>30</v>
      </c>
      <c r="X27" s="6">
        <v>0</v>
      </c>
      <c r="Y27" s="6">
        <v>20</v>
      </c>
      <c r="Z27" s="6">
        <v>1</v>
      </c>
      <c r="AA27" s="25"/>
      <c r="AB27" s="12"/>
      <c r="AC27" s="6"/>
      <c r="AD27" s="6"/>
      <c r="AE27" s="6"/>
      <c r="AF27" s="25"/>
      <c r="AG27" s="6"/>
      <c r="AH27" s="6"/>
      <c r="AI27" s="6"/>
      <c r="AJ27" s="6"/>
      <c r="AK27" s="25"/>
      <c r="AL27" s="6"/>
      <c r="AM27" s="6"/>
      <c r="AN27" s="6"/>
      <c r="AO27" s="6"/>
      <c r="AP27" s="25"/>
      <c r="AQ27" s="6"/>
      <c r="AR27" s="6"/>
      <c r="AS27" s="6"/>
      <c r="AT27" s="6"/>
      <c r="AU27" s="25"/>
      <c r="AV27" s="12"/>
      <c r="AW27" s="6"/>
      <c r="AX27" s="6"/>
      <c r="AY27" s="6"/>
      <c r="AZ27" s="25"/>
      <c r="BA27" s="12"/>
      <c r="BB27" s="6"/>
      <c r="BC27" s="6"/>
      <c r="BD27" s="6"/>
      <c r="BE27" s="25"/>
      <c r="BF27" s="6"/>
      <c r="BG27" s="6"/>
      <c r="BH27" s="6"/>
      <c r="BI27" s="6"/>
      <c r="BJ27" s="30"/>
      <c r="BK27" s="4"/>
      <c r="BO27" s="30"/>
      <c r="BT27" s="25"/>
      <c r="BU27" s="12"/>
      <c r="BV27" s="6"/>
      <c r="BW27" s="6"/>
      <c r="BX27" s="6"/>
      <c r="BY27" s="25"/>
      <c r="BZ27" s="6"/>
      <c r="CA27" s="6"/>
      <c r="CB27" s="6"/>
      <c r="CC27" s="6"/>
      <c r="CD27" s="25"/>
      <c r="CE27" s="6"/>
      <c r="CF27" s="6"/>
      <c r="CG27" s="6"/>
      <c r="CH27" s="6"/>
      <c r="CI27" s="30"/>
      <c r="CJ27" s="4"/>
      <c r="CN27" s="25"/>
      <c r="CO27" s="12"/>
      <c r="CP27" s="6"/>
      <c r="CQ27" s="6"/>
      <c r="CR27" s="6"/>
      <c r="CS27" s="25"/>
      <c r="CT27" s="6"/>
      <c r="CU27" s="6"/>
      <c r="CV27" s="6"/>
      <c r="CW27" s="6"/>
      <c r="CX27" s="30"/>
      <c r="CY27" s="4"/>
      <c r="DC27" s="25"/>
      <c r="DD27" s="12"/>
      <c r="DE27" s="12"/>
      <c r="DF27" s="6"/>
      <c r="DG27" s="6"/>
      <c r="DH27" s="25"/>
      <c r="DI27" s="12"/>
      <c r="DJ27" s="6"/>
      <c r="DK27" s="6"/>
      <c r="DL27" s="6"/>
      <c r="DM27" s="30"/>
      <c r="DN27" s="4"/>
      <c r="DR27" s="25"/>
      <c r="DS27" s="12"/>
      <c r="DT27" s="6"/>
      <c r="DU27" s="6"/>
      <c r="DV27" s="6"/>
      <c r="DW27" s="25"/>
      <c r="DX27" s="12"/>
      <c r="DY27" s="6"/>
      <c r="DZ27" s="6"/>
      <c r="EA27" s="6"/>
      <c r="EB27" s="30"/>
      <c r="EG27" s="30"/>
      <c r="EH27" s="4"/>
      <c r="EL27" s="30"/>
      <c r="EQ27" s="30"/>
      <c r="ER27" s="4"/>
      <c r="EV27" s="30"/>
      <c r="FA27" s="30"/>
      <c r="FF27" s="30"/>
      <c r="FK27" s="30"/>
    </row>
    <row r="28" spans="1:167" x14ac:dyDescent="0.25">
      <c r="A28" s="26" t="s">
        <v>527</v>
      </c>
      <c r="B28" s="5">
        <f>DW38</f>
        <v>2</v>
      </c>
      <c r="C28" s="15">
        <f>DX38</f>
        <v>12</v>
      </c>
      <c r="D28" s="15">
        <f>DY38</f>
        <v>0</v>
      </c>
      <c r="E28" s="15">
        <f>DZ38</f>
        <v>15</v>
      </c>
      <c r="F28" s="15">
        <f>EA38</f>
        <v>2</v>
      </c>
      <c r="G28" s="7"/>
      <c r="H28" s="24"/>
      <c r="I28" s="7"/>
      <c r="J28" s="7"/>
      <c r="K28" s="7"/>
      <c r="L28" s="25"/>
      <c r="M28" s="12"/>
      <c r="N28" s="6"/>
      <c r="O28" s="6"/>
      <c r="P28" s="6"/>
      <c r="Q28" s="25">
        <v>8</v>
      </c>
      <c r="R28" s="12">
        <v>48</v>
      </c>
      <c r="S28" s="6">
        <v>0</v>
      </c>
      <c r="T28" s="6">
        <v>53</v>
      </c>
      <c r="U28" s="6">
        <v>0</v>
      </c>
      <c r="V28" s="25"/>
      <c r="W28" s="12"/>
      <c r="X28" s="6"/>
      <c r="Y28" s="6"/>
      <c r="Z28" s="6"/>
      <c r="AA28" s="25"/>
      <c r="AB28" s="12"/>
      <c r="AC28" s="6"/>
      <c r="AD28" s="6"/>
      <c r="AE28" s="6"/>
      <c r="AF28" s="25"/>
      <c r="AG28" s="6"/>
      <c r="AH28" s="6"/>
      <c r="AI28" s="6"/>
      <c r="AJ28" s="6"/>
      <c r="AK28" s="25"/>
      <c r="AL28" s="6"/>
      <c r="AM28" s="6"/>
      <c r="AN28" s="6"/>
      <c r="AO28" s="6"/>
      <c r="AP28" s="25"/>
      <c r="AQ28" s="6"/>
      <c r="AR28" s="6"/>
      <c r="AS28" s="6"/>
      <c r="AT28" s="6"/>
      <c r="AU28" s="25"/>
      <c r="AV28" s="12"/>
      <c r="AW28" s="6"/>
      <c r="AX28" s="6"/>
      <c r="AY28" s="6"/>
      <c r="AZ28" s="25"/>
      <c r="BA28" s="12"/>
      <c r="BB28" s="6"/>
      <c r="BC28" s="6"/>
      <c r="BD28" s="6"/>
      <c r="BE28" s="25"/>
      <c r="BF28" s="6"/>
      <c r="BG28" s="6"/>
      <c r="BH28" s="6"/>
      <c r="BI28" s="6"/>
      <c r="BJ28" s="30"/>
      <c r="BK28" s="4"/>
      <c r="BO28" s="30"/>
      <c r="BT28" s="25"/>
      <c r="BU28" s="12"/>
      <c r="BV28" s="6"/>
      <c r="BW28" s="6"/>
      <c r="BX28" s="6"/>
      <c r="BY28" s="25"/>
      <c r="BZ28" s="6"/>
      <c r="CA28" s="6"/>
      <c r="CB28" s="6"/>
      <c r="CC28" s="6"/>
      <c r="CD28" s="25"/>
      <c r="CE28" s="6"/>
      <c r="CF28" s="6"/>
      <c r="CG28" s="6"/>
      <c r="CH28" s="6"/>
      <c r="CI28" s="30"/>
      <c r="CJ28" s="4"/>
      <c r="CN28" s="25"/>
      <c r="CO28" s="12"/>
      <c r="CP28" s="6"/>
      <c r="CQ28" s="6"/>
      <c r="CR28" s="6"/>
      <c r="CS28" s="25"/>
      <c r="CT28" s="6"/>
      <c r="CU28" s="6"/>
      <c r="CV28" s="6"/>
      <c r="CW28" s="6"/>
      <c r="CX28" s="30"/>
      <c r="CY28" s="4"/>
      <c r="DC28" s="25"/>
      <c r="DD28" s="12"/>
      <c r="DE28" s="12"/>
      <c r="DF28" s="6"/>
      <c r="DG28" s="6"/>
      <c r="DH28" s="25"/>
      <c r="DI28" s="12"/>
      <c r="DJ28" s="6"/>
      <c r="DK28" s="6"/>
      <c r="DL28" s="6"/>
      <c r="DM28" s="30"/>
      <c r="DN28" s="4"/>
      <c r="DR28" s="25"/>
      <c r="DS28" s="12"/>
      <c r="DT28" s="6"/>
      <c r="DU28" s="6"/>
      <c r="DV28" s="6"/>
      <c r="DW28" s="25"/>
      <c r="DX28" s="12"/>
      <c r="DY28" s="6"/>
      <c r="DZ28" s="6"/>
      <c r="EA28" s="6"/>
      <c r="EB28" s="30"/>
      <c r="EG28" s="30"/>
      <c r="EH28" s="4"/>
      <c r="EL28" s="30"/>
      <c r="EQ28" s="30"/>
      <c r="ER28" s="4"/>
      <c r="EV28" s="30"/>
      <c r="FA28" s="30"/>
      <c r="FF28" s="30"/>
      <c r="FK28" s="30"/>
    </row>
    <row r="29" spans="1:167" x14ac:dyDescent="0.25">
      <c r="A29" s="26" t="s">
        <v>9</v>
      </c>
      <c r="B29" s="5">
        <f>FF38</f>
        <v>3</v>
      </c>
      <c r="C29" s="15">
        <f>FG38</f>
        <v>18</v>
      </c>
      <c r="D29" s="15">
        <f>FH38</f>
        <v>0</v>
      </c>
      <c r="E29" s="15">
        <f>FI38</f>
        <v>25</v>
      </c>
      <c r="F29" s="15">
        <f>FJ38</f>
        <v>1</v>
      </c>
      <c r="G29" s="7"/>
      <c r="H29" s="24"/>
      <c r="I29" s="7"/>
      <c r="J29" s="7"/>
      <c r="K29" s="7"/>
      <c r="L29" s="25"/>
      <c r="M29" s="12"/>
      <c r="N29" s="6"/>
      <c r="O29" s="6"/>
      <c r="P29" s="6"/>
      <c r="Q29" s="25"/>
      <c r="R29" s="12"/>
      <c r="S29" s="6"/>
      <c r="T29" s="6"/>
      <c r="U29" s="6"/>
      <c r="V29" s="25"/>
      <c r="W29" s="12"/>
      <c r="X29" s="6"/>
      <c r="Y29" s="6"/>
      <c r="Z29" s="6"/>
      <c r="AA29" s="25"/>
      <c r="AB29" s="12"/>
      <c r="AC29" s="6"/>
      <c r="AD29" s="6"/>
      <c r="AE29" s="6"/>
      <c r="AF29" s="25"/>
      <c r="AG29" s="6"/>
      <c r="AH29" s="6"/>
      <c r="AI29" s="6"/>
      <c r="AJ29" s="6"/>
      <c r="AK29" s="25"/>
      <c r="AL29" s="6"/>
      <c r="AM29" s="6"/>
      <c r="AN29" s="6"/>
      <c r="AO29" s="6"/>
      <c r="AP29" s="25"/>
      <c r="AQ29" s="6"/>
      <c r="AR29" s="6"/>
      <c r="AS29" s="6"/>
      <c r="AT29" s="6"/>
      <c r="AU29" s="25"/>
      <c r="AV29" s="12"/>
      <c r="AW29" s="6"/>
      <c r="AX29" s="6"/>
      <c r="AY29" s="6"/>
      <c r="AZ29" s="25"/>
      <c r="BA29" s="12"/>
      <c r="BB29" s="6"/>
      <c r="BC29" s="6"/>
      <c r="BD29" s="6"/>
      <c r="BE29" s="25"/>
      <c r="BF29" s="6"/>
      <c r="BG29" s="6"/>
      <c r="BH29" s="6"/>
      <c r="BI29" s="6"/>
      <c r="BJ29" s="30"/>
      <c r="BK29" s="4"/>
      <c r="BO29" s="30"/>
      <c r="BT29" s="25"/>
      <c r="BU29" s="12"/>
      <c r="BV29" s="6"/>
      <c r="BW29" s="6"/>
      <c r="BX29" s="6"/>
      <c r="BY29" s="25"/>
      <c r="BZ29" s="6"/>
      <c r="CA29" s="6"/>
      <c r="CB29" s="6"/>
      <c r="CC29" s="6"/>
      <c r="CD29" s="25"/>
      <c r="CE29" s="6"/>
      <c r="CF29" s="6"/>
      <c r="CG29" s="6"/>
      <c r="CH29" s="6"/>
      <c r="CI29" s="30"/>
      <c r="CJ29" s="4"/>
      <c r="CN29" s="25"/>
      <c r="CO29" s="12"/>
      <c r="CP29" s="6"/>
      <c r="CQ29" s="6"/>
      <c r="CR29" s="6"/>
      <c r="CS29" s="25"/>
      <c r="CT29" s="6"/>
      <c r="CU29" s="6"/>
      <c r="CV29" s="6"/>
      <c r="CW29" s="6"/>
      <c r="CX29" s="30"/>
      <c r="CY29" s="4"/>
      <c r="DC29" s="25"/>
      <c r="DD29" s="12"/>
      <c r="DE29" s="12"/>
      <c r="DF29" s="6"/>
      <c r="DG29" s="6"/>
      <c r="DH29" s="25"/>
      <c r="DI29" s="12"/>
      <c r="DJ29" s="6"/>
      <c r="DK29" s="6"/>
      <c r="DL29" s="6"/>
      <c r="DM29" s="30"/>
      <c r="DN29" s="4"/>
      <c r="DR29" s="25"/>
      <c r="DS29" s="12"/>
      <c r="DT29" s="6"/>
      <c r="DU29" s="6"/>
      <c r="DV29" s="6"/>
      <c r="DW29" s="25"/>
      <c r="DX29" s="12"/>
      <c r="DY29" s="6"/>
      <c r="DZ29" s="6"/>
      <c r="EA29" s="6"/>
      <c r="EB29" s="30"/>
      <c r="EG29" s="30"/>
      <c r="EH29" s="4"/>
      <c r="EL29" s="30"/>
      <c r="EQ29" s="30"/>
      <c r="ER29" s="4"/>
      <c r="EV29" s="30"/>
      <c r="FA29" s="30"/>
      <c r="FF29" s="30"/>
      <c r="FK29" s="30"/>
    </row>
    <row r="30" spans="1:167" x14ac:dyDescent="0.25">
      <c r="A30" s="2" t="s">
        <v>195</v>
      </c>
      <c r="B30" s="35">
        <f>EB38</f>
        <v>4</v>
      </c>
      <c r="C30" s="36">
        <f>EC38</f>
        <v>24</v>
      </c>
      <c r="D30" s="36">
        <f>ED38</f>
        <v>0</v>
      </c>
      <c r="E30" s="36">
        <f>EE38</f>
        <v>33</v>
      </c>
      <c r="F30" s="36">
        <f>EF38</f>
        <v>2</v>
      </c>
      <c r="H30" s="24"/>
      <c r="I30" s="7"/>
      <c r="J30" s="7"/>
      <c r="L30" s="25"/>
      <c r="M30" s="12"/>
      <c r="N30" s="6"/>
      <c r="O30" s="6"/>
      <c r="P30" s="6"/>
      <c r="Q30" s="25"/>
      <c r="R30" s="12"/>
      <c r="S30" s="6"/>
      <c r="T30" s="6"/>
      <c r="U30" s="6"/>
      <c r="V30" s="25"/>
      <c r="W30" s="12"/>
      <c r="X30" s="6"/>
      <c r="Y30" s="6"/>
      <c r="Z30" s="6"/>
      <c r="AA30" s="25"/>
      <c r="AB30" s="12"/>
      <c r="AC30" s="6"/>
      <c r="AD30" s="6"/>
      <c r="AE30" s="6"/>
      <c r="AF30" s="25"/>
      <c r="AG30" s="6"/>
      <c r="AH30" s="6"/>
      <c r="AI30" s="6"/>
      <c r="AJ30" s="6"/>
      <c r="AK30" s="25"/>
      <c r="AL30" s="6"/>
      <c r="AM30" s="6"/>
      <c r="AN30" s="6"/>
      <c r="AO30" s="6"/>
      <c r="AP30" s="25"/>
      <c r="AQ30" s="6"/>
      <c r="AR30" s="6"/>
      <c r="AS30" s="6"/>
      <c r="AT30" s="6"/>
      <c r="AU30" s="25"/>
      <c r="AV30" s="12"/>
      <c r="AW30" s="6"/>
      <c r="AX30" s="6"/>
      <c r="AY30" s="6"/>
      <c r="AZ30" s="25"/>
      <c r="BA30" s="12"/>
      <c r="BB30" s="6"/>
      <c r="BC30" s="6"/>
      <c r="BD30" s="6"/>
      <c r="BE30" s="25"/>
      <c r="BF30" s="6"/>
      <c r="BG30" s="6"/>
      <c r="BH30" s="6"/>
      <c r="BI30" s="6"/>
      <c r="BJ30" s="30"/>
      <c r="BK30" s="4"/>
      <c r="BO30" s="30"/>
      <c r="BT30" s="25"/>
      <c r="BU30" s="12"/>
      <c r="BV30" s="6"/>
      <c r="BW30" s="6"/>
      <c r="BX30" s="6"/>
      <c r="BY30" s="25"/>
      <c r="BZ30" s="6"/>
      <c r="CA30" s="6"/>
      <c r="CB30" s="6"/>
      <c r="CC30" s="6"/>
      <c r="CD30" s="25"/>
      <c r="CE30" s="6"/>
      <c r="CF30" s="6"/>
      <c r="CG30" s="6"/>
      <c r="CH30" s="6"/>
      <c r="CI30" s="30"/>
      <c r="CJ30" s="4"/>
      <c r="CN30" s="25"/>
      <c r="CO30" s="12"/>
      <c r="CP30" s="6"/>
      <c r="CQ30" s="6"/>
      <c r="CR30" s="6"/>
      <c r="CS30" s="25"/>
      <c r="CT30" s="6"/>
      <c r="CU30" s="6"/>
      <c r="CV30" s="6"/>
      <c r="CW30" s="6"/>
      <c r="CX30" s="30"/>
      <c r="CY30" s="4"/>
      <c r="DC30" s="25"/>
      <c r="DD30" s="12"/>
      <c r="DE30" s="12"/>
      <c r="DF30" s="6"/>
      <c r="DG30" s="6"/>
      <c r="DH30" s="25"/>
      <c r="DI30" s="12"/>
      <c r="DJ30" s="6"/>
      <c r="DK30" s="6"/>
      <c r="DL30" s="6"/>
      <c r="DM30" s="30"/>
      <c r="DN30" s="4"/>
      <c r="DR30" s="25"/>
      <c r="DS30" s="12"/>
      <c r="DT30" s="6"/>
      <c r="DU30" s="6"/>
      <c r="DV30" s="6"/>
      <c r="DW30" s="25"/>
      <c r="DX30" s="12"/>
      <c r="DY30" s="6"/>
      <c r="DZ30" s="6"/>
      <c r="EA30" s="6"/>
      <c r="EB30" s="30"/>
      <c r="EG30" s="30"/>
      <c r="EH30" s="4"/>
      <c r="EL30" s="30"/>
      <c r="EQ30" s="30"/>
      <c r="ER30" s="4"/>
      <c r="EV30" s="30"/>
      <c r="FA30" s="30"/>
      <c r="FF30" s="30"/>
      <c r="FK30" s="30"/>
    </row>
    <row r="31" spans="1:167" x14ac:dyDescent="0.25">
      <c r="A31" s="2" t="s">
        <v>196</v>
      </c>
      <c r="B31" s="35">
        <f>EG38</f>
        <v>6</v>
      </c>
      <c r="C31" s="36">
        <f>EH38</f>
        <v>36</v>
      </c>
      <c r="D31" s="36">
        <f>EI38</f>
        <v>0</v>
      </c>
      <c r="E31" s="36">
        <f>EJ38</f>
        <v>35</v>
      </c>
      <c r="F31" s="36">
        <f>EK38</f>
        <v>0</v>
      </c>
      <c r="K31" s="7"/>
      <c r="L31" s="25"/>
      <c r="M31" s="12"/>
      <c r="N31" s="6"/>
      <c r="O31" s="6"/>
      <c r="P31" s="6"/>
      <c r="Q31" s="25"/>
      <c r="R31" s="12"/>
      <c r="S31" s="6"/>
      <c r="T31" s="6"/>
      <c r="U31" s="6"/>
      <c r="V31" s="25"/>
      <c r="W31" s="12"/>
      <c r="X31" s="6"/>
      <c r="Y31" s="6"/>
      <c r="Z31" s="6"/>
      <c r="AA31" s="25"/>
      <c r="AB31" s="12"/>
      <c r="AC31" s="6"/>
      <c r="AD31" s="6"/>
      <c r="AE31" s="6"/>
      <c r="AF31" s="25"/>
      <c r="AG31" s="6"/>
      <c r="AH31" s="6"/>
      <c r="AI31" s="6"/>
      <c r="AJ31" s="6"/>
      <c r="AK31" s="25"/>
      <c r="AL31" s="6"/>
      <c r="AM31" s="6"/>
      <c r="AN31" s="6"/>
      <c r="AO31" s="6"/>
      <c r="AP31" s="25"/>
      <c r="AQ31" s="6"/>
      <c r="AR31" s="6"/>
      <c r="AS31" s="6"/>
      <c r="AT31" s="6"/>
      <c r="AU31" s="25"/>
      <c r="AV31" s="12"/>
      <c r="AW31" s="6"/>
      <c r="AX31" s="6"/>
      <c r="AY31" s="6"/>
      <c r="AZ31" s="25"/>
      <c r="BA31" s="12"/>
      <c r="BB31" s="6"/>
      <c r="BC31" s="6"/>
      <c r="BD31" s="6"/>
      <c r="BE31" s="25"/>
      <c r="BF31" s="6"/>
      <c r="BG31" s="6"/>
      <c r="BH31" s="6"/>
      <c r="BI31" s="6"/>
      <c r="BJ31" s="30"/>
      <c r="BK31" s="4"/>
      <c r="BO31" s="30"/>
      <c r="BT31" s="25"/>
      <c r="BU31" s="12"/>
      <c r="BV31" s="6"/>
      <c r="BW31" s="6"/>
      <c r="BX31" s="6"/>
      <c r="BY31" s="25"/>
      <c r="BZ31" s="6"/>
      <c r="CA31" s="6"/>
      <c r="CB31" s="6"/>
      <c r="CC31" s="6"/>
      <c r="CD31" s="25"/>
      <c r="CE31" s="6"/>
      <c r="CF31" s="6"/>
      <c r="CG31" s="6"/>
      <c r="CH31" s="6"/>
      <c r="CI31" s="30"/>
      <c r="CJ31" s="4"/>
      <c r="CN31" s="25"/>
      <c r="CO31" s="12"/>
      <c r="CP31" s="6"/>
      <c r="CQ31" s="6"/>
      <c r="CR31" s="6"/>
      <c r="CS31" s="25"/>
      <c r="CT31" s="6"/>
      <c r="CU31" s="6"/>
      <c r="CV31" s="6"/>
      <c r="CW31" s="6"/>
      <c r="CX31" s="30"/>
      <c r="CY31" s="4"/>
      <c r="DC31" s="25"/>
      <c r="DD31" s="12"/>
      <c r="DE31" s="12"/>
      <c r="DF31" s="6"/>
      <c r="DG31" s="6"/>
      <c r="DH31" s="25"/>
      <c r="DI31" s="12"/>
      <c r="DJ31" s="6"/>
      <c r="DK31" s="6"/>
      <c r="DL31" s="6"/>
      <c r="DM31" s="30"/>
      <c r="DN31" s="4"/>
      <c r="DR31" s="25"/>
      <c r="DS31" s="12"/>
      <c r="DT31" s="6"/>
      <c r="DU31" s="6"/>
      <c r="DV31" s="6"/>
      <c r="DW31" s="25"/>
      <c r="DX31" s="12"/>
      <c r="DY31" s="6"/>
      <c r="DZ31" s="6"/>
      <c r="EA31" s="6"/>
      <c r="EB31" s="30"/>
      <c r="EG31" s="30"/>
      <c r="EH31" s="4"/>
      <c r="EL31" s="30"/>
      <c r="EQ31" s="30"/>
      <c r="ER31" s="4"/>
      <c r="EV31" s="30"/>
      <c r="FA31" s="30"/>
      <c r="FF31" s="30"/>
      <c r="FK31" s="30"/>
    </row>
    <row r="32" spans="1:167" x14ac:dyDescent="0.25">
      <c r="A32" s="2" t="s">
        <v>496</v>
      </c>
      <c r="B32" s="35">
        <f>EL38</f>
        <v>8</v>
      </c>
      <c r="C32" s="36">
        <f>EM38</f>
        <v>48</v>
      </c>
      <c r="D32" s="36">
        <f>EN38</f>
        <v>1</v>
      </c>
      <c r="E32" s="36">
        <f>EO38</f>
        <v>29</v>
      </c>
      <c r="F32" s="36">
        <f>EP38</f>
        <v>0</v>
      </c>
      <c r="L32" s="25"/>
      <c r="M32" s="12"/>
      <c r="N32" s="6"/>
      <c r="O32" s="6"/>
      <c r="P32" s="6"/>
      <c r="Q32" s="25"/>
      <c r="R32" s="12"/>
      <c r="S32" s="6"/>
      <c r="T32" s="6"/>
      <c r="U32" s="6"/>
      <c r="V32" s="25"/>
      <c r="W32" s="12"/>
      <c r="X32" s="6"/>
      <c r="Y32" s="6"/>
      <c r="Z32" s="6"/>
      <c r="AA32" s="25"/>
      <c r="AB32" s="12"/>
      <c r="AC32" s="6"/>
      <c r="AD32" s="6"/>
      <c r="AE32" s="6"/>
      <c r="AF32" s="25"/>
      <c r="AG32" s="6"/>
      <c r="AH32" s="6"/>
      <c r="AI32" s="6"/>
      <c r="AJ32" s="6"/>
      <c r="AK32" s="25"/>
      <c r="AL32" s="6"/>
      <c r="AM32" s="6"/>
      <c r="AN32" s="6"/>
      <c r="AO32" s="6"/>
      <c r="AP32" s="25"/>
      <c r="AQ32" s="6"/>
      <c r="AR32" s="6"/>
      <c r="AS32" s="6"/>
      <c r="AT32" s="6"/>
      <c r="AU32" s="25"/>
      <c r="AV32" s="12"/>
      <c r="AW32" s="6"/>
      <c r="AX32" s="6"/>
      <c r="AY32" s="6"/>
      <c r="AZ32" s="25"/>
      <c r="BA32" s="12"/>
      <c r="BB32" s="6"/>
      <c r="BC32" s="6"/>
      <c r="BD32" s="6"/>
      <c r="BE32" s="25"/>
      <c r="BF32" s="6"/>
      <c r="BG32" s="6"/>
      <c r="BH32" s="6"/>
      <c r="BI32" s="6"/>
      <c r="BJ32" s="30"/>
      <c r="BK32" s="4"/>
      <c r="BO32" s="30"/>
      <c r="BT32" s="25"/>
      <c r="BU32" s="12"/>
      <c r="BV32" s="6"/>
      <c r="BW32" s="6"/>
      <c r="BX32" s="6"/>
      <c r="BY32" s="25"/>
      <c r="BZ32" s="6"/>
      <c r="CA32" s="6"/>
      <c r="CB32" s="6"/>
      <c r="CC32" s="6"/>
      <c r="CD32" s="25"/>
      <c r="CE32" s="6"/>
      <c r="CF32" s="6"/>
      <c r="CG32" s="6"/>
      <c r="CH32" s="6"/>
      <c r="CI32" s="30"/>
      <c r="CJ32" s="4"/>
      <c r="CN32" s="25"/>
      <c r="CO32" s="12"/>
      <c r="CP32" s="6"/>
      <c r="CQ32" s="6"/>
      <c r="CR32" s="6"/>
      <c r="CS32" s="25"/>
      <c r="CT32" s="6"/>
      <c r="CU32" s="6"/>
      <c r="CV32" s="6"/>
      <c r="CW32" s="6"/>
      <c r="CX32" s="30"/>
      <c r="CY32" s="4"/>
      <c r="DC32" s="25"/>
      <c r="DD32" s="12"/>
      <c r="DE32" s="12"/>
      <c r="DF32" s="6"/>
      <c r="DG32" s="6"/>
      <c r="DH32" s="25"/>
      <c r="DI32" s="12"/>
      <c r="DJ32" s="6"/>
      <c r="DK32" s="6"/>
      <c r="DL32" s="6"/>
      <c r="DM32" s="30"/>
      <c r="DN32" s="4"/>
      <c r="DR32" s="25"/>
      <c r="DS32" s="12"/>
      <c r="DT32" s="6"/>
      <c r="DU32" s="6"/>
      <c r="DV32" s="6"/>
      <c r="DW32" s="25"/>
      <c r="DX32" s="12"/>
      <c r="DY32" s="6"/>
      <c r="DZ32" s="6"/>
      <c r="EA32" s="6"/>
      <c r="EB32" s="30"/>
      <c r="EG32" s="30"/>
      <c r="EH32" s="4"/>
      <c r="EL32" s="30"/>
      <c r="EQ32" s="30"/>
      <c r="ER32" s="4"/>
      <c r="EV32" s="30"/>
      <c r="FA32" s="30"/>
      <c r="FF32" s="30"/>
      <c r="FK32" s="30"/>
    </row>
    <row r="33" spans="1:171" x14ac:dyDescent="0.25">
      <c r="A33" s="2" t="s">
        <v>702</v>
      </c>
      <c r="B33" s="35">
        <f>FK38</f>
        <v>3</v>
      </c>
      <c r="C33" s="36">
        <f>FL38</f>
        <v>18</v>
      </c>
      <c r="D33" s="36">
        <f>FM38</f>
        <v>0</v>
      </c>
      <c r="E33" s="36">
        <f>FN38</f>
        <v>41</v>
      </c>
      <c r="F33" s="36">
        <f>FO38</f>
        <v>2</v>
      </c>
      <c r="L33" s="25"/>
      <c r="M33" s="12"/>
      <c r="N33" s="6"/>
      <c r="O33" s="6"/>
      <c r="P33" s="6"/>
      <c r="Q33" s="25"/>
      <c r="R33" s="12"/>
      <c r="S33" s="6"/>
      <c r="T33" s="6"/>
      <c r="U33" s="6"/>
      <c r="V33" s="25"/>
      <c r="W33" s="12"/>
      <c r="X33" s="6"/>
      <c r="Y33" s="6"/>
      <c r="Z33" s="6"/>
      <c r="AA33" s="25"/>
      <c r="AB33" s="12"/>
      <c r="AC33" s="6"/>
      <c r="AD33" s="6"/>
      <c r="AE33" s="6"/>
      <c r="AF33" s="25"/>
      <c r="AG33" s="6"/>
      <c r="AH33" s="6"/>
      <c r="AI33" s="6"/>
      <c r="AJ33" s="6"/>
      <c r="AK33" s="25"/>
      <c r="AL33" s="6"/>
      <c r="AM33" s="6"/>
      <c r="AN33" s="6"/>
      <c r="AO33" s="6"/>
      <c r="AP33" s="25"/>
      <c r="AQ33" s="6"/>
      <c r="AR33" s="6"/>
      <c r="AS33" s="6"/>
      <c r="AT33" s="6"/>
      <c r="AU33" s="25"/>
      <c r="AV33" s="12"/>
      <c r="AW33" s="6"/>
      <c r="AX33" s="6"/>
      <c r="AY33" s="6"/>
      <c r="AZ33" s="25"/>
      <c r="BA33" s="12"/>
      <c r="BB33" s="6"/>
      <c r="BC33" s="6"/>
      <c r="BD33" s="6"/>
      <c r="BE33" s="25"/>
      <c r="BF33" s="6"/>
      <c r="BG33" s="6"/>
      <c r="BH33" s="6"/>
      <c r="BI33" s="6"/>
      <c r="BJ33" s="30"/>
      <c r="BK33" s="4"/>
      <c r="BO33" s="30"/>
      <c r="BT33" s="25"/>
      <c r="BU33" s="12"/>
      <c r="BV33" s="6"/>
      <c r="BW33" s="6"/>
      <c r="BX33" s="6"/>
      <c r="BY33" s="25"/>
      <c r="BZ33" s="6"/>
      <c r="CA33" s="6"/>
      <c r="CB33" s="6"/>
      <c r="CC33" s="6"/>
      <c r="CD33" s="25"/>
      <c r="CE33" s="6"/>
      <c r="CF33" s="6"/>
      <c r="CG33" s="6"/>
      <c r="CH33" s="6"/>
      <c r="CI33" s="30"/>
      <c r="CJ33" s="4"/>
      <c r="CN33" s="25"/>
      <c r="CO33" s="12"/>
      <c r="CP33" s="6"/>
      <c r="CQ33" s="6"/>
      <c r="CR33" s="6"/>
      <c r="CS33" s="25"/>
      <c r="CT33" s="6"/>
      <c r="CU33" s="6"/>
      <c r="CV33" s="6"/>
      <c r="CW33" s="6"/>
      <c r="CX33" s="30"/>
      <c r="CY33" s="4"/>
      <c r="DC33" s="25"/>
      <c r="DD33" s="12"/>
      <c r="DE33" s="12"/>
      <c r="DF33" s="6"/>
      <c r="DG33" s="6"/>
      <c r="DH33" s="25"/>
      <c r="DI33" s="12"/>
      <c r="DJ33" s="6"/>
      <c r="DK33" s="6"/>
      <c r="DL33" s="6"/>
      <c r="DM33" s="30"/>
      <c r="DN33" s="4"/>
      <c r="DR33" s="25"/>
      <c r="DS33" s="12"/>
      <c r="DT33" s="6"/>
      <c r="DU33" s="6"/>
      <c r="DV33" s="6"/>
      <c r="DW33" s="25"/>
      <c r="DX33" s="12"/>
      <c r="DY33" s="6"/>
      <c r="DZ33" s="6"/>
      <c r="EA33" s="6"/>
      <c r="EB33" s="30"/>
      <c r="EG33" s="30"/>
      <c r="EH33" s="4"/>
      <c r="EL33" s="30"/>
      <c r="EQ33" s="30"/>
      <c r="ER33" s="4"/>
      <c r="EV33" s="30"/>
      <c r="FA33" s="30"/>
      <c r="FF33" s="30"/>
      <c r="FK33" s="30"/>
    </row>
    <row r="34" spans="1:171" x14ac:dyDescent="0.25">
      <c r="A34" s="2" t="s">
        <v>22</v>
      </c>
      <c r="B34" s="35">
        <f>EQ38</f>
        <v>5</v>
      </c>
      <c r="C34" s="36">
        <f>ER38</f>
        <v>30</v>
      </c>
      <c r="D34" s="36">
        <f>ES38</f>
        <v>0</v>
      </c>
      <c r="E34" s="36">
        <f>ET38</f>
        <v>43</v>
      </c>
      <c r="F34" s="36">
        <f>EU38</f>
        <v>1</v>
      </c>
      <c r="L34" s="25"/>
      <c r="M34" s="12"/>
      <c r="N34" s="6"/>
      <c r="O34" s="6"/>
      <c r="P34" s="6"/>
      <c r="Q34" s="25"/>
      <c r="R34" s="12"/>
      <c r="S34" s="6"/>
      <c r="T34" s="6"/>
      <c r="U34" s="6"/>
      <c r="V34" s="25"/>
      <c r="W34" s="12"/>
      <c r="X34" s="6"/>
      <c r="Y34" s="6"/>
      <c r="Z34" s="6"/>
      <c r="AA34" s="25"/>
      <c r="AB34" s="12"/>
      <c r="AC34" s="6"/>
      <c r="AD34" s="6"/>
      <c r="AE34" s="6"/>
      <c r="AF34" s="25"/>
      <c r="AG34" s="6"/>
      <c r="AH34" s="6"/>
      <c r="AI34" s="6"/>
      <c r="AJ34" s="6"/>
      <c r="AK34" s="25"/>
      <c r="AL34" s="6"/>
      <c r="AM34" s="6"/>
      <c r="AN34" s="6"/>
      <c r="AO34" s="6"/>
      <c r="AP34" s="25"/>
      <c r="AQ34" s="6"/>
      <c r="AR34" s="6"/>
      <c r="AS34" s="6"/>
      <c r="AT34" s="6"/>
      <c r="AU34" s="25"/>
      <c r="AV34" s="12"/>
      <c r="AW34" s="6"/>
      <c r="AX34" s="6"/>
      <c r="AY34" s="6"/>
      <c r="AZ34" s="25"/>
      <c r="BA34" s="12"/>
      <c r="BB34" s="6"/>
      <c r="BC34" s="6"/>
      <c r="BD34" s="6"/>
      <c r="BE34" s="25"/>
      <c r="BF34" s="6"/>
      <c r="BG34" s="6"/>
      <c r="BH34" s="6"/>
      <c r="BI34" s="6"/>
      <c r="BJ34" s="30"/>
      <c r="BK34" s="4"/>
      <c r="BO34" s="30"/>
      <c r="BT34" s="25"/>
      <c r="BU34" s="12"/>
      <c r="BV34" s="6"/>
      <c r="BW34" s="6"/>
      <c r="BX34" s="6"/>
      <c r="BY34" s="25"/>
      <c r="BZ34" s="6"/>
      <c r="CA34" s="6"/>
      <c r="CB34" s="6"/>
      <c r="CC34" s="6"/>
      <c r="CD34" s="25"/>
      <c r="CE34" s="6"/>
      <c r="CF34" s="6"/>
      <c r="CG34" s="6"/>
      <c r="CH34" s="6"/>
      <c r="CI34" s="30"/>
      <c r="CJ34" s="4"/>
      <c r="CN34" s="25"/>
      <c r="CO34" s="12"/>
      <c r="CP34" s="6"/>
      <c r="CQ34" s="6"/>
      <c r="CR34" s="6"/>
      <c r="CS34" s="25"/>
      <c r="CT34" s="6"/>
      <c r="CU34" s="6"/>
      <c r="CV34" s="6"/>
      <c r="CW34" s="6"/>
      <c r="CX34" s="30"/>
      <c r="CY34" s="4"/>
      <c r="DC34" s="25"/>
      <c r="DD34" s="12"/>
      <c r="DE34" s="12"/>
      <c r="DF34" s="6"/>
      <c r="DG34" s="6"/>
      <c r="DH34" s="25"/>
      <c r="DI34" s="12"/>
      <c r="DJ34" s="6"/>
      <c r="DK34" s="6"/>
      <c r="DL34" s="6"/>
      <c r="DM34" s="30"/>
      <c r="DN34" s="4"/>
      <c r="DR34" s="25"/>
      <c r="DS34" s="12"/>
      <c r="DT34" s="6"/>
      <c r="DU34" s="6"/>
      <c r="DV34" s="6"/>
      <c r="DW34" s="25"/>
      <c r="DX34" s="12"/>
      <c r="DY34" s="6"/>
      <c r="DZ34" s="6"/>
      <c r="EA34" s="6"/>
      <c r="EB34" s="30"/>
      <c r="EG34" s="30"/>
      <c r="EH34" s="4"/>
      <c r="EL34" s="30"/>
      <c r="EQ34" s="30"/>
      <c r="ER34" s="4"/>
      <c r="EV34" s="30"/>
      <c r="FA34" s="30"/>
      <c r="FF34" s="30"/>
      <c r="FK34" s="30"/>
    </row>
    <row r="35" spans="1:171" x14ac:dyDescent="0.25">
      <c r="A35" s="4" t="s">
        <v>546</v>
      </c>
      <c r="B35" s="5">
        <f>EV38</f>
        <v>3</v>
      </c>
      <c r="C35" s="15">
        <f>EW38</f>
        <v>18</v>
      </c>
      <c r="D35" s="15">
        <f>EX38</f>
        <v>0</v>
      </c>
      <c r="E35" s="15">
        <f>EY38</f>
        <v>12</v>
      </c>
      <c r="F35" s="15">
        <f>EZ38</f>
        <v>0</v>
      </c>
      <c r="G35" s="7"/>
      <c r="H35" s="24"/>
      <c r="I35" s="7"/>
      <c r="J35" s="7"/>
      <c r="L35" s="25"/>
      <c r="M35" s="6"/>
      <c r="N35" s="6"/>
      <c r="O35" s="6"/>
      <c r="P35" s="6"/>
      <c r="Q35" s="25"/>
      <c r="R35" s="6"/>
      <c r="S35" s="6"/>
      <c r="T35" s="6"/>
      <c r="U35" s="6"/>
      <c r="V35" s="25"/>
      <c r="W35" s="12"/>
      <c r="X35" s="6"/>
      <c r="Y35" s="6"/>
      <c r="Z35" s="6"/>
      <c r="AA35" s="25"/>
      <c r="AB35" s="12"/>
      <c r="AC35" s="6"/>
      <c r="AD35" s="6"/>
      <c r="AE35" s="6"/>
      <c r="AF35" s="30"/>
      <c r="AK35" s="30"/>
      <c r="AP35" s="25"/>
      <c r="AQ35" s="6"/>
      <c r="AR35" s="6"/>
      <c r="AS35" s="6"/>
      <c r="AT35" s="6"/>
      <c r="AU35" s="25"/>
      <c r="AV35" s="12"/>
      <c r="AW35" s="6"/>
      <c r="AX35" s="6"/>
      <c r="AY35" s="6"/>
      <c r="AZ35" s="25"/>
      <c r="BA35" s="12"/>
      <c r="BB35" s="6"/>
      <c r="BC35" s="6"/>
      <c r="BD35" s="6"/>
      <c r="BE35" s="25"/>
      <c r="BF35" s="6"/>
      <c r="BG35" s="6"/>
      <c r="BH35" s="6"/>
      <c r="BI35" s="6"/>
      <c r="BJ35" s="30"/>
      <c r="BK35" s="4"/>
      <c r="BO35" s="30"/>
      <c r="BT35" s="30"/>
      <c r="BU35" s="4"/>
      <c r="BY35" s="30"/>
      <c r="CD35" s="25"/>
      <c r="CE35" s="6"/>
      <c r="CF35" s="6"/>
      <c r="CG35" s="6"/>
      <c r="CH35" s="6"/>
      <c r="CI35" s="30"/>
      <c r="CJ35" s="4"/>
      <c r="CN35" s="25"/>
      <c r="CO35" s="6"/>
      <c r="CP35" s="6"/>
      <c r="CQ35" s="6"/>
      <c r="CR35" s="6"/>
      <c r="CS35" s="25"/>
      <c r="CT35" s="6"/>
      <c r="CU35" s="6"/>
      <c r="CV35" s="6"/>
      <c r="CW35" s="6"/>
      <c r="CX35" s="30"/>
      <c r="CY35" s="4"/>
      <c r="DC35" s="25"/>
      <c r="DD35" s="12"/>
      <c r="DE35" s="12"/>
      <c r="DF35" s="6"/>
      <c r="DG35" s="6"/>
      <c r="DH35" s="25"/>
      <c r="DI35" s="12"/>
      <c r="DJ35" s="6"/>
      <c r="DK35" s="6"/>
      <c r="DL35" s="6"/>
      <c r="DM35" s="30"/>
      <c r="DN35" s="4"/>
      <c r="DR35" s="25"/>
      <c r="DS35" s="6"/>
      <c r="DT35" s="6"/>
      <c r="DU35" s="6"/>
      <c r="DV35" s="6"/>
      <c r="DW35" s="25"/>
      <c r="DX35" s="12"/>
      <c r="DY35" s="6"/>
      <c r="DZ35" s="6"/>
      <c r="EA35" s="6"/>
      <c r="EB35" s="30"/>
      <c r="EG35" s="30"/>
      <c r="EH35" s="4"/>
      <c r="EL35" s="30"/>
      <c r="EQ35" s="30"/>
      <c r="ER35" s="4"/>
      <c r="EV35" s="30"/>
      <c r="FA35" s="30"/>
      <c r="FF35" s="30"/>
      <c r="FK35" s="30"/>
    </row>
    <row r="36" spans="1:171" x14ac:dyDescent="0.25">
      <c r="A36" s="2" t="s">
        <v>698</v>
      </c>
      <c r="B36" s="35">
        <f>FA38</f>
        <v>19.3</v>
      </c>
      <c r="C36" s="36">
        <f>FB38</f>
        <v>117</v>
      </c>
      <c r="D36" s="36">
        <f>FC38</f>
        <v>2</v>
      </c>
      <c r="E36" s="36">
        <f>FD38</f>
        <v>89</v>
      </c>
      <c r="F36" s="36">
        <f>FE38</f>
        <v>3</v>
      </c>
      <c r="H36" s="24">
        <v>1</v>
      </c>
      <c r="L36" s="25"/>
      <c r="M36" s="6"/>
      <c r="N36" s="6"/>
      <c r="O36" s="6"/>
      <c r="P36" s="6"/>
      <c r="Q36" s="25"/>
      <c r="R36" s="6"/>
      <c r="S36" s="6"/>
      <c r="T36" s="6"/>
      <c r="U36" s="6"/>
      <c r="V36" s="30"/>
      <c r="AA36" s="25"/>
      <c r="AB36" s="12"/>
      <c r="AC36" s="6"/>
      <c r="AD36" s="6"/>
      <c r="AE36" s="6"/>
      <c r="AF36" s="30"/>
      <c r="AK36" s="30"/>
      <c r="AP36" s="25"/>
      <c r="AQ36" s="6"/>
      <c r="AR36" s="6"/>
      <c r="AS36" s="6"/>
      <c r="AT36" s="6"/>
      <c r="AU36" s="25"/>
      <c r="AV36" s="12"/>
      <c r="AW36" s="6"/>
      <c r="AX36" s="6"/>
      <c r="AY36" s="6"/>
      <c r="AZ36" s="25"/>
      <c r="BA36" s="12"/>
      <c r="BB36" s="6"/>
      <c r="BC36" s="6"/>
      <c r="BD36" s="6"/>
      <c r="BE36" s="25"/>
      <c r="BF36" s="6"/>
      <c r="BG36" s="6"/>
      <c r="BH36" s="6"/>
      <c r="BI36" s="6"/>
      <c r="BJ36" s="30"/>
      <c r="BK36" s="4"/>
      <c r="BO36" s="30"/>
      <c r="BT36" s="30"/>
      <c r="BU36" s="4"/>
      <c r="BY36" s="30"/>
      <c r="CD36" s="25"/>
      <c r="CE36" s="6"/>
      <c r="CF36" s="6"/>
      <c r="CG36" s="6"/>
      <c r="CH36" s="6"/>
      <c r="CI36" s="30"/>
      <c r="CJ36" s="4"/>
      <c r="CN36" s="25"/>
      <c r="CO36" s="6"/>
      <c r="CP36" s="6"/>
      <c r="CQ36" s="6"/>
      <c r="CR36" s="6"/>
      <c r="CS36" s="25"/>
      <c r="CT36" s="6"/>
      <c r="CU36" s="6"/>
      <c r="CV36" s="6"/>
      <c r="CW36" s="6"/>
      <c r="CX36" s="30"/>
      <c r="CY36" s="4"/>
      <c r="DC36" s="25"/>
      <c r="DD36" s="6"/>
      <c r="DE36" s="6"/>
      <c r="DF36" s="6"/>
      <c r="DG36" s="6"/>
      <c r="DH36" s="25"/>
      <c r="DI36" s="12"/>
      <c r="DJ36" s="6"/>
      <c r="DK36" s="6"/>
      <c r="DL36" s="6"/>
      <c r="DM36" s="30"/>
      <c r="DN36" s="4"/>
      <c r="DR36" s="25"/>
      <c r="DS36" s="6"/>
      <c r="DT36" s="6"/>
      <c r="DU36" s="6"/>
      <c r="DV36" s="6"/>
      <c r="DW36" s="25"/>
      <c r="DX36" s="6"/>
      <c r="DY36" s="6"/>
      <c r="DZ36" s="6"/>
      <c r="EA36" s="6"/>
      <c r="EB36" s="30"/>
      <c r="EG36" s="30"/>
      <c r="EH36" s="4"/>
      <c r="EL36" s="30"/>
      <c r="EQ36" s="30"/>
      <c r="ER36" s="4"/>
      <c r="EV36" s="30"/>
      <c r="FA36" s="30"/>
      <c r="FF36" s="30"/>
      <c r="FK36" s="30"/>
    </row>
    <row r="37" spans="1:171" x14ac:dyDescent="0.25">
      <c r="B37" s="9">
        <f>TRUNC(C37/6)+0.1*(C37-6*TRUNC(C37/6))</f>
        <v>1176.0999999999999</v>
      </c>
      <c r="C37" s="16">
        <f>SUM(C3:C36)</f>
        <v>7057</v>
      </c>
      <c r="D37" s="16">
        <f>SUM(D3:D36)</f>
        <v>100</v>
      </c>
      <c r="E37" s="16">
        <f>SUM(E3:E36)</f>
        <v>6114</v>
      </c>
      <c r="F37" s="16">
        <f>SUM(F3:F36)</f>
        <v>223</v>
      </c>
      <c r="G37" s="8">
        <f>E37/F37</f>
        <v>27.417040358744394</v>
      </c>
      <c r="H37" s="16">
        <f>SUM(H3:H36)</f>
        <v>22</v>
      </c>
      <c r="I37" s="8">
        <f>C37/F37</f>
        <v>31.6457399103139</v>
      </c>
      <c r="J37" s="8">
        <f>6*E37/C37</f>
        <v>5.1982428794105147</v>
      </c>
      <c r="L37" s="25"/>
      <c r="M37" s="6"/>
      <c r="N37" s="6"/>
      <c r="O37" s="6"/>
      <c r="P37" s="6"/>
      <c r="Q37" s="25"/>
      <c r="R37" s="6"/>
      <c r="S37" s="6"/>
      <c r="T37" s="6"/>
      <c r="U37" s="6"/>
      <c r="V37" s="25"/>
      <c r="W37" s="12"/>
      <c r="X37" s="6"/>
      <c r="Y37" s="6"/>
      <c r="Z37" s="6"/>
      <c r="AA37" s="25"/>
      <c r="AB37" s="12"/>
      <c r="AC37" s="6"/>
      <c r="AD37" s="6"/>
      <c r="AE37" s="6"/>
      <c r="AF37" s="30"/>
      <c r="AK37" s="30"/>
      <c r="AP37" s="25"/>
      <c r="AQ37" s="6"/>
      <c r="AR37" s="6"/>
      <c r="AS37" s="6"/>
      <c r="AT37" s="6"/>
      <c r="AU37" s="25"/>
      <c r="AV37" s="12"/>
      <c r="AW37" s="6"/>
      <c r="AX37" s="6"/>
      <c r="AY37" s="6"/>
      <c r="AZ37" s="25"/>
      <c r="BA37" s="12"/>
      <c r="BB37" s="6"/>
      <c r="BC37" s="6"/>
      <c r="BD37" s="6"/>
      <c r="BE37" s="25"/>
      <c r="BF37" s="6"/>
      <c r="BG37" s="6"/>
      <c r="BH37" s="6"/>
      <c r="BI37" s="6"/>
      <c r="BJ37" s="30"/>
      <c r="BK37" s="4"/>
      <c r="BO37" s="30"/>
      <c r="BT37" s="30"/>
      <c r="BU37" s="4"/>
      <c r="BY37" s="30"/>
      <c r="CD37" s="25"/>
      <c r="CE37" s="6"/>
      <c r="CF37" s="6"/>
      <c r="CG37" s="6"/>
      <c r="CH37" s="6"/>
      <c r="CI37" s="30"/>
      <c r="CJ37" s="4"/>
      <c r="CN37" s="25"/>
      <c r="CO37" s="6"/>
      <c r="CP37" s="6"/>
      <c r="CQ37" s="6"/>
      <c r="CR37" s="6"/>
      <c r="CS37" s="25"/>
      <c r="CT37" s="6"/>
      <c r="CU37" s="6"/>
      <c r="CV37" s="6"/>
      <c r="CW37" s="6"/>
      <c r="CX37" s="30"/>
      <c r="CY37" s="4"/>
      <c r="DC37" s="25"/>
      <c r="DD37" s="6"/>
      <c r="DE37" s="6"/>
      <c r="DF37" s="6"/>
      <c r="DG37" s="6"/>
      <c r="DH37" s="25"/>
      <c r="DI37" s="12"/>
      <c r="DJ37" s="6"/>
      <c r="DK37" s="6"/>
      <c r="DL37" s="6"/>
      <c r="DM37" s="30"/>
      <c r="DN37" s="4"/>
      <c r="DR37" s="25"/>
      <c r="DS37" s="6"/>
      <c r="DT37" s="6"/>
      <c r="DU37" s="6"/>
      <c r="DV37" s="6"/>
      <c r="DW37" s="25"/>
      <c r="DX37" s="6"/>
      <c r="DY37" s="6"/>
      <c r="DZ37" s="6"/>
      <c r="EA37" s="6"/>
      <c r="EB37" s="30"/>
      <c r="EG37" s="30"/>
      <c r="EH37" s="4"/>
      <c r="EL37" s="30"/>
      <c r="EQ37" s="30"/>
      <c r="ER37" s="4"/>
      <c r="EV37" s="30"/>
      <c r="FA37" s="30"/>
      <c r="FF37" s="30"/>
      <c r="FK37" s="30"/>
    </row>
    <row r="38" spans="1:171" x14ac:dyDescent="0.25">
      <c r="L38" s="47">
        <f>TRUNC(M38/6)+0.1*(M38-6*TRUNC(M38/6))</f>
        <v>132</v>
      </c>
      <c r="M38" s="21">
        <f>SUM(M3:M37)</f>
        <v>792</v>
      </c>
      <c r="N38" s="21">
        <f>SUM(N3:N37)</f>
        <v>19</v>
      </c>
      <c r="O38" s="21">
        <f>SUM(O3:O37)</f>
        <v>477</v>
      </c>
      <c r="P38" s="21">
        <f>SUM(P3:P37)</f>
        <v>18</v>
      </c>
      <c r="Q38" s="47">
        <f>TRUNC(R38/6)+0.1*(R38-6*TRUNC(R38/6))</f>
        <v>130</v>
      </c>
      <c r="R38" s="21">
        <f>SUM(R3:R37)</f>
        <v>780</v>
      </c>
      <c r="S38" s="21">
        <f>SUM(S3:S37)</f>
        <v>17</v>
      </c>
      <c r="T38" s="21">
        <f>SUM(T3:T37)</f>
        <v>575</v>
      </c>
      <c r="U38" s="21">
        <f>SUM(U3:U37)</f>
        <v>25</v>
      </c>
      <c r="V38" s="47">
        <f>TRUNC(W38/6)+0.1*(W38-6*TRUNC(W38/6))</f>
        <v>123</v>
      </c>
      <c r="W38" s="21">
        <f>SUM(W3:W37)</f>
        <v>738</v>
      </c>
      <c r="X38" s="21">
        <f>SUM(X3:X37)</f>
        <v>6</v>
      </c>
      <c r="Y38" s="21">
        <f>SUM(Y3:Y37)</f>
        <v>743</v>
      </c>
      <c r="Z38" s="21">
        <f>SUM(Z3:Z37)</f>
        <v>25</v>
      </c>
      <c r="AA38" s="47">
        <f>TRUNC(AB38/6)+0.1*(AB38-6*TRUNC(AB38/6))</f>
        <v>75</v>
      </c>
      <c r="AB38" s="21">
        <f>SUM(AB3:AB37)</f>
        <v>450</v>
      </c>
      <c r="AC38" s="21">
        <f>SUM(AC3:AC37)</f>
        <v>20</v>
      </c>
      <c r="AD38" s="21">
        <f>SUM(AD3:AD37)</f>
        <v>222</v>
      </c>
      <c r="AE38" s="21">
        <f>SUM(AE3:AE37)</f>
        <v>16</v>
      </c>
      <c r="AF38" s="47">
        <f>TRUNC(AG38/6)+0.1*(AG38-6*TRUNC(AG38/6))</f>
        <v>22</v>
      </c>
      <c r="AG38" s="21">
        <f>SUM(AG3:AG37)</f>
        <v>132</v>
      </c>
      <c r="AH38" s="21">
        <f>SUM(AH3:AH37)</f>
        <v>0</v>
      </c>
      <c r="AI38" s="21">
        <f>SUM(AI3:AI37)</f>
        <v>197</v>
      </c>
      <c r="AJ38" s="21">
        <f>SUM(AJ3:AJ37)</f>
        <v>0</v>
      </c>
      <c r="AK38" s="21">
        <f>TRUNC(AL38/6)+0.1*(AL38-6*TRUNC(AL38/6))</f>
        <v>16</v>
      </c>
      <c r="AL38" s="21">
        <f>SUM(AL3:AL37)</f>
        <v>96</v>
      </c>
      <c r="AM38" s="21">
        <f>SUM(AM3:AM37)</f>
        <v>1</v>
      </c>
      <c r="AN38" s="21">
        <f>SUM(AN3:AN37)</f>
        <v>57</v>
      </c>
      <c r="AO38" s="21">
        <f>SUM(AO3:AO37)</f>
        <v>6</v>
      </c>
      <c r="AP38" s="21">
        <f>TRUNC(AQ38/6)+0.1*(AQ38-6*TRUNC(AQ38/6))</f>
        <v>66.5</v>
      </c>
      <c r="AQ38" s="21">
        <f>SUM(AQ3:AQ37)</f>
        <v>401</v>
      </c>
      <c r="AR38" s="21">
        <f>SUM(AR3:AR37)</f>
        <v>0</v>
      </c>
      <c r="AS38" s="21">
        <f>SUM(AS3:AS37)</f>
        <v>225</v>
      </c>
      <c r="AT38" s="21">
        <f>SUM(AT3:AT37)</f>
        <v>4</v>
      </c>
      <c r="AU38" s="21">
        <f>TRUNC(AV38/6)+0.1*(AV38-6*TRUNC(AV38/6))</f>
        <v>52.2</v>
      </c>
      <c r="AV38" s="21">
        <f>SUM(AV3:AV37)</f>
        <v>314</v>
      </c>
      <c r="AW38" s="21">
        <f>SUM(AW3:AW37)</f>
        <v>3</v>
      </c>
      <c r="AX38" s="21">
        <f>SUM(AX3:AX37)</f>
        <v>319</v>
      </c>
      <c r="AY38" s="21">
        <f>SUM(AY3:AY37)</f>
        <v>13</v>
      </c>
      <c r="AZ38" s="21">
        <f>TRUNC(BA38/6)+0.1*(BA38-6*TRUNC(BA38/6))</f>
        <v>8</v>
      </c>
      <c r="BA38" s="21">
        <f>SUM(BA3:BA37)</f>
        <v>48</v>
      </c>
      <c r="BB38" s="21">
        <f>SUM(BB3:BB37)</f>
        <v>1</v>
      </c>
      <c r="BC38" s="21">
        <f>SUM(BC3:BC37)</f>
        <v>47</v>
      </c>
      <c r="BD38" s="21">
        <f>SUM(BD3:BD37)</f>
        <v>0</v>
      </c>
      <c r="BE38" s="47">
        <f>TRUNC(BF38/6)+0.1*(BF38-6*TRUNC(BF38/6))</f>
        <v>30</v>
      </c>
      <c r="BF38" s="21">
        <f>SUM(BF3:BF37)</f>
        <v>180</v>
      </c>
      <c r="BG38" s="21">
        <f>SUM(BG3:BG37)</f>
        <v>0</v>
      </c>
      <c r="BH38" s="21">
        <f>SUM(BH3:BH37)</f>
        <v>190</v>
      </c>
      <c r="BI38" s="21">
        <f>SUM(BI3:BI37)</f>
        <v>8</v>
      </c>
      <c r="BJ38" s="21">
        <f>TRUNC(BK38/6)+0.1*(BK38-6*TRUNC(BK38/6))</f>
        <v>25</v>
      </c>
      <c r="BK38" s="21">
        <f>SUM(BK3:BK37)</f>
        <v>150</v>
      </c>
      <c r="BL38" s="21">
        <f>SUM(BL3:BL37)</f>
        <v>3</v>
      </c>
      <c r="BM38" s="21">
        <f>SUM(BM3:BM37)</f>
        <v>154</v>
      </c>
      <c r="BN38" s="21">
        <f>SUM(BN3:BN37)</f>
        <v>3</v>
      </c>
      <c r="BO38" s="47">
        <f>TRUNC(BP38/6)+0.1*(BP38-6*TRUNC(BP38/6))</f>
        <v>32</v>
      </c>
      <c r="BP38" s="21">
        <f>SUM(BP3:BP37)</f>
        <v>192</v>
      </c>
      <c r="BQ38" s="21">
        <f>SUM(BQ3:BQ37)</f>
        <v>3</v>
      </c>
      <c r="BR38" s="21">
        <f>SUM(BR3:BR37)</f>
        <v>196</v>
      </c>
      <c r="BS38" s="21">
        <f>SUM(BS3:BS37)</f>
        <v>10</v>
      </c>
      <c r="BT38" s="21">
        <f>TRUNC(BU38/6)+0.1*(BU38-6*TRUNC(BU38/6))</f>
        <v>46.4</v>
      </c>
      <c r="BU38" s="21">
        <f>SUM(BU3:BU37)</f>
        <v>280</v>
      </c>
      <c r="BV38" s="21">
        <f>SUM(BV3:BV37)</f>
        <v>0</v>
      </c>
      <c r="BW38" s="21">
        <f>SUM(BW3:BW37)</f>
        <v>288</v>
      </c>
      <c r="BX38" s="21">
        <f>SUM(BX3:BX37)</f>
        <v>8</v>
      </c>
      <c r="BY38" s="21">
        <f>TRUNC(BZ38/6)+0.1*(BZ38-6*TRUNC(BZ38/6))</f>
        <v>9.1</v>
      </c>
      <c r="BZ38" s="21">
        <f>SUM(BZ3:BZ37)</f>
        <v>55</v>
      </c>
      <c r="CA38" s="21">
        <f>SUM(CA3:CA37)</f>
        <v>0</v>
      </c>
      <c r="CB38" s="21">
        <f>SUM(CB3:CB37)</f>
        <v>86</v>
      </c>
      <c r="CC38" s="21">
        <f>SUM(CC3:CC37)</f>
        <v>2</v>
      </c>
      <c r="CD38" s="47">
        <f>TRUNC(CE38/6)+0.1*(CE38-6*TRUNC(CE38/6))</f>
        <v>37.4</v>
      </c>
      <c r="CE38" s="21">
        <f>SUM(CE3:CE37)</f>
        <v>226</v>
      </c>
      <c r="CF38" s="21">
        <f>SUM(CF3:CF37)</f>
        <v>3</v>
      </c>
      <c r="CG38" s="21">
        <f>SUM(CG3:CG37)</f>
        <v>171</v>
      </c>
      <c r="CH38" s="21">
        <f>SUM(CH3:CH37)</f>
        <v>6</v>
      </c>
      <c r="CI38" s="47">
        <f>TRUNC(CJ38/6)+0.1*(CJ38-6*TRUNC(CJ38/6))</f>
        <v>16</v>
      </c>
      <c r="CJ38" s="48">
        <f>SUM(CJ3:CJ37)</f>
        <v>96</v>
      </c>
      <c r="CK38" s="21">
        <f>SUM(CK3:CK37)</f>
        <v>6</v>
      </c>
      <c r="CL38" s="21">
        <f>SUM(CL3:CL37)</f>
        <v>56</v>
      </c>
      <c r="CM38" s="21">
        <f>SUM(CM3:CM37)</f>
        <v>3</v>
      </c>
      <c r="CN38" s="21">
        <f>TRUNC(CO38/6)+0.1*(CO38-6*TRUNC(CO38/6))</f>
        <v>10</v>
      </c>
      <c r="CO38" s="21">
        <f>SUM(CO3:CO37)</f>
        <v>60</v>
      </c>
      <c r="CP38" s="21">
        <f>SUM(CP3:CP37)</f>
        <v>0</v>
      </c>
      <c r="CQ38" s="21">
        <f>SUM(CQ3:CQ37)</f>
        <v>75</v>
      </c>
      <c r="CR38" s="21">
        <f>SUM(CR3:CR37)</f>
        <v>5</v>
      </c>
      <c r="CS38" s="21">
        <f>TRUNC(CT38/6)+0.1*(CT38-6*TRUNC(CT38/6))</f>
        <v>80.5</v>
      </c>
      <c r="CT38" s="21">
        <f>SUM(CT3:CT37)</f>
        <v>485</v>
      </c>
      <c r="CU38" s="21">
        <f>SUM(CU3:CU37)</f>
        <v>4</v>
      </c>
      <c r="CV38" s="21">
        <f>SUM(CV3:CV37)</f>
        <v>439</v>
      </c>
      <c r="CW38" s="21">
        <f>SUM(CW3:CW37)</f>
        <v>16</v>
      </c>
      <c r="CX38" s="47">
        <f>TRUNC(CY38/6)+0.1*(CY38-6*TRUNC(CY38/6))</f>
        <v>24</v>
      </c>
      <c r="CY38" s="48">
        <f>SUM(CY3:CY37)</f>
        <v>144</v>
      </c>
      <c r="CZ38" s="21">
        <f>SUM(CZ3:CZ37)</f>
        <v>2</v>
      </c>
      <c r="DA38" s="21">
        <f>SUM(DA3:DA37)</f>
        <v>159</v>
      </c>
      <c r="DB38" s="21">
        <f>SUM(DB3:DB37)</f>
        <v>4</v>
      </c>
      <c r="DC38" s="47">
        <f>TRUNC(DD38/6)+0.1*(DD38-6*TRUNC(DD38/6))</f>
        <v>27.4</v>
      </c>
      <c r="DD38" s="21">
        <f>SUM(DD3:DD37)</f>
        <v>166</v>
      </c>
      <c r="DE38" s="21">
        <f>SUM(DE3:DE37)</f>
        <v>0</v>
      </c>
      <c r="DF38" s="21">
        <f>SUM(DF3:DF37)</f>
        <v>167</v>
      </c>
      <c r="DG38" s="21">
        <f>SUM(DG3:DG37)</f>
        <v>4</v>
      </c>
      <c r="DH38" s="47">
        <f>TRUNC(DI38/6)+0.1*(DI38-6*TRUNC(DI38/6))</f>
        <v>89.5</v>
      </c>
      <c r="DI38" s="48">
        <f>SUM(DI3:DI37)</f>
        <v>539</v>
      </c>
      <c r="DJ38" s="21">
        <f>SUM(DJ3:DJ37)</f>
        <v>7</v>
      </c>
      <c r="DK38" s="21">
        <f>SUM(DK3:DK37)</f>
        <v>528</v>
      </c>
      <c r="DL38" s="21">
        <f>SUM(DL3:DL37)</f>
        <v>23</v>
      </c>
      <c r="DM38" s="47">
        <f>TRUNC(DN38/6)+0.1*(DN38-6*TRUNC(DN38/6))</f>
        <v>67</v>
      </c>
      <c r="DN38" s="48">
        <f>SUM(DN3:DN37)</f>
        <v>402</v>
      </c>
      <c r="DO38" s="21">
        <f>SUM(DO3:DO37)</f>
        <v>2</v>
      </c>
      <c r="DP38" s="21">
        <f>SUM(DP3:DP37)</f>
        <v>399</v>
      </c>
      <c r="DQ38" s="21">
        <f>SUM(DQ3:DQ37)</f>
        <v>13</v>
      </c>
      <c r="DR38" s="21">
        <f>TRUNC(DS38/6)+0.1*(DS38-6*TRUNC(DS38/6))</f>
        <v>1.4</v>
      </c>
      <c r="DS38" s="21">
        <f>SUM(DS3:DS37)</f>
        <v>10</v>
      </c>
      <c r="DT38" s="21">
        <f>SUM(DT3:DT37)</f>
        <v>0</v>
      </c>
      <c r="DU38" s="21">
        <f>SUM(DU3:DU37)</f>
        <v>22</v>
      </c>
      <c r="DV38" s="21">
        <f>SUM(DV3:DV37)</f>
        <v>0</v>
      </c>
      <c r="DW38" s="21">
        <f>TRUNC(DX38/6)+0.1*(DX38-6*TRUNC(DX38/6))</f>
        <v>2</v>
      </c>
      <c r="DX38" s="21">
        <f>SUM(DX3:DX37)</f>
        <v>12</v>
      </c>
      <c r="DY38" s="21">
        <f>SUM(DY3:DY37)</f>
        <v>0</v>
      </c>
      <c r="DZ38" s="21">
        <f>SUM(DZ3:DZ37)</f>
        <v>15</v>
      </c>
      <c r="EA38" s="21">
        <f>SUM(EA3:EA37)</f>
        <v>2</v>
      </c>
      <c r="EB38" s="47">
        <f>TRUNC(EC38/6)+0.1*(EC38-6*TRUNC(EC38/6))</f>
        <v>4</v>
      </c>
      <c r="EC38" s="21">
        <f>SUM(EC3:EC37)</f>
        <v>24</v>
      </c>
      <c r="ED38" s="21">
        <f>SUM(ED3:ED37)</f>
        <v>0</v>
      </c>
      <c r="EE38" s="21">
        <f>SUM(EE3:EE37)</f>
        <v>33</v>
      </c>
      <c r="EF38" s="21">
        <f>SUM(EF3:EF37)</f>
        <v>2</v>
      </c>
      <c r="EG38" s="47">
        <f>TRUNC(EH38/6)+0.1*(EH38-6*TRUNC(EH38/6))</f>
        <v>6</v>
      </c>
      <c r="EH38" s="48">
        <f>SUM(EH3:EH37)</f>
        <v>36</v>
      </c>
      <c r="EI38" s="21">
        <f>SUM(EI3:EI37)</f>
        <v>0</v>
      </c>
      <c r="EJ38" s="21">
        <f>SUM(EJ3:EJ37)</f>
        <v>35</v>
      </c>
      <c r="EK38" s="21">
        <f>SUM(EK3:EK37)</f>
        <v>0</v>
      </c>
      <c r="EL38" s="47">
        <f>TRUNC(EM38/6)+0.1*(EM38-6*TRUNC(EM38/6))</f>
        <v>8</v>
      </c>
      <c r="EM38" s="21">
        <f>SUM(EM3:EM37)</f>
        <v>48</v>
      </c>
      <c r="EN38" s="21">
        <f>SUM(EN3:EN37)</f>
        <v>1</v>
      </c>
      <c r="EO38" s="21">
        <f>SUM(EO3:EO37)</f>
        <v>29</v>
      </c>
      <c r="EP38" s="21">
        <f>SUM(EP3:EP37)</f>
        <v>0</v>
      </c>
      <c r="EQ38" s="47">
        <f>TRUNC(ER38/6)+0.1*(ER38-6*TRUNC(ER38/6))</f>
        <v>5</v>
      </c>
      <c r="ER38" s="48">
        <f>SUM(ER3:ER37)</f>
        <v>30</v>
      </c>
      <c r="ES38" s="21">
        <f>SUM(ES3:ES37)</f>
        <v>0</v>
      </c>
      <c r="ET38" s="21">
        <f>SUM(ET3:ET37)</f>
        <v>43</v>
      </c>
      <c r="EU38" s="21">
        <f>SUM(EU3:EU37)</f>
        <v>1</v>
      </c>
      <c r="EV38" s="47">
        <f>TRUNC(EW38/6)+0.1*(EW38-6*TRUNC(EW38/6))</f>
        <v>3</v>
      </c>
      <c r="EW38" s="48">
        <f>SUM(EW3:EW37)</f>
        <v>18</v>
      </c>
      <c r="EX38" s="21">
        <f>SUM(EX3:EX37)</f>
        <v>0</v>
      </c>
      <c r="EY38" s="21">
        <f>SUM(EY3:EY37)</f>
        <v>12</v>
      </c>
      <c r="EZ38" s="21">
        <f>SUM(EZ3:EZ37)</f>
        <v>0</v>
      </c>
      <c r="FA38" s="47">
        <f>TRUNC(FB38/6)+0.1*(FB38-6*TRUNC(FB38/6))</f>
        <v>19.3</v>
      </c>
      <c r="FB38" s="48">
        <f>SUM(FB3:FB37)</f>
        <v>117</v>
      </c>
      <c r="FC38" s="21">
        <f>SUM(FC3:FC37)</f>
        <v>2</v>
      </c>
      <c r="FD38" s="21">
        <f>SUM(FD3:FD37)</f>
        <v>89</v>
      </c>
      <c r="FE38" s="21">
        <f>SUM(FE3:FE37)</f>
        <v>3</v>
      </c>
      <c r="FF38" s="47">
        <f>TRUNC(FG38/6)+0.1*(FG38-6*TRUNC(FG38/6))</f>
        <v>3</v>
      </c>
      <c r="FG38" s="48">
        <f>SUM(FG3:FG37)</f>
        <v>18</v>
      </c>
      <c r="FH38" s="21">
        <f>SUM(FH3:FH37)</f>
        <v>0</v>
      </c>
      <c r="FI38" s="21">
        <f>SUM(FI3:FI37)</f>
        <v>25</v>
      </c>
      <c r="FJ38" s="21">
        <f>SUM(FJ3:FJ37)</f>
        <v>1</v>
      </c>
      <c r="FK38" s="47">
        <f>TRUNC(FL38/6)+0.1*(FL38-6*TRUNC(FL38/6))</f>
        <v>3</v>
      </c>
      <c r="FL38" s="48">
        <f>SUM(FL3:FL37)</f>
        <v>18</v>
      </c>
      <c r="FM38" s="21">
        <f>SUM(FM3:FM37)</f>
        <v>0</v>
      </c>
      <c r="FN38" s="21">
        <f>SUM(FN3:FN37)</f>
        <v>41</v>
      </c>
      <c r="FO38" s="21">
        <f>SUM(FO3:FO37)</f>
        <v>2</v>
      </c>
    </row>
    <row r="39" spans="1:171" x14ac:dyDescent="0.25">
      <c r="A39" s="1" t="s">
        <v>19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</row>
    <row r="40" spans="1:171" x14ac:dyDescent="0.25">
      <c r="B40" s="6"/>
      <c r="C40" s="6"/>
      <c r="D40" s="6"/>
      <c r="E40" s="6"/>
      <c r="F40" s="6"/>
      <c r="G40" s="7"/>
      <c r="H40" s="7"/>
      <c r="I40" s="7"/>
      <c r="J40" s="7"/>
      <c r="K40" s="8"/>
      <c r="L40" s="22" t="str">
        <f>L2</f>
        <v>Hood</v>
      </c>
      <c r="M40" s="22"/>
      <c r="N40" s="22"/>
      <c r="O40" s="22"/>
      <c r="P40" s="22"/>
      <c r="Q40" s="22" t="str">
        <f>Q2</f>
        <v>Lewis</v>
      </c>
      <c r="R40" s="22"/>
      <c r="S40" s="22"/>
      <c r="T40" s="22"/>
      <c r="U40" s="22"/>
      <c r="V40" s="22" t="str">
        <f>V2</f>
        <v>P Stephens</v>
      </c>
      <c r="W40" s="22"/>
      <c r="X40" s="22"/>
      <c r="Y40" s="22"/>
      <c r="Z40" s="22"/>
      <c r="AA40" s="22" t="str">
        <f>AA2</f>
        <v>Jebin</v>
      </c>
      <c r="AB40" s="22"/>
      <c r="AC40" s="22"/>
      <c r="AD40" s="22"/>
      <c r="AE40" s="22"/>
      <c r="AF40" s="22" t="str">
        <f>AF2</f>
        <v>Afzaal</v>
      </c>
      <c r="AG40" s="22"/>
      <c r="AH40" s="22"/>
      <c r="AI40" s="22"/>
      <c r="AJ40" s="22"/>
      <c r="AK40" s="22" t="str">
        <f>AK2</f>
        <v>Clapham</v>
      </c>
      <c r="AL40" s="22"/>
      <c r="AM40" s="22"/>
      <c r="AN40" s="22"/>
      <c r="AO40" s="22"/>
      <c r="AP40" s="22" t="str">
        <f>AP2</f>
        <v>Day</v>
      </c>
      <c r="AQ40" s="22"/>
      <c r="AR40" s="22"/>
      <c r="AS40" s="22"/>
      <c r="AT40" s="22"/>
      <c r="AU40" s="22" t="str">
        <f>AU2</f>
        <v>Foote</v>
      </c>
      <c r="AV40" s="22"/>
      <c r="AW40" s="22"/>
      <c r="AX40" s="22"/>
      <c r="AY40" s="22"/>
      <c r="AZ40" s="22" t="str">
        <f>AZ2</f>
        <v>Hand</v>
      </c>
      <c r="BA40" s="22"/>
      <c r="BB40" s="22"/>
      <c r="BC40" s="22"/>
      <c r="BD40" s="22"/>
      <c r="BE40" s="22" t="str">
        <f>BE2</f>
        <v>Hirani</v>
      </c>
      <c r="BF40" s="22"/>
      <c r="BG40" s="22"/>
      <c r="BH40" s="22"/>
      <c r="BI40" s="22"/>
      <c r="BJ40" s="22" t="str">
        <f>BJ2</f>
        <v>Kannan</v>
      </c>
      <c r="BK40" s="22"/>
      <c r="BL40" s="22"/>
      <c r="BM40" s="22"/>
      <c r="BN40" s="22"/>
      <c r="BO40" s="22" t="str">
        <f>BO2</f>
        <v>Loveridge</v>
      </c>
      <c r="BP40" s="22"/>
      <c r="BQ40" s="22"/>
      <c r="BR40" s="22"/>
      <c r="BS40" s="22"/>
      <c r="BT40" s="22" t="str">
        <f>BT2</f>
        <v>O'Reilly</v>
      </c>
      <c r="BU40" s="22"/>
      <c r="BV40" s="22"/>
      <c r="BW40" s="22"/>
      <c r="BX40" s="22"/>
      <c r="BY40" s="22" t="str">
        <f>BY2</f>
        <v>J Prior</v>
      </c>
      <c r="BZ40" s="22"/>
      <c r="CA40" s="22"/>
      <c r="CB40" s="22"/>
      <c r="CC40" s="22"/>
      <c r="CD40" s="22" t="str">
        <f>CD2</f>
        <v>D Raj</v>
      </c>
      <c r="CE40" s="22"/>
      <c r="CF40" s="22"/>
      <c r="CG40" s="22"/>
      <c r="CH40" s="22"/>
      <c r="CI40" s="22" t="str">
        <f>CI2</f>
        <v>Rijas</v>
      </c>
      <c r="CJ40" s="22"/>
      <c r="CK40" s="22"/>
      <c r="CL40" s="22"/>
      <c r="CM40" s="22"/>
      <c r="CN40" s="22" t="str">
        <f>CN2</f>
        <v>Roach</v>
      </c>
      <c r="CO40" s="22"/>
      <c r="CP40" s="22"/>
      <c r="CQ40" s="22"/>
      <c r="CR40" s="22"/>
      <c r="CS40" s="22" t="str">
        <f>CS2</f>
        <v>M Stephens</v>
      </c>
      <c r="CT40" s="22"/>
      <c r="CU40" s="22"/>
      <c r="CV40" s="22"/>
      <c r="CW40" s="22"/>
      <c r="CX40" s="22" t="str">
        <f>CX2</f>
        <v>Stewart</v>
      </c>
      <c r="CY40" s="22"/>
      <c r="CZ40" s="22"/>
      <c r="DA40" s="22"/>
      <c r="DB40" s="22"/>
      <c r="DC40" s="22" t="str">
        <f>DC2</f>
        <v>Swain</v>
      </c>
      <c r="DD40" s="22"/>
      <c r="DE40" s="22"/>
      <c r="DF40" s="22"/>
      <c r="DG40" s="22"/>
      <c r="DH40" s="22" t="str">
        <f>DH2</f>
        <v>D Thomas</v>
      </c>
      <c r="DI40" s="22"/>
      <c r="DJ40" s="22"/>
      <c r="DK40" s="22"/>
      <c r="DL40" s="22"/>
      <c r="DM40" s="22" t="str">
        <f>DM2</f>
        <v>Warwick</v>
      </c>
      <c r="DN40" s="22"/>
      <c r="DO40" s="22"/>
      <c r="DP40" s="22"/>
      <c r="DQ40" s="22"/>
      <c r="DR40" s="22" t="str">
        <f>DR2</f>
        <v>T Allen</v>
      </c>
      <c r="DS40" s="22"/>
      <c r="DT40" s="22"/>
      <c r="DU40" s="22"/>
      <c r="DV40" s="22"/>
      <c r="DW40" s="22" t="str">
        <f>DW2</f>
        <v>M Davies</v>
      </c>
      <c r="DX40" s="22"/>
      <c r="DY40" s="22"/>
      <c r="DZ40" s="22"/>
      <c r="EA40" s="22"/>
      <c r="EB40" s="22" t="str">
        <f>EB2</f>
        <v>Goad</v>
      </c>
      <c r="EC40" s="22"/>
      <c r="ED40" s="22"/>
      <c r="EE40" s="22"/>
      <c r="EF40" s="22"/>
      <c r="EG40" s="22" t="str">
        <f>EG2</f>
        <v>Gough</v>
      </c>
      <c r="EH40" s="22"/>
      <c r="EI40" s="22"/>
      <c r="EJ40" s="22"/>
      <c r="EK40" s="22"/>
      <c r="EL40" s="22" t="str">
        <f>EL2</f>
        <v>D Harris</v>
      </c>
      <c r="EM40" s="27"/>
      <c r="EN40" s="27"/>
      <c r="EQ40" s="22" t="str">
        <f>EQ2</f>
        <v>Holliday</v>
      </c>
      <c r="ER40" s="27"/>
      <c r="ES40" s="27"/>
      <c r="EV40" s="22" t="str">
        <f>EV2</f>
        <v>Pike</v>
      </c>
      <c r="FA40" s="22" t="str">
        <f>FA2</f>
        <v>H Ryde</v>
      </c>
      <c r="FF40" s="22" t="str">
        <f>FF2</f>
        <v>J Furnham</v>
      </c>
      <c r="FK40" s="22" t="str">
        <f>FK2</f>
        <v>N Harris</v>
      </c>
    </row>
    <row r="41" spans="1:171" x14ac:dyDescent="0.25">
      <c r="A41" s="1" t="s">
        <v>90</v>
      </c>
      <c r="B41" s="6"/>
      <c r="J41" s="6"/>
      <c r="L41" s="6"/>
      <c r="M41" s="6"/>
      <c r="N41" s="6"/>
      <c r="O41" s="6"/>
      <c r="P41" s="12"/>
      <c r="Q41" s="4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4"/>
      <c r="AO41" s="4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6"/>
      <c r="BC41" s="6"/>
      <c r="BD41" s="6"/>
      <c r="BE41" s="6"/>
      <c r="BF41" s="6"/>
      <c r="BG41" s="6"/>
      <c r="BH41" s="6"/>
      <c r="BI41" s="6"/>
      <c r="BJ41" s="4"/>
      <c r="BK41" s="4"/>
      <c r="CD41" s="6"/>
      <c r="CE41" s="6"/>
      <c r="CF41" s="6"/>
      <c r="CG41" s="6"/>
      <c r="CH41" s="6"/>
      <c r="CM41" s="4"/>
      <c r="CN41" s="4"/>
      <c r="CO41" s="12"/>
      <c r="CP41" s="12"/>
      <c r="CQ41" s="12"/>
      <c r="CR41" s="12"/>
      <c r="CS41" s="12"/>
      <c r="CT41" s="6"/>
      <c r="CU41" s="6"/>
      <c r="CV41" s="6"/>
      <c r="CW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Q41" s="4"/>
      <c r="DR41" s="12"/>
      <c r="DS41" s="6"/>
      <c r="DT41" s="6"/>
      <c r="DU41" s="6"/>
      <c r="DV41" s="6"/>
      <c r="DW41" s="6"/>
      <c r="DX41" s="6"/>
      <c r="DY41" s="6"/>
      <c r="DZ41" s="6"/>
      <c r="EA41" s="6"/>
    </row>
    <row r="42" spans="1:171" x14ac:dyDescent="0.25">
      <c r="A42" t="s">
        <v>13</v>
      </c>
      <c r="B42" t="s">
        <v>184</v>
      </c>
      <c r="C42" t="s">
        <v>667</v>
      </c>
      <c r="E42" s="55" t="s">
        <v>668</v>
      </c>
      <c r="J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12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2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12"/>
      <c r="BA42" s="12"/>
      <c r="BB42" s="6"/>
      <c r="BC42" s="6"/>
      <c r="BD42" s="6"/>
      <c r="BE42" s="6"/>
      <c r="BF42" s="6"/>
      <c r="BG42" s="6"/>
      <c r="BH42" s="6"/>
      <c r="BI42" s="6"/>
      <c r="BJ42" s="4"/>
      <c r="BK42" s="4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M42" s="4"/>
      <c r="CN42" s="12"/>
      <c r="CO42" s="12"/>
      <c r="CP42" s="12"/>
      <c r="CQ42" s="12"/>
      <c r="CR42" s="12"/>
      <c r="CS42" s="12"/>
      <c r="CT42" s="6"/>
      <c r="CU42" s="6"/>
      <c r="CV42" s="6"/>
      <c r="CW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V42" s="4"/>
      <c r="DW42" s="6"/>
      <c r="DX42" s="6"/>
      <c r="DY42" s="6"/>
      <c r="DZ42" s="6"/>
      <c r="EA42" s="6"/>
    </row>
    <row r="43" spans="1:171" x14ac:dyDescent="0.25">
      <c r="A43" s="2" t="s">
        <v>179</v>
      </c>
      <c r="B43" t="s">
        <v>368</v>
      </c>
      <c r="C43" t="s">
        <v>680</v>
      </c>
      <c r="E43" t="s">
        <v>669</v>
      </c>
      <c r="J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12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12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12"/>
      <c r="BA43" s="12"/>
      <c r="BB43" s="6"/>
      <c r="BC43" s="6"/>
      <c r="BD43" s="6"/>
      <c r="BE43" s="6"/>
      <c r="BF43" s="6"/>
      <c r="BG43" s="6"/>
      <c r="BH43" s="6"/>
      <c r="BI43" s="6"/>
      <c r="BJ43" s="4"/>
      <c r="BK43" s="4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M43" s="4"/>
      <c r="CN43" s="12"/>
      <c r="CO43" s="12"/>
      <c r="CP43" s="12"/>
      <c r="CQ43" s="12"/>
      <c r="CR43" s="12"/>
      <c r="CS43" s="12"/>
      <c r="CT43" s="6"/>
      <c r="CU43" s="6"/>
      <c r="CV43" s="6"/>
      <c r="CW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V43" s="4"/>
      <c r="DW43" s="6"/>
      <c r="DX43" s="6"/>
      <c r="DY43" s="6"/>
      <c r="DZ43" s="6"/>
      <c r="EA43" s="6"/>
    </row>
    <row r="44" spans="1:171" x14ac:dyDescent="0.25">
      <c r="A44" s="2" t="s">
        <v>200</v>
      </c>
      <c r="B44" t="s">
        <v>674</v>
      </c>
      <c r="C44" t="s">
        <v>679</v>
      </c>
      <c r="E44" t="s">
        <v>670</v>
      </c>
      <c r="J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12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12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12"/>
      <c r="BA44" s="12"/>
      <c r="BB44" s="6"/>
      <c r="BC44" s="6"/>
      <c r="BD44" s="6"/>
      <c r="BE44" s="6"/>
      <c r="BF44" s="6"/>
      <c r="BG44" s="6"/>
      <c r="BH44" s="6"/>
      <c r="BI44" s="6"/>
      <c r="BJ44" s="4"/>
      <c r="BK44" s="4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M44" s="4"/>
      <c r="CN44" s="12"/>
      <c r="CO44" s="12"/>
      <c r="CP44" s="12"/>
      <c r="CQ44" s="12"/>
      <c r="CR44" s="12"/>
      <c r="CS44" s="12"/>
      <c r="CT44" s="6"/>
      <c r="CU44" s="6"/>
      <c r="CV44" s="6"/>
      <c r="CW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V44" s="4"/>
      <c r="DW44" s="6"/>
      <c r="DX44" s="6"/>
      <c r="DY44" s="6"/>
      <c r="DZ44" s="6"/>
      <c r="EA44" s="6"/>
    </row>
    <row r="45" spans="1:171" x14ac:dyDescent="0.25">
      <c r="A45" s="2" t="s">
        <v>548</v>
      </c>
      <c r="B45" t="s">
        <v>619</v>
      </c>
      <c r="C45" t="s">
        <v>678</v>
      </c>
      <c r="E45" t="s">
        <v>671</v>
      </c>
      <c r="J45" s="6"/>
      <c r="K45" s="7"/>
      <c r="L45" s="6"/>
      <c r="M45" s="6"/>
      <c r="N45" s="6"/>
      <c r="O45" s="6"/>
      <c r="P45" s="6"/>
      <c r="Q45" s="6"/>
      <c r="R45" s="6"/>
      <c r="S45" s="6"/>
      <c r="T45" s="6"/>
      <c r="U45" s="6"/>
      <c r="V45" s="12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T45" s="4"/>
      <c r="AU45" s="4"/>
      <c r="AV45" s="4"/>
      <c r="AW45" s="4"/>
      <c r="AX45" s="4"/>
      <c r="AY45" s="4"/>
      <c r="AZ45" s="12"/>
      <c r="BA45" s="12"/>
      <c r="BB45" s="6"/>
      <c r="BC45" s="6"/>
      <c r="BD45" s="6"/>
      <c r="BE45" s="6"/>
      <c r="BF45" s="6"/>
      <c r="BG45" s="6"/>
      <c r="BH45" s="6"/>
      <c r="BI45" s="6"/>
      <c r="BJ45" s="4"/>
      <c r="BK45" s="4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R45" s="6"/>
      <c r="DS45" s="6"/>
      <c r="DT45" s="6"/>
      <c r="DU45" s="6"/>
      <c r="DV45" s="12"/>
      <c r="DW45" s="6"/>
      <c r="DX45" s="6"/>
      <c r="DY45" s="6"/>
      <c r="DZ45" s="6"/>
      <c r="EA45" s="6"/>
    </row>
    <row r="46" spans="1:171" x14ac:dyDescent="0.25">
      <c r="A46" s="2" t="s">
        <v>661</v>
      </c>
      <c r="B46" t="s">
        <v>155</v>
      </c>
      <c r="C46" t="s">
        <v>677</v>
      </c>
      <c r="E46" t="s">
        <v>672</v>
      </c>
      <c r="J46" s="6"/>
      <c r="K46" s="7"/>
      <c r="L46" s="6"/>
      <c r="M46" s="6"/>
      <c r="N46" s="6"/>
      <c r="O46" s="6"/>
      <c r="P46" s="6"/>
      <c r="Q46" s="6"/>
      <c r="R46" s="6"/>
      <c r="S46" s="6"/>
      <c r="T46" s="6"/>
      <c r="U46" s="6"/>
      <c r="V46" s="12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T46" s="4"/>
      <c r="AU46" s="4"/>
      <c r="AV46" s="4"/>
      <c r="AW46" s="4"/>
      <c r="AX46" s="4"/>
      <c r="AY46" s="4"/>
      <c r="AZ46" s="12"/>
      <c r="BA46" s="12"/>
      <c r="BB46" s="6"/>
      <c r="BC46" s="6"/>
      <c r="BD46" s="6"/>
      <c r="BE46" s="6"/>
      <c r="BF46" s="6"/>
      <c r="BG46" s="6"/>
      <c r="BH46" s="6"/>
      <c r="BI46" s="6"/>
      <c r="BJ46" s="4"/>
      <c r="BK46" s="4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R46" s="6"/>
      <c r="DS46" s="6"/>
      <c r="DT46" s="6"/>
      <c r="DU46" s="6"/>
      <c r="DV46" s="12"/>
      <c r="DW46" s="6"/>
      <c r="DX46" s="6"/>
      <c r="DY46" s="6"/>
      <c r="DZ46" s="6"/>
      <c r="EA46" s="6"/>
    </row>
    <row r="47" spans="1:171" x14ac:dyDescent="0.25">
      <c r="A47" s="2" t="s">
        <v>81</v>
      </c>
      <c r="B47" t="s">
        <v>73</v>
      </c>
      <c r="C47" t="s">
        <v>680</v>
      </c>
      <c r="E47" s="55" t="s">
        <v>703</v>
      </c>
      <c r="J47" s="6"/>
      <c r="K47" s="7"/>
      <c r="L47" s="6"/>
      <c r="M47" s="6"/>
      <c r="N47" s="6"/>
      <c r="O47" s="6"/>
      <c r="P47" s="6"/>
      <c r="Q47" s="6"/>
      <c r="R47" s="6"/>
      <c r="S47" s="6"/>
      <c r="T47" s="6"/>
      <c r="U47" s="6"/>
      <c r="V47" s="12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T47" s="4"/>
      <c r="AU47" s="4"/>
      <c r="AV47" s="4"/>
      <c r="AW47" s="4"/>
      <c r="AX47" s="4"/>
      <c r="AY47" s="4"/>
      <c r="AZ47" s="12"/>
      <c r="BA47" s="12"/>
      <c r="BB47" s="6"/>
      <c r="BC47" s="6"/>
      <c r="BD47" s="6"/>
      <c r="BE47" s="6"/>
      <c r="BF47" s="6"/>
      <c r="BG47" s="6"/>
      <c r="BH47" s="6"/>
      <c r="BI47" s="6"/>
      <c r="BJ47" s="4"/>
      <c r="BK47" s="4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R47" s="6"/>
      <c r="DS47" s="6"/>
      <c r="DT47" s="6"/>
      <c r="DU47" s="6"/>
      <c r="DV47" s="12"/>
      <c r="DW47" s="6"/>
      <c r="DX47" s="6"/>
      <c r="DY47" s="6"/>
      <c r="DZ47" s="6"/>
      <c r="EA47" s="6"/>
    </row>
    <row r="48" spans="1:171" x14ac:dyDescent="0.25">
      <c r="A48" s="2" t="s">
        <v>57</v>
      </c>
      <c r="B48" s="50" t="s">
        <v>73</v>
      </c>
      <c r="C48" s="49" t="s">
        <v>676</v>
      </c>
      <c r="D48" s="49"/>
      <c r="E48" s="49" t="s">
        <v>673</v>
      </c>
      <c r="J48" s="6"/>
      <c r="K48" s="7"/>
      <c r="L48" s="6"/>
      <c r="M48" s="6"/>
      <c r="N48" s="6"/>
      <c r="O48" s="6"/>
      <c r="P48" s="6"/>
      <c r="Q48" s="6"/>
      <c r="R48" s="6"/>
      <c r="S48" s="6"/>
      <c r="T48" s="6"/>
      <c r="U48" s="6"/>
      <c r="V48" s="12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T48" s="4"/>
      <c r="AU48" s="4"/>
      <c r="AV48" s="4"/>
      <c r="AW48" s="4"/>
      <c r="AX48" s="4"/>
      <c r="AY48" s="4"/>
      <c r="AZ48" s="12"/>
      <c r="BA48" s="12"/>
      <c r="BB48" s="6"/>
      <c r="BC48" s="6"/>
      <c r="BD48" s="6"/>
      <c r="BE48" s="6"/>
      <c r="BF48" s="6"/>
      <c r="BG48" s="6"/>
      <c r="BH48" s="6"/>
      <c r="BI48" s="6"/>
      <c r="BJ48" s="4"/>
      <c r="BK48" s="4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R48" s="6"/>
      <c r="DS48" s="6"/>
      <c r="DT48" s="6"/>
      <c r="DU48" s="6"/>
      <c r="DV48" s="12"/>
      <c r="DW48" s="6"/>
      <c r="DX48" s="6"/>
      <c r="DY48" s="6"/>
      <c r="DZ48" s="6"/>
      <c r="EA48" s="6"/>
    </row>
    <row r="49" spans="1:139" x14ac:dyDescent="0.25">
      <c r="A49" s="2" t="s">
        <v>257</v>
      </c>
      <c r="B49" s="50" t="s">
        <v>73</v>
      </c>
      <c r="C49" s="49" t="s">
        <v>667</v>
      </c>
      <c r="D49" s="49"/>
      <c r="E49" s="49" t="s">
        <v>668</v>
      </c>
      <c r="J49" s="6"/>
      <c r="K49" s="7"/>
      <c r="L49" s="6"/>
      <c r="M49" s="6"/>
      <c r="N49" s="6"/>
      <c r="O49" s="6"/>
      <c r="P49" s="6"/>
      <c r="Q49" s="6"/>
      <c r="R49" s="6"/>
      <c r="S49" s="6"/>
      <c r="T49" s="6"/>
      <c r="U49" s="6"/>
      <c r="V49" s="12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T49" s="4"/>
      <c r="AU49" s="4"/>
      <c r="AV49" s="4"/>
      <c r="AW49" s="4"/>
      <c r="AX49" s="4"/>
      <c r="AY49" s="4"/>
      <c r="AZ49" s="12"/>
      <c r="BA49" s="12"/>
      <c r="BB49" s="6"/>
      <c r="BC49" s="6"/>
      <c r="BD49" s="6"/>
      <c r="BE49" s="6"/>
      <c r="BF49" s="6"/>
      <c r="BG49" s="6"/>
      <c r="BH49" s="6"/>
      <c r="BI49" s="6"/>
      <c r="BJ49" s="4"/>
      <c r="BK49" s="4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R49" s="6"/>
      <c r="DS49" s="6"/>
      <c r="DT49" s="6"/>
      <c r="DU49" s="6"/>
      <c r="DV49" s="12"/>
      <c r="DW49" s="6"/>
      <c r="DX49" s="6"/>
      <c r="DY49" s="6"/>
      <c r="DZ49" s="6"/>
      <c r="EA49" s="6"/>
    </row>
    <row r="50" spans="1:139" x14ac:dyDescent="0.25">
      <c r="A50" s="2" t="s">
        <v>666</v>
      </c>
      <c r="B50" s="50" t="s">
        <v>96</v>
      </c>
      <c r="C50" s="49" t="s">
        <v>677</v>
      </c>
      <c r="D50" s="49"/>
      <c r="E50" s="49" t="s">
        <v>672</v>
      </c>
      <c r="J50" s="6"/>
      <c r="K50" s="7"/>
      <c r="L50" s="6"/>
      <c r="M50" s="6"/>
      <c r="N50" s="6"/>
      <c r="O50" s="6"/>
      <c r="P50" s="6"/>
      <c r="Q50" s="6"/>
      <c r="R50" s="6"/>
      <c r="S50" s="6"/>
      <c r="T50" s="6"/>
      <c r="U50" s="6"/>
      <c r="V50" s="12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T50" s="4"/>
      <c r="AU50" s="4"/>
      <c r="AV50" s="4"/>
      <c r="AW50" s="4"/>
      <c r="AX50" s="4"/>
      <c r="AY50" s="4"/>
      <c r="AZ50" s="12"/>
      <c r="BA50" s="12"/>
      <c r="BB50" s="6"/>
      <c r="BC50" s="6"/>
      <c r="BD50" s="6"/>
      <c r="BE50" s="6"/>
      <c r="BF50" s="6"/>
      <c r="BG50" s="6"/>
      <c r="BH50" s="6"/>
      <c r="BI50" s="6"/>
      <c r="BJ50" s="4"/>
      <c r="BK50" s="4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R50" s="6"/>
      <c r="DS50" s="6"/>
      <c r="DT50" s="6"/>
      <c r="DU50" s="6"/>
      <c r="DV50" s="12"/>
      <c r="DW50" s="6"/>
      <c r="DX50" s="6"/>
      <c r="DY50" s="6"/>
      <c r="DZ50" s="6"/>
      <c r="EA50" s="6"/>
    </row>
    <row r="51" spans="1:139" x14ac:dyDescent="0.25">
      <c r="A51" s="2" t="s">
        <v>14</v>
      </c>
      <c r="B51" s="50" t="s">
        <v>96</v>
      </c>
      <c r="C51" s="49" t="s">
        <v>676</v>
      </c>
      <c r="D51" s="49"/>
      <c r="E51" s="49" t="s">
        <v>673</v>
      </c>
      <c r="J51" s="6"/>
      <c r="K51" s="7"/>
      <c r="L51" s="6"/>
      <c r="M51" s="6"/>
      <c r="N51" s="6"/>
      <c r="O51" s="6"/>
      <c r="P51" s="6"/>
      <c r="Q51" s="6"/>
      <c r="R51" s="6"/>
      <c r="S51" s="6"/>
      <c r="T51" s="6"/>
      <c r="U51" s="6"/>
      <c r="V51" s="12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T51" s="4"/>
      <c r="AU51" s="4"/>
      <c r="AV51" s="4"/>
      <c r="AW51" s="4"/>
      <c r="AX51" s="4"/>
      <c r="AY51" s="4"/>
      <c r="AZ51" s="12"/>
      <c r="BA51" s="12"/>
      <c r="BB51" s="6"/>
      <c r="BC51" s="6"/>
      <c r="BD51" s="6"/>
      <c r="BE51" s="6"/>
      <c r="BF51" s="6"/>
      <c r="BG51" s="6"/>
      <c r="BH51" s="6"/>
      <c r="BI51" s="6"/>
      <c r="BJ51" s="4"/>
      <c r="BK51" s="4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R51" s="6"/>
      <c r="DS51" s="6"/>
      <c r="DT51" s="6"/>
      <c r="DU51" s="6"/>
      <c r="DV51" s="12"/>
      <c r="DW51" s="6"/>
      <c r="DX51" s="6"/>
      <c r="DY51" s="6"/>
      <c r="DZ51" s="6"/>
      <c r="EA51" s="6"/>
    </row>
    <row r="52" spans="1:139" x14ac:dyDescent="0.25">
      <c r="A52" s="2" t="s">
        <v>200</v>
      </c>
      <c r="B52" s="50" t="s">
        <v>99</v>
      </c>
      <c r="C52" s="49" t="s">
        <v>675</v>
      </c>
      <c r="D52" s="49"/>
      <c r="E52" s="49" t="s">
        <v>681</v>
      </c>
      <c r="J52" s="6"/>
      <c r="K52" s="6"/>
    </row>
    <row r="53" spans="1:139" x14ac:dyDescent="0.25">
      <c r="A53" s="2" t="s">
        <v>14</v>
      </c>
      <c r="B53" s="50" t="s">
        <v>235</v>
      </c>
      <c r="C53" s="49" t="s">
        <v>697</v>
      </c>
      <c r="D53" s="49"/>
      <c r="E53" s="49" t="s">
        <v>682</v>
      </c>
      <c r="J53" s="6"/>
      <c r="K53" s="6"/>
    </row>
    <row r="54" spans="1:139" x14ac:dyDescent="0.25">
      <c r="A54" s="2" t="s">
        <v>662</v>
      </c>
      <c r="B54" s="51" t="s">
        <v>74</v>
      </c>
      <c r="C54" s="49" t="s">
        <v>696</v>
      </c>
      <c r="D54" s="49"/>
      <c r="E54" s="49" t="s">
        <v>683</v>
      </c>
      <c r="J54" s="6"/>
      <c r="K54" s="6"/>
    </row>
    <row r="55" spans="1:139" x14ac:dyDescent="0.25">
      <c r="A55" s="2" t="s">
        <v>81</v>
      </c>
      <c r="B55" s="50" t="s">
        <v>52</v>
      </c>
      <c r="C55" s="49" t="s">
        <v>695</v>
      </c>
      <c r="D55" s="49"/>
      <c r="E55" s="49" t="s">
        <v>684</v>
      </c>
      <c r="J55" s="6"/>
      <c r="K55" s="6"/>
    </row>
    <row r="56" spans="1:139" x14ac:dyDescent="0.25">
      <c r="A56" s="2" t="s">
        <v>14</v>
      </c>
      <c r="B56" s="50" t="s">
        <v>270</v>
      </c>
      <c r="C56" s="49" t="s">
        <v>692</v>
      </c>
      <c r="D56" s="49"/>
      <c r="E56" s="49" t="s">
        <v>685</v>
      </c>
      <c r="J56" s="6"/>
      <c r="K56" s="6"/>
    </row>
    <row r="57" spans="1:139" x14ac:dyDescent="0.25">
      <c r="A57" s="2" t="s">
        <v>663</v>
      </c>
      <c r="B57" s="50" t="s">
        <v>270</v>
      </c>
      <c r="C57" s="49" t="s">
        <v>694</v>
      </c>
      <c r="D57" s="49"/>
      <c r="E57" s="49" t="s">
        <v>686</v>
      </c>
      <c r="J57" s="6"/>
      <c r="K57" s="6"/>
    </row>
    <row r="58" spans="1:139" x14ac:dyDescent="0.25">
      <c r="A58" s="2" t="s">
        <v>661</v>
      </c>
      <c r="B58" s="50" t="s">
        <v>56</v>
      </c>
      <c r="C58" s="49" t="s">
        <v>693</v>
      </c>
      <c r="D58" s="49"/>
      <c r="E58" s="49" t="s">
        <v>687</v>
      </c>
      <c r="J58" s="6"/>
      <c r="K58" s="6"/>
    </row>
    <row r="59" spans="1:139" x14ac:dyDescent="0.25">
      <c r="A59" s="2" t="s">
        <v>663</v>
      </c>
      <c r="B59" s="50" t="s">
        <v>426</v>
      </c>
      <c r="C59" s="49" t="s">
        <v>690</v>
      </c>
      <c r="D59" s="49"/>
      <c r="E59" s="49" t="s">
        <v>688</v>
      </c>
      <c r="J59" s="6"/>
      <c r="K59" s="6"/>
    </row>
    <row r="60" spans="1:139" x14ac:dyDescent="0.25">
      <c r="A60" s="2" t="s">
        <v>666</v>
      </c>
      <c r="B60" s="49" t="s">
        <v>497</v>
      </c>
      <c r="C60" s="49" t="s">
        <v>692</v>
      </c>
      <c r="D60" s="49"/>
      <c r="E60" s="49" t="s">
        <v>685</v>
      </c>
      <c r="J60" s="6"/>
      <c r="K60" s="6"/>
    </row>
    <row r="61" spans="1:139" x14ac:dyDescent="0.25">
      <c r="A61" s="2" t="s">
        <v>81</v>
      </c>
      <c r="B61" s="50" t="s">
        <v>321</v>
      </c>
      <c r="C61" s="49" t="s">
        <v>691</v>
      </c>
      <c r="D61" s="49"/>
      <c r="E61" s="49" t="s">
        <v>689</v>
      </c>
      <c r="J61" s="6"/>
      <c r="K61" s="6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7"/>
      <c r="CJ61" s="27"/>
      <c r="CK61" s="27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7"/>
      <c r="CY61" s="27"/>
      <c r="CZ61" s="27"/>
      <c r="DA61" s="27"/>
      <c r="DB61" s="27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7"/>
      <c r="DN61" s="27"/>
      <c r="DO61" s="27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6"/>
      <c r="EC61" s="6"/>
      <c r="ED61" s="6"/>
      <c r="EG61" s="27"/>
      <c r="EH61" s="27"/>
      <c r="EI61" s="27"/>
    </row>
    <row r="62" spans="1:139" x14ac:dyDescent="0.25">
      <c r="A62" s="2" t="s">
        <v>698</v>
      </c>
      <c r="B62" s="50" t="s">
        <v>699</v>
      </c>
      <c r="C62" s="49" t="s">
        <v>691</v>
      </c>
      <c r="D62" s="49"/>
      <c r="E62" s="49" t="s">
        <v>689</v>
      </c>
      <c r="J62" s="6"/>
      <c r="K62" s="6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7"/>
      <c r="CJ62" s="27"/>
      <c r="CK62" s="27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7"/>
      <c r="CY62" s="27"/>
      <c r="CZ62" s="27"/>
      <c r="DA62" s="27"/>
      <c r="DB62" s="27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7"/>
      <c r="DN62" s="27"/>
      <c r="DO62" s="27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6"/>
      <c r="EC62" s="6"/>
      <c r="ED62" s="6"/>
      <c r="EG62" s="27"/>
      <c r="EH62" s="27"/>
      <c r="EI62" s="27"/>
    </row>
    <row r="63" spans="1:139" x14ac:dyDescent="0.25">
      <c r="A63" s="2" t="s">
        <v>13</v>
      </c>
      <c r="B63" s="50" t="s">
        <v>565</v>
      </c>
      <c r="C63" s="49" t="s">
        <v>690</v>
      </c>
      <c r="D63" s="49"/>
      <c r="E63" s="49" t="s">
        <v>688</v>
      </c>
      <c r="J63" s="6"/>
      <c r="K63" s="6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7"/>
      <c r="CJ63" s="27"/>
      <c r="CK63" s="27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7"/>
      <c r="CY63" s="27"/>
      <c r="CZ63" s="27"/>
      <c r="DA63" s="27"/>
      <c r="DB63" s="27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7"/>
      <c r="DN63" s="27"/>
      <c r="DO63" s="27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6"/>
      <c r="EC63" s="6"/>
      <c r="ED63" s="6"/>
      <c r="EG63" s="27"/>
      <c r="EH63" s="27"/>
      <c r="EI63" s="27"/>
    </row>
    <row r="64" spans="1:139" x14ac:dyDescent="0.25">
      <c r="A64" s="49"/>
      <c r="B64" s="50"/>
      <c r="C64" s="49"/>
      <c r="D64" s="49"/>
      <c r="E64" s="49"/>
      <c r="J64" s="6"/>
      <c r="K64" s="6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7"/>
      <c r="CJ64" s="27"/>
      <c r="CK64" s="27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7"/>
      <c r="CY64" s="27"/>
      <c r="CZ64" s="27"/>
      <c r="DA64" s="27"/>
      <c r="DB64" s="27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7"/>
      <c r="DN64" s="27"/>
      <c r="DO64" s="27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6"/>
      <c r="EC64" s="6"/>
      <c r="ED64" s="6"/>
      <c r="EG64" s="27"/>
      <c r="EH64" s="27"/>
      <c r="EI64" s="27"/>
    </row>
    <row r="65" spans="1:139" x14ac:dyDescent="0.25">
      <c r="A65" s="49"/>
      <c r="B65" s="50"/>
      <c r="C65" s="49"/>
      <c r="D65" s="49"/>
      <c r="E65" s="49"/>
      <c r="J65" s="6"/>
      <c r="K65" s="6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6"/>
      <c r="EC65" s="6"/>
      <c r="ED65" s="6"/>
      <c r="EG65" s="27"/>
      <c r="EH65" s="27"/>
      <c r="EI65" s="27"/>
    </row>
    <row r="66" spans="1:139" x14ac:dyDescent="0.25">
      <c r="D66" s="27"/>
      <c r="K66" s="6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6"/>
      <c r="EC66" s="6"/>
      <c r="ED66" s="6"/>
      <c r="EG66" s="27"/>
      <c r="EH66" s="27"/>
      <c r="EI66" s="27"/>
    </row>
    <row r="67" spans="1:139" x14ac:dyDescent="0.25">
      <c r="A67" s="6"/>
      <c r="B67" s="6"/>
      <c r="C67" s="6"/>
      <c r="D67" s="6"/>
      <c r="E67" s="6"/>
      <c r="J67" s="6"/>
      <c r="K67" s="6"/>
    </row>
    <row r="68" spans="1:139" x14ac:dyDescent="0.25">
      <c r="A68" s="6"/>
      <c r="B68" s="6"/>
      <c r="C68" s="6"/>
      <c r="D68" s="6"/>
      <c r="E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</row>
    <row r="69" spans="1:139" x14ac:dyDescent="0.25">
      <c r="A69" s="6"/>
      <c r="B69" s="6"/>
      <c r="C69" s="6"/>
      <c r="D69" s="6"/>
      <c r="E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</row>
    <row r="70" spans="1:139" x14ac:dyDescent="0.25">
      <c r="A70" s="6"/>
      <c r="B70" s="42"/>
      <c r="C70" s="27"/>
      <c r="D70" s="27"/>
      <c r="E70" s="27"/>
      <c r="G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</row>
  </sheetData>
  <phoneticPr fontId="8" type="noConversion"/>
  <pageMargins left="0.94488188976377963" right="0.55118110236220474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E62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31" sqref="J31"/>
    </sheetView>
  </sheetViews>
  <sheetFormatPr defaultRowHeight="13.2" x14ac:dyDescent="0.25"/>
  <cols>
    <col min="1" max="1" width="11.44140625" customWidth="1"/>
    <col min="2" max="2" width="7" customWidth="1"/>
    <col min="3" max="10" width="6.6640625" customWidth="1"/>
    <col min="11" max="11" width="6.33203125" customWidth="1"/>
    <col min="12" max="155" width="3.6640625" customWidth="1"/>
    <col min="156" max="156" width="3.88671875" customWidth="1"/>
    <col min="157" max="161" width="3.6640625" customWidth="1"/>
  </cols>
  <sheetData>
    <row r="1" spans="1:161" x14ac:dyDescent="0.25">
      <c r="A1" s="1" t="s">
        <v>660</v>
      </c>
      <c r="E1" s="6" t="s">
        <v>84</v>
      </c>
      <c r="F1" s="6"/>
      <c r="G1" s="6"/>
      <c r="I1" s="20" t="s">
        <v>33</v>
      </c>
      <c r="J1" s="20" t="s">
        <v>34</v>
      </c>
      <c r="K1" s="20"/>
      <c r="N1" s="58" t="s">
        <v>794</v>
      </c>
    </row>
    <row r="2" spans="1:161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2" t="s">
        <v>10</v>
      </c>
      <c r="M2" s="22"/>
      <c r="N2" s="22"/>
      <c r="O2" s="22"/>
      <c r="P2" s="22"/>
      <c r="Q2" s="22" t="s">
        <v>12</v>
      </c>
      <c r="R2" s="22"/>
      <c r="S2" s="22"/>
      <c r="T2" s="22"/>
      <c r="U2" s="22"/>
      <c r="V2" s="22" t="s">
        <v>14</v>
      </c>
      <c r="W2" s="22"/>
      <c r="X2" s="22"/>
      <c r="Y2" s="22"/>
      <c r="Z2" s="22"/>
      <c r="AA2" s="22" t="s">
        <v>526</v>
      </c>
      <c r="AB2" s="22"/>
      <c r="AC2" s="22"/>
      <c r="AD2" s="22"/>
      <c r="AE2" s="22"/>
      <c r="AF2" s="22" t="s">
        <v>752</v>
      </c>
      <c r="AG2" s="22"/>
      <c r="AH2" s="22"/>
      <c r="AI2" s="22"/>
      <c r="AJ2" s="22"/>
      <c r="AK2" s="44" t="s">
        <v>664</v>
      </c>
      <c r="AL2" s="44"/>
      <c r="AM2" s="44"/>
      <c r="AN2" s="44"/>
      <c r="AO2" s="44"/>
      <c r="AP2" s="44" t="s">
        <v>236</v>
      </c>
      <c r="AQ2" s="44"/>
      <c r="AU2" s="22" t="s">
        <v>760</v>
      </c>
      <c r="AV2" s="22"/>
      <c r="AW2" s="22"/>
      <c r="AX2" s="22"/>
      <c r="AY2" s="22"/>
      <c r="AZ2" s="22" t="s">
        <v>528</v>
      </c>
      <c r="BA2" s="22"/>
      <c r="BB2" s="22"/>
      <c r="BC2" s="22"/>
      <c r="BD2" s="22"/>
      <c r="BE2" s="27" t="s">
        <v>758</v>
      </c>
      <c r="BF2" s="27"/>
      <c r="BG2" s="27"/>
      <c r="BH2" s="27"/>
      <c r="BI2" s="27"/>
      <c r="BJ2" s="27" t="s">
        <v>665</v>
      </c>
      <c r="BK2" s="27"/>
      <c r="BL2" s="27"/>
      <c r="BM2" s="27"/>
      <c r="BN2" s="27"/>
      <c r="BO2" s="22" t="s">
        <v>3</v>
      </c>
      <c r="BP2" s="22"/>
      <c r="BQ2" s="22"/>
      <c r="BR2" s="22"/>
      <c r="BS2" s="22"/>
      <c r="BT2" s="22" t="s">
        <v>29</v>
      </c>
      <c r="BU2" s="22"/>
      <c r="BV2" s="22"/>
      <c r="BW2" s="22"/>
      <c r="BX2" s="22"/>
      <c r="BY2" s="22" t="s">
        <v>9</v>
      </c>
      <c r="BZ2" s="22"/>
      <c r="CA2" s="22"/>
      <c r="CB2" s="22"/>
      <c r="CC2" s="22"/>
      <c r="CD2" s="27" t="s">
        <v>757</v>
      </c>
      <c r="CE2" s="27"/>
      <c r="CF2" s="27"/>
      <c r="CG2" s="27"/>
      <c r="CH2" s="27"/>
      <c r="CI2" s="22" t="s">
        <v>531</v>
      </c>
      <c r="CJ2" s="22"/>
      <c r="CK2" s="22"/>
      <c r="CL2" s="22"/>
      <c r="CM2" s="22"/>
      <c r="CN2" s="22" t="s">
        <v>13</v>
      </c>
      <c r="CO2" s="22"/>
      <c r="CP2" s="22"/>
      <c r="CQ2" s="22"/>
      <c r="CR2" s="22"/>
      <c r="CS2" s="27" t="s">
        <v>617</v>
      </c>
      <c r="CT2" s="27"/>
      <c r="CU2" s="27"/>
      <c r="CV2" s="27"/>
      <c r="CW2" s="27"/>
      <c r="CX2" s="22" t="s">
        <v>530</v>
      </c>
      <c r="CY2" s="22"/>
      <c r="CZ2" s="22"/>
      <c r="DA2" s="22"/>
      <c r="DB2" s="22"/>
      <c r="DC2" s="22" t="s">
        <v>200</v>
      </c>
      <c r="DD2" s="22"/>
      <c r="DE2" s="22"/>
      <c r="DF2" s="22"/>
      <c r="DG2" s="22"/>
      <c r="DH2" s="27" t="s">
        <v>623</v>
      </c>
      <c r="DI2" s="27"/>
      <c r="DJ2" s="27"/>
      <c r="DK2" s="27"/>
      <c r="DL2" s="27"/>
      <c r="DM2" s="22" t="s">
        <v>753</v>
      </c>
      <c r="DN2" s="22"/>
      <c r="DO2" s="22"/>
      <c r="DP2" s="22"/>
      <c r="DQ2" s="22"/>
      <c r="DR2" s="22" t="s">
        <v>755</v>
      </c>
      <c r="DS2" s="22"/>
      <c r="DT2" s="22"/>
      <c r="DU2" s="22"/>
      <c r="DV2" s="22"/>
      <c r="DW2" s="6" t="s">
        <v>195</v>
      </c>
      <c r="DX2" s="6"/>
      <c r="DY2" s="6"/>
      <c r="EB2" s="27" t="s">
        <v>756</v>
      </c>
      <c r="EC2" s="27"/>
      <c r="ED2" s="27"/>
      <c r="EE2" s="27"/>
      <c r="EF2" s="27"/>
      <c r="EG2" s="27" t="s">
        <v>759</v>
      </c>
      <c r="EH2" s="27"/>
      <c r="EI2" s="27"/>
      <c r="EJ2" s="27"/>
      <c r="EK2" s="27"/>
      <c r="EL2" s="27" t="s">
        <v>22</v>
      </c>
      <c r="EM2" s="27"/>
      <c r="EN2" s="27"/>
      <c r="EO2" s="27"/>
      <c r="EP2" s="27"/>
      <c r="EQ2" t="s">
        <v>605</v>
      </c>
      <c r="EV2" s="27" t="s">
        <v>698</v>
      </c>
      <c r="FA2" t="s">
        <v>761</v>
      </c>
    </row>
    <row r="3" spans="1:161" x14ac:dyDescent="0.25">
      <c r="A3" s="4"/>
      <c r="B3" s="5"/>
      <c r="C3" s="15"/>
      <c r="D3" s="15"/>
      <c r="E3" s="15"/>
      <c r="F3" s="15"/>
      <c r="G3" s="7"/>
      <c r="H3" s="24"/>
      <c r="I3" s="7"/>
      <c r="J3" s="7"/>
      <c r="K3" s="7"/>
      <c r="L3" s="25">
        <v>8</v>
      </c>
      <c r="M3" s="6">
        <v>48</v>
      </c>
      <c r="N3" s="6">
        <v>2</v>
      </c>
      <c r="O3" s="6">
        <v>25</v>
      </c>
      <c r="P3" s="6">
        <v>0</v>
      </c>
      <c r="Q3" s="29">
        <v>8</v>
      </c>
      <c r="R3" s="28">
        <v>48</v>
      </c>
      <c r="S3" s="28">
        <v>2</v>
      </c>
      <c r="T3" s="28">
        <v>15</v>
      </c>
      <c r="U3" s="28">
        <v>0</v>
      </c>
      <c r="V3" s="25">
        <v>8</v>
      </c>
      <c r="W3" s="6">
        <v>48</v>
      </c>
      <c r="X3" s="6">
        <v>1</v>
      </c>
      <c r="Y3" s="6">
        <v>27</v>
      </c>
      <c r="Z3" s="6">
        <v>3</v>
      </c>
      <c r="AA3" s="25">
        <v>4</v>
      </c>
      <c r="AB3" s="6">
        <v>24</v>
      </c>
      <c r="AC3" s="6">
        <v>0</v>
      </c>
      <c r="AD3" s="6">
        <v>15</v>
      </c>
      <c r="AE3" s="6">
        <v>0</v>
      </c>
      <c r="AF3" s="25">
        <v>4</v>
      </c>
      <c r="AG3" s="6">
        <v>24</v>
      </c>
      <c r="AH3" s="6">
        <v>0</v>
      </c>
      <c r="AI3" s="6">
        <v>30</v>
      </c>
      <c r="AJ3" s="6">
        <v>0</v>
      </c>
      <c r="AK3" s="25">
        <v>4</v>
      </c>
      <c r="AL3" s="6">
        <v>24</v>
      </c>
      <c r="AM3" s="6">
        <v>0</v>
      </c>
      <c r="AN3" s="6">
        <v>14</v>
      </c>
      <c r="AO3" s="6">
        <v>1</v>
      </c>
      <c r="AP3" s="57">
        <v>8</v>
      </c>
      <c r="AQ3" s="12">
        <v>48</v>
      </c>
      <c r="AR3" s="6">
        <v>0</v>
      </c>
      <c r="AS3" s="6">
        <v>53</v>
      </c>
      <c r="AT3" s="6">
        <v>2</v>
      </c>
      <c r="AU3" s="25">
        <v>2</v>
      </c>
      <c r="AV3" s="6">
        <v>12</v>
      </c>
      <c r="AW3" s="6">
        <v>0</v>
      </c>
      <c r="AX3" s="6">
        <v>15</v>
      </c>
      <c r="AY3" s="6">
        <v>0</v>
      </c>
      <c r="AZ3" s="25">
        <v>4</v>
      </c>
      <c r="BA3" s="6">
        <v>24</v>
      </c>
      <c r="BB3" s="6">
        <v>0</v>
      </c>
      <c r="BC3" s="6">
        <v>40</v>
      </c>
      <c r="BD3" s="6">
        <v>0</v>
      </c>
      <c r="BE3" s="31">
        <v>2</v>
      </c>
      <c r="BF3" s="37">
        <v>12</v>
      </c>
      <c r="BG3" s="27">
        <v>1</v>
      </c>
      <c r="BH3" s="27">
        <v>5</v>
      </c>
      <c r="BI3" s="27">
        <v>0</v>
      </c>
      <c r="BJ3" s="31">
        <v>4</v>
      </c>
      <c r="BK3" s="34">
        <v>24</v>
      </c>
      <c r="BL3" s="34">
        <v>0</v>
      </c>
      <c r="BM3" s="34">
        <v>20</v>
      </c>
      <c r="BN3" s="34">
        <v>1</v>
      </c>
      <c r="BO3" s="25">
        <v>7</v>
      </c>
      <c r="BP3" s="6">
        <v>42</v>
      </c>
      <c r="BQ3" s="6">
        <v>0</v>
      </c>
      <c r="BR3" s="6">
        <v>22</v>
      </c>
      <c r="BS3" s="6">
        <v>2</v>
      </c>
      <c r="BT3" s="25">
        <v>6</v>
      </c>
      <c r="BU3" s="6">
        <v>36</v>
      </c>
      <c r="BV3" s="6">
        <v>0</v>
      </c>
      <c r="BW3" s="6">
        <v>29</v>
      </c>
      <c r="BX3" s="6">
        <v>0</v>
      </c>
      <c r="BY3" s="25">
        <v>4</v>
      </c>
      <c r="BZ3" s="6">
        <v>24</v>
      </c>
      <c r="CA3" s="6">
        <v>1</v>
      </c>
      <c r="CB3" s="6">
        <v>15</v>
      </c>
      <c r="CC3" s="6">
        <v>0</v>
      </c>
      <c r="CD3" s="31">
        <v>3</v>
      </c>
      <c r="CE3" s="34">
        <v>18</v>
      </c>
      <c r="CF3" s="34">
        <v>0</v>
      </c>
      <c r="CG3" s="34">
        <v>11</v>
      </c>
      <c r="CH3" s="34">
        <v>1</v>
      </c>
      <c r="CI3" s="29">
        <v>4</v>
      </c>
      <c r="CJ3" s="28">
        <v>24</v>
      </c>
      <c r="CK3" s="28">
        <v>0</v>
      </c>
      <c r="CL3" s="28">
        <v>18</v>
      </c>
      <c r="CM3" s="28">
        <v>1</v>
      </c>
      <c r="CN3" s="25">
        <v>7</v>
      </c>
      <c r="CO3" s="6">
        <v>42</v>
      </c>
      <c r="CP3" s="6">
        <v>0</v>
      </c>
      <c r="CQ3" s="6">
        <v>27</v>
      </c>
      <c r="CR3" s="6">
        <v>4</v>
      </c>
      <c r="CS3" s="31">
        <v>5</v>
      </c>
      <c r="CT3" s="37">
        <v>30</v>
      </c>
      <c r="CU3" s="27">
        <v>1</v>
      </c>
      <c r="CV3" s="27">
        <v>28</v>
      </c>
      <c r="CW3" s="27">
        <v>1</v>
      </c>
      <c r="CX3" s="25">
        <v>8</v>
      </c>
      <c r="CY3" s="6">
        <v>48</v>
      </c>
      <c r="CZ3" s="6">
        <v>0</v>
      </c>
      <c r="DA3" s="6">
        <v>24</v>
      </c>
      <c r="DB3" s="6">
        <v>2</v>
      </c>
      <c r="DC3" s="25">
        <v>9</v>
      </c>
      <c r="DD3" s="6">
        <v>54</v>
      </c>
      <c r="DE3" s="6">
        <v>1</v>
      </c>
      <c r="DF3" s="6">
        <v>40</v>
      </c>
      <c r="DG3" s="6">
        <v>1</v>
      </c>
      <c r="DH3" s="31">
        <v>4</v>
      </c>
      <c r="DI3" s="34">
        <v>24</v>
      </c>
      <c r="DJ3" s="34">
        <v>0</v>
      </c>
      <c r="DK3" s="34">
        <v>45</v>
      </c>
      <c r="DL3" s="34">
        <v>0</v>
      </c>
      <c r="DM3" s="25">
        <v>1</v>
      </c>
      <c r="DN3" s="6">
        <v>6</v>
      </c>
      <c r="DO3" s="6">
        <v>0</v>
      </c>
      <c r="DP3" s="6">
        <v>3</v>
      </c>
      <c r="DQ3" s="6">
        <v>0</v>
      </c>
      <c r="DR3" s="25">
        <v>1</v>
      </c>
      <c r="DS3" s="6">
        <v>6</v>
      </c>
      <c r="DT3" s="6">
        <v>0</v>
      </c>
      <c r="DU3" s="6">
        <v>4</v>
      </c>
      <c r="DV3" s="6">
        <v>0</v>
      </c>
      <c r="DW3" s="29">
        <v>3</v>
      </c>
      <c r="DX3" s="28">
        <v>18</v>
      </c>
      <c r="DY3" s="28">
        <v>1</v>
      </c>
      <c r="DZ3" s="28">
        <v>17</v>
      </c>
      <c r="EA3" s="28">
        <v>0</v>
      </c>
      <c r="EB3" s="31">
        <v>1</v>
      </c>
      <c r="EC3" s="34">
        <v>6</v>
      </c>
      <c r="ED3" s="34">
        <v>0</v>
      </c>
      <c r="EE3" s="34">
        <v>4</v>
      </c>
      <c r="EF3" s="34">
        <v>0</v>
      </c>
      <c r="EG3" s="31">
        <v>6</v>
      </c>
      <c r="EH3" s="34">
        <v>36</v>
      </c>
      <c r="EI3" s="34">
        <v>2</v>
      </c>
      <c r="EJ3" s="34">
        <v>22</v>
      </c>
      <c r="EK3" s="34">
        <v>0</v>
      </c>
      <c r="EL3" s="31">
        <v>2</v>
      </c>
      <c r="EM3" s="34">
        <v>12</v>
      </c>
      <c r="EN3" s="34">
        <v>0</v>
      </c>
      <c r="EO3" s="34">
        <v>12</v>
      </c>
      <c r="EP3" s="34">
        <v>0</v>
      </c>
      <c r="EQ3" s="30">
        <v>3</v>
      </c>
      <c r="ER3" s="34">
        <v>18</v>
      </c>
      <c r="ES3" s="34">
        <v>0</v>
      </c>
      <c r="ET3" s="34">
        <v>23</v>
      </c>
      <c r="EU3" s="34">
        <v>0</v>
      </c>
      <c r="EV3" s="31">
        <v>6</v>
      </c>
      <c r="EW3" s="27">
        <v>36</v>
      </c>
      <c r="EX3" s="27">
        <v>0</v>
      </c>
      <c r="EY3" s="27">
        <v>23</v>
      </c>
      <c r="EZ3" s="27">
        <v>0</v>
      </c>
      <c r="FA3" s="31">
        <v>4</v>
      </c>
      <c r="FB3" s="34">
        <v>24</v>
      </c>
      <c r="FC3" s="34">
        <v>0</v>
      </c>
      <c r="FD3" s="34">
        <v>11</v>
      </c>
      <c r="FE3" s="34">
        <v>0</v>
      </c>
    </row>
    <row r="4" spans="1:161" x14ac:dyDescent="0.25">
      <c r="A4" s="4" t="s">
        <v>526</v>
      </c>
      <c r="B4" s="5">
        <f>AA37</f>
        <v>41</v>
      </c>
      <c r="C4" s="15">
        <f>AB37</f>
        <v>246</v>
      </c>
      <c r="D4" s="15">
        <f>AC37</f>
        <v>0</v>
      </c>
      <c r="E4" s="15">
        <f>AD37</f>
        <v>302</v>
      </c>
      <c r="F4" s="15">
        <f>AE37</f>
        <v>9</v>
      </c>
      <c r="G4" s="7">
        <f t="shared" ref="G4:G10" si="0">E4/F4</f>
        <v>33.555555555555557</v>
      </c>
      <c r="H4" s="24">
        <v>1</v>
      </c>
      <c r="I4" s="7">
        <f t="shared" ref="I4:I10" si="1">C4/F4</f>
        <v>27.333333333333332</v>
      </c>
      <c r="J4" s="7">
        <f t="shared" ref="J4:J10" si="2">6*E4/C4</f>
        <v>7.3658536585365857</v>
      </c>
      <c r="K4" s="7"/>
      <c r="L4" s="25">
        <v>4</v>
      </c>
      <c r="M4" s="6">
        <v>24</v>
      </c>
      <c r="N4" s="6">
        <v>0</v>
      </c>
      <c r="O4" s="6">
        <v>29</v>
      </c>
      <c r="P4" s="6">
        <v>0</v>
      </c>
      <c r="Q4" s="29">
        <v>8</v>
      </c>
      <c r="R4" s="28">
        <v>48</v>
      </c>
      <c r="S4" s="28">
        <v>3</v>
      </c>
      <c r="T4" s="28">
        <v>25</v>
      </c>
      <c r="U4" s="28">
        <v>1</v>
      </c>
      <c r="V4" s="25">
        <v>7</v>
      </c>
      <c r="W4" s="6">
        <v>42</v>
      </c>
      <c r="X4" s="6">
        <v>0</v>
      </c>
      <c r="Y4" s="6">
        <v>38</v>
      </c>
      <c r="Z4" s="6">
        <v>1</v>
      </c>
      <c r="AA4" s="25">
        <v>3</v>
      </c>
      <c r="AB4" s="6">
        <v>18</v>
      </c>
      <c r="AC4" s="6">
        <v>0</v>
      </c>
      <c r="AD4" s="6">
        <v>13</v>
      </c>
      <c r="AE4" s="6">
        <v>0</v>
      </c>
      <c r="AF4" s="25">
        <v>7</v>
      </c>
      <c r="AG4" s="6">
        <v>42</v>
      </c>
      <c r="AH4" s="6">
        <v>1</v>
      </c>
      <c r="AI4" s="6">
        <v>36</v>
      </c>
      <c r="AJ4" s="6">
        <v>2</v>
      </c>
      <c r="AK4" s="25">
        <v>4</v>
      </c>
      <c r="AL4" s="6">
        <v>24</v>
      </c>
      <c r="AM4" s="6">
        <v>0</v>
      </c>
      <c r="AN4" s="6">
        <v>15</v>
      </c>
      <c r="AO4" s="6">
        <v>0</v>
      </c>
      <c r="AP4" s="25">
        <v>7</v>
      </c>
      <c r="AQ4" s="12">
        <v>42</v>
      </c>
      <c r="AR4" s="6">
        <v>1</v>
      </c>
      <c r="AS4" s="6">
        <v>23</v>
      </c>
      <c r="AT4" s="6">
        <v>2</v>
      </c>
      <c r="AU4" s="25"/>
      <c r="AV4" s="6"/>
      <c r="AW4" s="6"/>
      <c r="AX4" s="6"/>
      <c r="AY4" s="6"/>
      <c r="AZ4" s="25">
        <v>1</v>
      </c>
      <c r="BA4" s="6">
        <v>6</v>
      </c>
      <c r="BB4" s="6">
        <v>0</v>
      </c>
      <c r="BC4" s="6">
        <v>5</v>
      </c>
      <c r="BD4" s="6">
        <v>0</v>
      </c>
      <c r="BE4" s="31">
        <v>2</v>
      </c>
      <c r="BF4" s="37">
        <v>12</v>
      </c>
      <c r="BG4" s="27">
        <v>0</v>
      </c>
      <c r="BH4" s="27">
        <v>7</v>
      </c>
      <c r="BI4" s="27">
        <v>1</v>
      </c>
      <c r="BJ4" s="31">
        <v>3</v>
      </c>
      <c r="BK4" s="34">
        <v>18</v>
      </c>
      <c r="BL4" s="34">
        <v>0</v>
      </c>
      <c r="BM4" s="34">
        <v>14</v>
      </c>
      <c r="BN4" s="34">
        <v>0</v>
      </c>
      <c r="BO4" s="25">
        <v>5</v>
      </c>
      <c r="BP4" s="6">
        <v>30</v>
      </c>
      <c r="BQ4" s="6">
        <v>0</v>
      </c>
      <c r="BR4" s="6">
        <v>33</v>
      </c>
      <c r="BS4" s="6">
        <v>1</v>
      </c>
      <c r="BT4" s="29">
        <v>2</v>
      </c>
      <c r="BU4" s="28">
        <v>12</v>
      </c>
      <c r="BV4" s="28">
        <v>0</v>
      </c>
      <c r="BW4" s="28">
        <v>27</v>
      </c>
      <c r="BX4" s="28">
        <v>1</v>
      </c>
      <c r="BY4" s="25">
        <v>3</v>
      </c>
      <c r="BZ4" s="6">
        <v>18</v>
      </c>
      <c r="CA4" s="6">
        <v>0</v>
      </c>
      <c r="CB4" s="6">
        <v>18</v>
      </c>
      <c r="CC4" s="6">
        <v>1</v>
      </c>
      <c r="CD4" s="31">
        <v>4</v>
      </c>
      <c r="CE4" s="34">
        <v>24</v>
      </c>
      <c r="CF4" s="34">
        <v>0</v>
      </c>
      <c r="CG4" s="34">
        <v>26</v>
      </c>
      <c r="CH4" s="34">
        <v>0</v>
      </c>
      <c r="CI4" s="29">
        <v>2</v>
      </c>
      <c r="CJ4" s="28">
        <v>12</v>
      </c>
      <c r="CK4" s="28">
        <v>0</v>
      </c>
      <c r="CL4" s="28">
        <v>21</v>
      </c>
      <c r="CM4" s="28">
        <v>2</v>
      </c>
      <c r="CN4" s="25">
        <v>3</v>
      </c>
      <c r="CO4" s="6">
        <v>18</v>
      </c>
      <c r="CP4" s="6">
        <v>0</v>
      </c>
      <c r="CQ4" s="6">
        <v>10</v>
      </c>
      <c r="CR4" s="6">
        <v>1</v>
      </c>
      <c r="CS4" s="31">
        <v>4</v>
      </c>
      <c r="CT4" s="37">
        <v>24</v>
      </c>
      <c r="CU4" s="27">
        <v>0</v>
      </c>
      <c r="CV4" s="27">
        <v>14</v>
      </c>
      <c r="CW4" s="27">
        <v>1</v>
      </c>
      <c r="CX4" s="25">
        <v>4</v>
      </c>
      <c r="CY4" s="6">
        <v>24</v>
      </c>
      <c r="CZ4" s="6">
        <v>0</v>
      </c>
      <c r="DA4" s="6">
        <v>12</v>
      </c>
      <c r="DB4" s="6">
        <v>1</v>
      </c>
      <c r="DC4" s="25">
        <v>4</v>
      </c>
      <c r="DD4" s="6">
        <v>24</v>
      </c>
      <c r="DE4" s="6">
        <v>0</v>
      </c>
      <c r="DF4" s="6">
        <v>12</v>
      </c>
      <c r="DG4" s="6">
        <v>1</v>
      </c>
      <c r="DH4" s="31">
        <v>7</v>
      </c>
      <c r="DI4" s="34">
        <v>42</v>
      </c>
      <c r="DJ4" s="34">
        <v>1</v>
      </c>
      <c r="DK4" s="34">
        <v>34</v>
      </c>
      <c r="DL4" s="34">
        <v>2</v>
      </c>
      <c r="DM4" s="25">
        <v>3</v>
      </c>
      <c r="DN4" s="6">
        <v>18</v>
      </c>
      <c r="DO4" s="6">
        <v>1</v>
      </c>
      <c r="DP4" s="6">
        <v>13</v>
      </c>
      <c r="DQ4" s="6">
        <v>1</v>
      </c>
      <c r="DR4" s="25"/>
      <c r="DS4" s="6"/>
      <c r="DT4" s="6"/>
      <c r="DU4" s="6"/>
      <c r="DV4" s="6"/>
      <c r="DW4" s="29">
        <v>2</v>
      </c>
      <c r="DX4" s="28">
        <v>12</v>
      </c>
      <c r="DY4" s="28">
        <v>0</v>
      </c>
      <c r="DZ4" s="28">
        <v>13</v>
      </c>
      <c r="EA4" s="28">
        <v>1</v>
      </c>
      <c r="EB4" s="31">
        <v>2</v>
      </c>
      <c r="EC4" s="34">
        <v>12</v>
      </c>
      <c r="ED4" s="34">
        <v>0</v>
      </c>
      <c r="EE4" s="34">
        <v>18</v>
      </c>
      <c r="EF4" s="34">
        <v>0</v>
      </c>
      <c r="EG4" s="31"/>
      <c r="EH4" s="34"/>
      <c r="EI4" s="34"/>
      <c r="EJ4" s="34"/>
      <c r="EK4" s="34"/>
      <c r="EL4" s="31">
        <v>3</v>
      </c>
      <c r="EM4" s="34">
        <v>18</v>
      </c>
      <c r="EN4" s="34">
        <v>0</v>
      </c>
      <c r="EO4" s="34">
        <v>26</v>
      </c>
      <c r="EP4" s="34">
        <v>2</v>
      </c>
      <c r="EQ4" s="30"/>
      <c r="EV4" s="30"/>
      <c r="FA4" s="30"/>
    </row>
    <row r="5" spans="1:161" x14ac:dyDescent="0.25">
      <c r="A5" s="4" t="s">
        <v>752</v>
      </c>
      <c r="B5" s="5">
        <f>AF37</f>
        <v>29</v>
      </c>
      <c r="C5" s="15">
        <f>AG37</f>
        <v>174</v>
      </c>
      <c r="D5" s="15">
        <f>AH37</f>
        <v>1</v>
      </c>
      <c r="E5" s="15">
        <f>AI37</f>
        <v>163</v>
      </c>
      <c r="F5" s="15">
        <f>AJ37</f>
        <v>7</v>
      </c>
      <c r="G5" s="7">
        <f t="shared" si="0"/>
        <v>23.285714285714285</v>
      </c>
      <c r="H5" s="24"/>
      <c r="I5" s="7">
        <f t="shared" si="1"/>
        <v>24.857142857142858</v>
      </c>
      <c r="J5" s="7">
        <f t="shared" si="2"/>
        <v>5.6206896551724137</v>
      </c>
      <c r="K5" s="7"/>
      <c r="L5" s="25">
        <v>3</v>
      </c>
      <c r="M5" s="6">
        <v>18</v>
      </c>
      <c r="N5" s="6">
        <v>0</v>
      </c>
      <c r="O5" s="6">
        <v>15</v>
      </c>
      <c r="P5" s="6">
        <v>1</v>
      </c>
      <c r="Q5" s="25">
        <v>8</v>
      </c>
      <c r="R5" s="6">
        <v>48</v>
      </c>
      <c r="S5" s="6">
        <v>1</v>
      </c>
      <c r="T5" s="6">
        <v>22</v>
      </c>
      <c r="U5" s="6">
        <v>1</v>
      </c>
      <c r="V5" s="25">
        <v>8</v>
      </c>
      <c r="W5" s="6">
        <v>48</v>
      </c>
      <c r="X5" s="6">
        <v>2</v>
      </c>
      <c r="Y5" s="6">
        <v>20</v>
      </c>
      <c r="Z5" s="6">
        <v>1</v>
      </c>
      <c r="AA5" s="25">
        <v>4</v>
      </c>
      <c r="AB5" s="6">
        <v>24</v>
      </c>
      <c r="AC5" s="6">
        <v>0</v>
      </c>
      <c r="AD5" s="6">
        <v>24</v>
      </c>
      <c r="AE5" s="6">
        <v>0</v>
      </c>
      <c r="AF5" s="25">
        <v>4</v>
      </c>
      <c r="AG5" s="6">
        <v>24</v>
      </c>
      <c r="AH5" s="6">
        <v>0</v>
      </c>
      <c r="AI5" s="6">
        <v>25</v>
      </c>
      <c r="AJ5" s="6">
        <v>1</v>
      </c>
      <c r="AK5" s="25">
        <v>5</v>
      </c>
      <c r="AL5" s="6">
        <v>30</v>
      </c>
      <c r="AM5" s="6">
        <v>0</v>
      </c>
      <c r="AN5" s="6">
        <v>43</v>
      </c>
      <c r="AO5" s="6">
        <v>0</v>
      </c>
      <c r="AP5" s="25">
        <v>8</v>
      </c>
      <c r="AQ5" s="12">
        <v>48</v>
      </c>
      <c r="AR5" s="6">
        <v>1</v>
      </c>
      <c r="AS5" s="6">
        <v>20</v>
      </c>
      <c r="AT5" s="6">
        <v>0</v>
      </c>
      <c r="AU5" s="25"/>
      <c r="AV5" s="6"/>
      <c r="AW5" s="6"/>
      <c r="AX5" s="6"/>
      <c r="AY5" s="6"/>
      <c r="AZ5" s="25">
        <v>4</v>
      </c>
      <c r="BA5" s="6">
        <v>24</v>
      </c>
      <c r="BB5" s="6">
        <v>0</v>
      </c>
      <c r="BC5" s="6">
        <v>23</v>
      </c>
      <c r="BD5" s="6">
        <v>1</v>
      </c>
      <c r="BE5" s="31">
        <v>1</v>
      </c>
      <c r="BF5" s="37">
        <v>6</v>
      </c>
      <c r="BG5" s="27">
        <v>0</v>
      </c>
      <c r="BH5" s="27">
        <v>3</v>
      </c>
      <c r="BI5" s="27">
        <v>0</v>
      </c>
      <c r="BJ5" s="31">
        <v>8</v>
      </c>
      <c r="BK5" s="37">
        <v>48</v>
      </c>
      <c r="BL5" s="27">
        <v>1</v>
      </c>
      <c r="BM5" s="27">
        <v>42</v>
      </c>
      <c r="BN5" s="27">
        <v>1</v>
      </c>
      <c r="BO5" s="25">
        <v>2</v>
      </c>
      <c r="BP5" s="6">
        <v>12</v>
      </c>
      <c r="BQ5" s="6">
        <v>0</v>
      </c>
      <c r="BR5" s="6">
        <v>20</v>
      </c>
      <c r="BS5" s="6">
        <v>2</v>
      </c>
      <c r="BT5" s="25">
        <v>2</v>
      </c>
      <c r="BU5" s="6">
        <v>12</v>
      </c>
      <c r="BV5" s="6">
        <v>0</v>
      </c>
      <c r="BW5" s="6">
        <v>14</v>
      </c>
      <c r="BX5" s="6">
        <v>2</v>
      </c>
      <c r="BY5" s="25">
        <v>2</v>
      </c>
      <c r="BZ5" s="6">
        <v>12</v>
      </c>
      <c r="CA5" s="6">
        <v>0</v>
      </c>
      <c r="CB5" s="6">
        <v>14</v>
      </c>
      <c r="CC5" s="6">
        <v>0</v>
      </c>
      <c r="CD5" s="31">
        <v>2</v>
      </c>
      <c r="CE5" s="37">
        <v>12</v>
      </c>
      <c r="CF5" s="27">
        <v>0</v>
      </c>
      <c r="CG5" s="27">
        <v>24</v>
      </c>
      <c r="CH5" s="27">
        <v>0</v>
      </c>
      <c r="CI5" s="25">
        <v>2</v>
      </c>
      <c r="CJ5" s="6">
        <v>12</v>
      </c>
      <c r="CK5" s="6">
        <v>0</v>
      </c>
      <c r="CL5" s="6">
        <v>10</v>
      </c>
      <c r="CM5" s="6">
        <v>0</v>
      </c>
      <c r="CN5" s="25">
        <v>8</v>
      </c>
      <c r="CO5" s="6">
        <v>48</v>
      </c>
      <c r="CP5" s="6">
        <v>0</v>
      </c>
      <c r="CQ5" s="6">
        <v>52</v>
      </c>
      <c r="CR5" s="6">
        <v>2</v>
      </c>
      <c r="CS5" s="31">
        <v>0.3</v>
      </c>
      <c r="CT5" s="37">
        <v>3</v>
      </c>
      <c r="CU5" s="27">
        <v>0</v>
      </c>
      <c r="CV5" s="27">
        <v>12</v>
      </c>
      <c r="CW5" s="27">
        <v>0</v>
      </c>
      <c r="CX5" s="25">
        <v>4</v>
      </c>
      <c r="CY5" s="6">
        <v>24</v>
      </c>
      <c r="CZ5" s="6">
        <v>0</v>
      </c>
      <c r="DA5" s="6">
        <v>38</v>
      </c>
      <c r="DB5" s="6">
        <v>2</v>
      </c>
      <c r="DC5" s="25">
        <v>4</v>
      </c>
      <c r="DD5" s="6">
        <v>24</v>
      </c>
      <c r="DE5" s="6">
        <v>0</v>
      </c>
      <c r="DF5" s="6">
        <v>22</v>
      </c>
      <c r="DG5" s="6">
        <v>2</v>
      </c>
      <c r="DH5" s="31">
        <v>4</v>
      </c>
      <c r="DI5" s="37">
        <v>24</v>
      </c>
      <c r="DJ5" s="27">
        <v>0</v>
      </c>
      <c r="DK5" s="27">
        <v>23</v>
      </c>
      <c r="DL5" s="27">
        <v>2</v>
      </c>
      <c r="DM5" s="25">
        <v>4</v>
      </c>
      <c r="DN5" s="6">
        <v>24</v>
      </c>
      <c r="DO5" s="6">
        <v>2</v>
      </c>
      <c r="DP5" s="6">
        <v>12</v>
      </c>
      <c r="DQ5" s="6">
        <v>0</v>
      </c>
      <c r="DR5" s="25"/>
      <c r="DS5" s="6"/>
      <c r="DT5" s="6"/>
      <c r="DU5" s="6"/>
      <c r="DV5" s="6"/>
      <c r="DW5" s="31">
        <v>3</v>
      </c>
      <c r="DX5" s="34">
        <v>18</v>
      </c>
      <c r="DY5" s="34">
        <v>0</v>
      </c>
      <c r="DZ5" s="27">
        <v>27</v>
      </c>
      <c r="EA5" s="27">
        <v>0</v>
      </c>
      <c r="EB5" s="31">
        <v>4</v>
      </c>
      <c r="EC5" s="37">
        <v>24</v>
      </c>
      <c r="ED5" s="27">
        <v>0</v>
      </c>
      <c r="EE5" s="27">
        <v>18</v>
      </c>
      <c r="EF5" s="27">
        <v>1</v>
      </c>
      <c r="EG5" s="31"/>
      <c r="EH5" s="37"/>
      <c r="EI5" s="27"/>
      <c r="EJ5" s="27"/>
      <c r="EK5" s="27"/>
      <c r="EL5" s="31"/>
      <c r="EM5" s="37"/>
      <c r="EN5" s="27"/>
      <c r="EO5" s="27"/>
      <c r="EP5" s="27"/>
      <c r="EQ5" s="30"/>
      <c r="EV5" s="30"/>
      <c r="FA5" s="30"/>
    </row>
    <row r="6" spans="1:161" x14ac:dyDescent="0.25">
      <c r="A6" s="4" t="s">
        <v>664</v>
      </c>
      <c r="B6" s="5">
        <f>AK37</f>
        <v>33.200000000000003</v>
      </c>
      <c r="C6" s="15">
        <f>AL37</f>
        <v>200</v>
      </c>
      <c r="D6" s="15">
        <f>AM37</f>
        <v>0</v>
      </c>
      <c r="E6" s="15">
        <f>AN37</f>
        <v>161</v>
      </c>
      <c r="F6" s="15">
        <f>AO37</f>
        <v>4</v>
      </c>
      <c r="G6" s="7">
        <f t="shared" si="0"/>
        <v>40.25</v>
      </c>
      <c r="H6" s="24"/>
      <c r="I6" s="7">
        <f t="shared" si="1"/>
        <v>50</v>
      </c>
      <c r="J6" s="7">
        <f t="shared" si="2"/>
        <v>4.83</v>
      </c>
      <c r="K6" s="7"/>
      <c r="L6" s="25">
        <v>7</v>
      </c>
      <c r="M6" s="6">
        <v>42</v>
      </c>
      <c r="N6" s="6">
        <v>0</v>
      </c>
      <c r="O6" s="6">
        <v>41</v>
      </c>
      <c r="P6" s="6">
        <v>0</v>
      </c>
      <c r="Q6" s="25">
        <v>7</v>
      </c>
      <c r="R6" s="6">
        <v>42</v>
      </c>
      <c r="S6" s="6">
        <v>1</v>
      </c>
      <c r="T6" s="6">
        <v>23</v>
      </c>
      <c r="U6" s="6">
        <v>1</v>
      </c>
      <c r="V6" s="25">
        <v>4</v>
      </c>
      <c r="W6" s="6">
        <v>24</v>
      </c>
      <c r="X6" s="6">
        <v>0</v>
      </c>
      <c r="Y6" s="6">
        <v>18</v>
      </c>
      <c r="Z6" s="6">
        <v>0</v>
      </c>
      <c r="AA6" s="25">
        <v>4</v>
      </c>
      <c r="AB6" s="6">
        <v>24</v>
      </c>
      <c r="AC6" s="6">
        <v>0</v>
      </c>
      <c r="AD6" s="6">
        <v>27</v>
      </c>
      <c r="AE6" s="6">
        <v>0</v>
      </c>
      <c r="AF6" s="25">
        <v>4</v>
      </c>
      <c r="AG6" s="6">
        <v>24</v>
      </c>
      <c r="AH6" s="6">
        <v>0</v>
      </c>
      <c r="AI6" s="6">
        <v>17</v>
      </c>
      <c r="AJ6" s="6">
        <v>1</v>
      </c>
      <c r="AK6" s="25">
        <v>4</v>
      </c>
      <c r="AL6" s="6">
        <v>24</v>
      </c>
      <c r="AM6" s="6">
        <v>0</v>
      </c>
      <c r="AN6" s="6">
        <v>16</v>
      </c>
      <c r="AO6" s="6">
        <v>0</v>
      </c>
      <c r="AP6" s="25">
        <v>4</v>
      </c>
      <c r="AQ6" s="12">
        <v>24</v>
      </c>
      <c r="AR6" s="6">
        <v>0</v>
      </c>
      <c r="AS6" s="6">
        <v>22</v>
      </c>
      <c r="AT6" s="6">
        <v>0</v>
      </c>
      <c r="AU6" s="25"/>
      <c r="AV6" s="6"/>
      <c r="AW6" s="6"/>
      <c r="AX6" s="6"/>
      <c r="AY6" s="6"/>
      <c r="AZ6" s="25">
        <v>2</v>
      </c>
      <c r="BA6" s="6">
        <v>12</v>
      </c>
      <c r="BB6" s="6">
        <v>0</v>
      </c>
      <c r="BC6" s="6">
        <v>9</v>
      </c>
      <c r="BD6" s="6">
        <v>0</v>
      </c>
      <c r="BE6" s="31"/>
      <c r="BF6" s="37"/>
      <c r="BG6" s="27"/>
      <c r="BH6" s="27"/>
      <c r="BI6" s="27"/>
      <c r="BJ6" s="31">
        <v>2</v>
      </c>
      <c r="BK6" s="37">
        <v>12</v>
      </c>
      <c r="BL6" s="27">
        <v>0</v>
      </c>
      <c r="BM6" s="27">
        <v>18</v>
      </c>
      <c r="BN6" s="27">
        <v>1</v>
      </c>
      <c r="BO6" s="25">
        <v>2.2000000000000002</v>
      </c>
      <c r="BP6" s="6">
        <v>14</v>
      </c>
      <c r="BQ6" s="6">
        <v>0</v>
      </c>
      <c r="BR6" s="6">
        <v>11</v>
      </c>
      <c r="BS6" s="6">
        <v>1</v>
      </c>
      <c r="BT6" s="25">
        <v>3.1</v>
      </c>
      <c r="BU6" s="6">
        <v>19</v>
      </c>
      <c r="BV6" s="6">
        <v>0</v>
      </c>
      <c r="BW6" s="6">
        <v>17</v>
      </c>
      <c r="BX6" s="6">
        <v>1</v>
      </c>
      <c r="BY6" s="25">
        <v>2</v>
      </c>
      <c r="BZ6" s="6">
        <v>12</v>
      </c>
      <c r="CA6" s="6">
        <v>0</v>
      </c>
      <c r="CB6" s="6">
        <v>15</v>
      </c>
      <c r="CC6" s="6">
        <v>0</v>
      </c>
      <c r="CD6" s="31"/>
      <c r="CE6" s="37"/>
      <c r="CF6" s="27"/>
      <c r="CG6" s="27"/>
      <c r="CH6" s="27"/>
      <c r="CI6" s="25">
        <v>1</v>
      </c>
      <c r="CJ6" s="6">
        <v>6</v>
      </c>
      <c r="CK6" s="6">
        <v>0</v>
      </c>
      <c r="CL6" s="6">
        <v>8</v>
      </c>
      <c r="CM6" s="6">
        <v>0</v>
      </c>
      <c r="CN6" s="25">
        <v>8</v>
      </c>
      <c r="CO6" s="6">
        <v>48</v>
      </c>
      <c r="CP6" s="6">
        <v>0</v>
      </c>
      <c r="CQ6" s="6">
        <v>41</v>
      </c>
      <c r="CR6" s="6">
        <v>0</v>
      </c>
      <c r="CS6" s="31">
        <v>1</v>
      </c>
      <c r="CT6" s="37">
        <v>6</v>
      </c>
      <c r="CU6" s="27">
        <v>0</v>
      </c>
      <c r="CV6" s="27">
        <v>8</v>
      </c>
      <c r="CW6" s="27">
        <v>1</v>
      </c>
      <c r="CX6" s="25">
        <v>1</v>
      </c>
      <c r="CY6" s="6">
        <v>6</v>
      </c>
      <c r="CZ6" s="6">
        <v>0</v>
      </c>
      <c r="DA6" s="6">
        <v>9</v>
      </c>
      <c r="DB6" s="6">
        <v>0</v>
      </c>
      <c r="DC6" s="25">
        <v>4</v>
      </c>
      <c r="DD6" s="6">
        <v>24</v>
      </c>
      <c r="DE6" s="6">
        <v>0</v>
      </c>
      <c r="DF6" s="6">
        <v>45</v>
      </c>
      <c r="DG6" s="6">
        <v>1</v>
      </c>
      <c r="DH6" s="31">
        <v>4</v>
      </c>
      <c r="DI6" s="37">
        <v>24</v>
      </c>
      <c r="DJ6" s="27">
        <v>0</v>
      </c>
      <c r="DK6" s="27">
        <v>18</v>
      </c>
      <c r="DL6" s="27">
        <v>0</v>
      </c>
      <c r="DM6" s="25">
        <v>2</v>
      </c>
      <c r="DN6" s="6">
        <v>12</v>
      </c>
      <c r="DO6" s="6">
        <v>1</v>
      </c>
      <c r="DP6" s="6">
        <v>14</v>
      </c>
      <c r="DQ6" s="6">
        <v>1</v>
      </c>
      <c r="DR6" s="25"/>
      <c r="DS6" s="6"/>
      <c r="DT6" s="6"/>
      <c r="DU6" s="6"/>
      <c r="DV6" s="6"/>
      <c r="DW6" s="31"/>
      <c r="DX6" s="28"/>
      <c r="DY6" s="28"/>
      <c r="DZ6" s="28"/>
      <c r="EA6" s="28"/>
      <c r="EB6" s="31"/>
      <c r="EC6" s="37"/>
      <c r="ED6" s="27"/>
      <c r="EE6" s="27"/>
      <c r="EF6" s="27"/>
      <c r="EG6" s="31"/>
      <c r="EH6" s="37"/>
      <c r="EI6" s="27"/>
      <c r="EJ6" s="27"/>
      <c r="EK6" s="27"/>
      <c r="EL6" s="31"/>
      <c r="EM6" s="37"/>
      <c r="EN6" s="27"/>
      <c r="EO6" s="27"/>
      <c r="EP6" s="27"/>
      <c r="EQ6" s="30"/>
      <c r="EV6" s="30"/>
      <c r="FA6" s="30"/>
    </row>
    <row r="7" spans="1:161" x14ac:dyDescent="0.25">
      <c r="A7" s="26" t="s">
        <v>236</v>
      </c>
      <c r="B7" s="5">
        <f>AP37</f>
        <v>86.1</v>
      </c>
      <c r="C7" s="15">
        <f>AQ37</f>
        <v>517</v>
      </c>
      <c r="D7" s="15">
        <f>AR37</f>
        <v>8</v>
      </c>
      <c r="E7" s="15">
        <f>AS37</f>
        <v>364</v>
      </c>
      <c r="F7" s="15">
        <f>AT37</f>
        <v>24</v>
      </c>
      <c r="G7" s="7">
        <f t="shared" si="0"/>
        <v>15.166666666666666</v>
      </c>
      <c r="H7" s="24">
        <v>1</v>
      </c>
      <c r="I7" s="7">
        <f t="shared" si="1"/>
        <v>21.541666666666668</v>
      </c>
      <c r="J7" s="7">
        <f t="shared" si="2"/>
        <v>4.2243713733075436</v>
      </c>
      <c r="K7" s="7"/>
      <c r="L7" s="25">
        <v>2</v>
      </c>
      <c r="M7" s="6">
        <v>12</v>
      </c>
      <c r="N7" s="6">
        <v>0</v>
      </c>
      <c r="O7" s="6">
        <v>8</v>
      </c>
      <c r="P7" s="6">
        <v>0</v>
      </c>
      <c r="Q7" s="25">
        <v>4</v>
      </c>
      <c r="R7" s="6">
        <v>24</v>
      </c>
      <c r="S7" s="6">
        <v>0</v>
      </c>
      <c r="T7" s="6">
        <v>19</v>
      </c>
      <c r="U7" s="6">
        <v>1</v>
      </c>
      <c r="V7" s="25">
        <v>4</v>
      </c>
      <c r="W7" s="6">
        <v>24</v>
      </c>
      <c r="X7" s="6">
        <v>0</v>
      </c>
      <c r="Y7" s="6">
        <v>34</v>
      </c>
      <c r="Z7" s="6">
        <v>1</v>
      </c>
      <c r="AA7" s="25">
        <v>4</v>
      </c>
      <c r="AB7" s="6">
        <v>24</v>
      </c>
      <c r="AC7" s="6">
        <v>0</v>
      </c>
      <c r="AD7" s="6">
        <v>52</v>
      </c>
      <c r="AE7" s="6">
        <v>1</v>
      </c>
      <c r="AF7" s="25">
        <v>4</v>
      </c>
      <c r="AG7" s="6">
        <v>24</v>
      </c>
      <c r="AH7" s="6">
        <v>0</v>
      </c>
      <c r="AI7" s="6">
        <v>20</v>
      </c>
      <c r="AJ7" s="6">
        <v>2</v>
      </c>
      <c r="AK7" s="25">
        <v>9</v>
      </c>
      <c r="AL7" s="6">
        <v>56</v>
      </c>
      <c r="AM7" s="6">
        <v>0</v>
      </c>
      <c r="AN7" s="6">
        <v>54</v>
      </c>
      <c r="AO7" s="6">
        <v>1</v>
      </c>
      <c r="AP7" s="25">
        <v>2</v>
      </c>
      <c r="AQ7" s="12">
        <v>12</v>
      </c>
      <c r="AR7" s="6">
        <v>0</v>
      </c>
      <c r="AS7" s="6">
        <v>10</v>
      </c>
      <c r="AT7" s="6">
        <v>1</v>
      </c>
      <c r="AU7" s="25"/>
      <c r="AV7" s="6"/>
      <c r="AW7" s="6"/>
      <c r="AX7" s="6"/>
      <c r="AY7" s="6"/>
      <c r="AZ7" s="25">
        <v>1</v>
      </c>
      <c r="BA7" s="6">
        <v>6</v>
      </c>
      <c r="BB7" s="6">
        <v>0</v>
      </c>
      <c r="BC7" s="6">
        <v>6</v>
      </c>
      <c r="BD7" s="6">
        <v>0</v>
      </c>
      <c r="BE7" s="31"/>
      <c r="BF7" s="37"/>
      <c r="BG7" s="27"/>
      <c r="BH7" s="27"/>
      <c r="BI7" s="27"/>
      <c r="BJ7" s="31">
        <v>8</v>
      </c>
      <c r="BK7" s="37">
        <v>48</v>
      </c>
      <c r="BL7" s="27">
        <v>0</v>
      </c>
      <c r="BM7" s="27">
        <v>44</v>
      </c>
      <c r="BN7" s="27">
        <v>1</v>
      </c>
      <c r="BO7" s="25">
        <v>4</v>
      </c>
      <c r="BP7" s="6">
        <v>24</v>
      </c>
      <c r="BQ7" s="6">
        <v>0</v>
      </c>
      <c r="BR7" s="6">
        <v>22</v>
      </c>
      <c r="BS7" s="6">
        <v>0</v>
      </c>
      <c r="BT7" s="25">
        <v>4</v>
      </c>
      <c r="BU7" s="6">
        <v>24</v>
      </c>
      <c r="BV7" s="6">
        <v>0</v>
      </c>
      <c r="BW7" s="6">
        <v>21</v>
      </c>
      <c r="BX7" s="6">
        <v>1</v>
      </c>
      <c r="BY7" s="25"/>
      <c r="BZ7" s="6"/>
      <c r="CA7" s="6"/>
      <c r="CB7" s="6"/>
      <c r="CC7" s="6"/>
      <c r="CD7" s="31"/>
      <c r="CE7" s="37"/>
      <c r="CF7" s="27"/>
      <c r="CG7" s="27"/>
      <c r="CH7" s="27"/>
      <c r="CI7" s="25">
        <v>2</v>
      </c>
      <c r="CJ7" s="6">
        <v>12</v>
      </c>
      <c r="CK7" s="6">
        <v>0</v>
      </c>
      <c r="CL7" s="6">
        <v>17</v>
      </c>
      <c r="CM7" s="6">
        <v>0</v>
      </c>
      <c r="CN7" s="25">
        <v>5</v>
      </c>
      <c r="CO7" s="6">
        <v>30</v>
      </c>
      <c r="CP7" s="6">
        <v>0</v>
      </c>
      <c r="CQ7" s="6">
        <v>35</v>
      </c>
      <c r="CR7" s="6">
        <v>0</v>
      </c>
      <c r="CS7" s="31">
        <v>3</v>
      </c>
      <c r="CT7" s="37">
        <v>18</v>
      </c>
      <c r="CU7" s="27">
        <v>0</v>
      </c>
      <c r="CV7" s="27">
        <v>12</v>
      </c>
      <c r="CW7" s="27">
        <v>0</v>
      </c>
      <c r="CX7" s="25">
        <v>2</v>
      </c>
      <c r="CY7" s="6">
        <v>12</v>
      </c>
      <c r="CZ7" s="6">
        <v>0</v>
      </c>
      <c r="DA7" s="6">
        <v>16</v>
      </c>
      <c r="DB7" s="6">
        <v>1</v>
      </c>
      <c r="DC7" s="25">
        <v>4</v>
      </c>
      <c r="DD7" s="6">
        <v>24</v>
      </c>
      <c r="DE7" s="6">
        <v>0</v>
      </c>
      <c r="DF7" s="6">
        <v>24</v>
      </c>
      <c r="DG7" s="6">
        <v>0</v>
      </c>
      <c r="DH7" s="31">
        <v>4</v>
      </c>
      <c r="DI7" s="37">
        <v>24</v>
      </c>
      <c r="DJ7" s="27">
        <v>2</v>
      </c>
      <c r="DK7" s="27">
        <v>8</v>
      </c>
      <c r="DL7" s="27">
        <v>1</v>
      </c>
      <c r="DM7" s="25">
        <v>2</v>
      </c>
      <c r="DN7" s="6">
        <v>12</v>
      </c>
      <c r="DO7" s="6">
        <v>0</v>
      </c>
      <c r="DP7" s="6">
        <v>28</v>
      </c>
      <c r="DQ7" s="6">
        <v>0</v>
      </c>
      <c r="DR7" s="25"/>
      <c r="DS7" s="6"/>
      <c r="DT7" s="6"/>
      <c r="DU7" s="6"/>
      <c r="DV7" s="6"/>
      <c r="DW7" s="31"/>
      <c r="DX7" s="28"/>
      <c r="DY7" s="28"/>
      <c r="DZ7" s="28"/>
      <c r="EA7" s="28"/>
      <c r="EB7" s="31"/>
      <c r="EC7" s="37"/>
      <c r="ED7" s="27"/>
      <c r="EE7" s="27"/>
      <c r="EF7" s="27"/>
      <c r="EG7" s="31"/>
      <c r="EH7" s="37"/>
      <c r="EI7" s="27"/>
      <c r="EJ7" s="27"/>
      <c r="EK7" s="27"/>
      <c r="EL7" s="31"/>
      <c r="EM7" s="37"/>
      <c r="EN7" s="27"/>
      <c r="EO7" s="27"/>
      <c r="EP7" s="27"/>
      <c r="EQ7" s="30"/>
      <c r="EV7" s="30"/>
      <c r="FA7" s="30"/>
    </row>
    <row r="8" spans="1:161" x14ac:dyDescent="0.25">
      <c r="A8" s="26" t="s">
        <v>9</v>
      </c>
      <c r="B8" s="5">
        <f>BY37</f>
        <v>11</v>
      </c>
      <c r="C8" s="15">
        <f>BZ37</f>
        <v>66</v>
      </c>
      <c r="D8" s="15">
        <f>CA37</f>
        <v>1</v>
      </c>
      <c r="E8" s="15">
        <f>CB37</f>
        <v>62</v>
      </c>
      <c r="F8" s="15">
        <f>CC37</f>
        <v>1</v>
      </c>
      <c r="G8" s="7">
        <f t="shared" si="0"/>
        <v>62</v>
      </c>
      <c r="H8" s="24"/>
      <c r="I8" s="7">
        <f t="shared" si="1"/>
        <v>66</v>
      </c>
      <c r="J8" s="7">
        <f t="shared" si="2"/>
        <v>5.6363636363636367</v>
      </c>
      <c r="K8" s="7"/>
      <c r="L8" s="25">
        <v>8</v>
      </c>
      <c r="M8" s="6">
        <v>48</v>
      </c>
      <c r="N8" s="6">
        <v>0</v>
      </c>
      <c r="O8" s="6">
        <v>37</v>
      </c>
      <c r="P8" s="6">
        <v>1</v>
      </c>
      <c r="Q8" s="25">
        <v>4</v>
      </c>
      <c r="R8" s="6">
        <v>24</v>
      </c>
      <c r="S8" s="6">
        <v>1</v>
      </c>
      <c r="T8" s="6">
        <v>8</v>
      </c>
      <c r="U8" s="6">
        <v>3</v>
      </c>
      <c r="V8" s="25">
        <v>4</v>
      </c>
      <c r="W8" s="12">
        <v>24</v>
      </c>
      <c r="X8" s="6">
        <v>2</v>
      </c>
      <c r="Y8" s="6">
        <v>11</v>
      </c>
      <c r="Z8" s="6">
        <v>1</v>
      </c>
      <c r="AA8" s="25">
        <v>3</v>
      </c>
      <c r="AB8" s="6">
        <v>18</v>
      </c>
      <c r="AC8" s="6">
        <v>0</v>
      </c>
      <c r="AD8" s="6">
        <v>39</v>
      </c>
      <c r="AE8" s="6">
        <v>0</v>
      </c>
      <c r="AF8" s="25">
        <v>2</v>
      </c>
      <c r="AG8" s="6">
        <v>12</v>
      </c>
      <c r="AH8" s="6">
        <v>0</v>
      </c>
      <c r="AI8" s="6">
        <v>23</v>
      </c>
      <c r="AJ8" s="6">
        <v>0</v>
      </c>
      <c r="AK8" s="25">
        <v>5</v>
      </c>
      <c r="AL8" s="6">
        <v>30</v>
      </c>
      <c r="AM8" s="6">
        <v>0</v>
      </c>
      <c r="AN8" s="6">
        <v>16</v>
      </c>
      <c r="AO8" s="6">
        <v>2</v>
      </c>
      <c r="AP8" s="25">
        <v>4</v>
      </c>
      <c r="AQ8" s="12">
        <v>24</v>
      </c>
      <c r="AR8" s="6">
        <v>0</v>
      </c>
      <c r="AS8" s="6">
        <v>28</v>
      </c>
      <c r="AT8" s="6">
        <v>0</v>
      </c>
      <c r="AU8" s="25"/>
      <c r="AV8" s="6"/>
      <c r="AW8" s="6"/>
      <c r="AX8" s="6"/>
      <c r="AY8" s="6"/>
      <c r="AZ8" s="25">
        <v>2</v>
      </c>
      <c r="BA8" s="6">
        <v>12</v>
      </c>
      <c r="BB8" s="6">
        <v>0</v>
      </c>
      <c r="BC8" s="6">
        <v>6</v>
      </c>
      <c r="BD8" s="6">
        <v>0</v>
      </c>
      <c r="BE8" s="31"/>
      <c r="BF8" s="37"/>
      <c r="BG8" s="27"/>
      <c r="BH8" s="27"/>
      <c r="BI8" s="27"/>
      <c r="BJ8" s="31">
        <v>6</v>
      </c>
      <c r="BK8" s="37">
        <v>36</v>
      </c>
      <c r="BL8" s="27">
        <v>1</v>
      </c>
      <c r="BM8" s="27">
        <v>18</v>
      </c>
      <c r="BN8" s="27">
        <v>3</v>
      </c>
      <c r="BO8" s="25">
        <v>2</v>
      </c>
      <c r="BP8" s="6">
        <v>12</v>
      </c>
      <c r="BQ8" s="6">
        <v>0</v>
      </c>
      <c r="BR8" s="6">
        <v>31</v>
      </c>
      <c r="BS8" s="6">
        <v>0</v>
      </c>
      <c r="BT8" s="25"/>
      <c r="BU8" s="6"/>
      <c r="BV8" s="6"/>
      <c r="BW8" s="6"/>
      <c r="BX8" s="6"/>
      <c r="BY8" s="25"/>
      <c r="BZ8" s="12"/>
      <c r="CA8" s="6"/>
      <c r="CB8" s="6"/>
      <c r="CC8" s="6"/>
      <c r="CD8" s="31"/>
      <c r="CE8" s="37"/>
      <c r="CF8" s="27"/>
      <c r="CG8" s="27"/>
      <c r="CH8" s="27"/>
      <c r="CI8" s="25">
        <v>1</v>
      </c>
      <c r="CJ8" s="6">
        <v>6</v>
      </c>
      <c r="CK8" s="6">
        <v>0</v>
      </c>
      <c r="CL8" s="6">
        <v>11</v>
      </c>
      <c r="CM8" s="6">
        <v>0</v>
      </c>
      <c r="CN8" s="25">
        <v>8</v>
      </c>
      <c r="CO8" s="6">
        <v>48</v>
      </c>
      <c r="CP8" s="6">
        <v>0</v>
      </c>
      <c r="CQ8" s="6">
        <v>46</v>
      </c>
      <c r="CR8" s="6">
        <v>1</v>
      </c>
      <c r="CS8" s="31">
        <v>4</v>
      </c>
      <c r="CT8" s="37">
        <v>24</v>
      </c>
      <c r="CU8" s="27">
        <v>0</v>
      </c>
      <c r="CV8" s="27">
        <v>17</v>
      </c>
      <c r="CW8" s="27">
        <v>3</v>
      </c>
      <c r="CX8" s="25">
        <v>2</v>
      </c>
      <c r="CY8" s="6">
        <v>12</v>
      </c>
      <c r="CZ8" s="6">
        <v>0</v>
      </c>
      <c r="DA8" s="6">
        <v>11</v>
      </c>
      <c r="DB8" s="6">
        <v>0</v>
      </c>
      <c r="DC8" s="25">
        <v>8</v>
      </c>
      <c r="DD8" s="6">
        <v>48</v>
      </c>
      <c r="DE8" s="6">
        <v>0</v>
      </c>
      <c r="DF8" s="6">
        <v>29</v>
      </c>
      <c r="DG8" s="6">
        <v>1</v>
      </c>
      <c r="DH8" s="31">
        <v>4</v>
      </c>
      <c r="DI8" s="37">
        <v>18</v>
      </c>
      <c r="DJ8" s="27">
        <v>0</v>
      </c>
      <c r="DK8" s="27">
        <v>16</v>
      </c>
      <c r="DL8" s="27">
        <v>0</v>
      </c>
      <c r="DM8" s="25">
        <v>1</v>
      </c>
      <c r="DN8" s="6">
        <v>6</v>
      </c>
      <c r="DO8" s="6">
        <v>0</v>
      </c>
      <c r="DP8" s="6">
        <v>2</v>
      </c>
      <c r="DQ8" s="6">
        <v>0</v>
      </c>
      <c r="DR8" s="25"/>
      <c r="DS8" s="6"/>
      <c r="DT8" s="6"/>
      <c r="DU8" s="6"/>
      <c r="DV8" s="6"/>
      <c r="DW8" s="31"/>
      <c r="DX8" s="28"/>
      <c r="DY8" s="28"/>
      <c r="DZ8" s="28"/>
      <c r="EA8" s="28"/>
      <c r="EB8" s="31"/>
      <c r="EC8" s="37"/>
      <c r="ED8" s="27"/>
      <c r="EE8" s="27"/>
      <c r="EF8" s="27"/>
      <c r="EG8" s="31"/>
      <c r="EH8" s="37"/>
      <c r="EI8" s="27"/>
      <c r="EJ8" s="27"/>
      <c r="EK8" s="27"/>
      <c r="EL8" s="31"/>
      <c r="EM8" s="37"/>
      <c r="EN8" s="27"/>
      <c r="EO8" s="27"/>
      <c r="EP8" s="27"/>
      <c r="EQ8" s="30"/>
      <c r="EV8" s="30"/>
      <c r="FA8" s="30"/>
    </row>
    <row r="9" spans="1:161" x14ac:dyDescent="0.25">
      <c r="A9" s="26" t="s">
        <v>528</v>
      </c>
      <c r="B9" s="5">
        <f>AZ37</f>
        <v>30</v>
      </c>
      <c r="C9" s="15">
        <f>BA37</f>
        <v>180</v>
      </c>
      <c r="D9" s="15">
        <f>BB37</f>
        <v>0</v>
      </c>
      <c r="E9" s="15">
        <f>BC37</f>
        <v>196</v>
      </c>
      <c r="F9" s="15">
        <f>BD37</f>
        <v>3</v>
      </c>
      <c r="G9" s="7">
        <f t="shared" si="0"/>
        <v>65.333333333333329</v>
      </c>
      <c r="H9" s="24"/>
      <c r="I9" s="7">
        <f t="shared" si="1"/>
        <v>60</v>
      </c>
      <c r="J9" s="7">
        <f t="shared" si="2"/>
        <v>6.5333333333333332</v>
      </c>
      <c r="K9" s="7"/>
      <c r="L9" s="25">
        <v>2</v>
      </c>
      <c r="M9" s="6">
        <v>12</v>
      </c>
      <c r="N9" s="6">
        <v>0</v>
      </c>
      <c r="O9" s="6">
        <v>14</v>
      </c>
      <c r="P9" s="6">
        <v>0</v>
      </c>
      <c r="Q9" s="25">
        <v>7</v>
      </c>
      <c r="R9" s="6">
        <v>42</v>
      </c>
      <c r="S9" s="6">
        <v>1</v>
      </c>
      <c r="T9" s="6">
        <v>16</v>
      </c>
      <c r="U9" s="6">
        <v>0</v>
      </c>
      <c r="V9" s="25">
        <v>8</v>
      </c>
      <c r="W9" s="12">
        <v>48</v>
      </c>
      <c r="X9" s="6">
        <v>2</v>
      </c>
      <c r="Y9" s="6">
        <v>43</v>
      </c>
      <c r="Z9" s="6">
        <v>1</v>
      </c>
      <c r="AA9" s="25">
        <v>1</v>
      </c>
      <c r="AB9" s="6">
        <v>6</v>
      </c>
      <c r="AC9" s="6">
        <v>0</v>
      </c>
      <c r="AD9" s="6">
        <v>7</v>
      </c>
      <c r="AE9" s="6">
        <v>0</v>
      </c>
      <c r="AF9" s="25">
        <v>2</v>
      </c>
      <c r="AG9" s="6">
        <v>12</v>
      </c>
      <c r="AH9" s="6">
        <v>0</v>
      </c>
      <c r="AI9" s="6">
        <v>7</v>
      </c>
      <c r="AJ9" s="6">
        <v>0</v>
      </c>
      <c r="AK9" s="25">
        <v>2</v>
      </c>
      <c r="AL9" s="6">
        <v>12</v>
      </c>
      <c r="AM9" s="6">
        <v>0</v>
      </c>
      <c r="AN9" s="6">
        <v>3</v>
      </c>
      <c r="AO9" s="6">
        <v>0</v>
      </c>
      <c r="AP9" s="25">
        <v>4</v>
      </c>
      <c r="AQ9" s="12">
        <v>24</v>
      </c>
      <c r="AR9" s="6">
        <v>1</v>
      </c>
      <c r="AS9" s="6">
        <v>9</v>
      </c>
      <c r="AT9" s="6">
        <v>3</v>
      </c>
      <c r="AU9" s="25"/>
      <c r="AV9" s="6"/>
      <c r="AW9" s="6"/>
      <c r="AX9" s="6"/>
      <c r="AY9" s="6"/>
      <c r="AZ9" s="25">
        <v>2</v>
      </c>
      <c r="BA9" s="6">
        <v>12</v>
      </c>
      <c r="BB9" s="6">
        <v>0</v>
      </c>
      <c r="BC9" s="6">
        <v>18</v>
      </c>
      <c r="BD9" s="6">
        <v>0</v>
      </c>
      <c r="BE9" s="31"/>
      <c r="BF9" s="37"/>
      <c r="BG9" s="27"/>
      <c r="BH9" s="27"/>
      <c r="BI9" s="27"/>
      <c r="BJ9" s="31">
        <v>7</v>
      </c>
      <c r="BK9" s="37">
        <v>42</v>
      </c>
      <c r="BL9" s="27">
        <v>3</v>
      </c>
      <c r="BM9" s="27">
        <v>13</v>
      </c>
      <c r="BN9" s="27">
        <v>2</v>
      </c>
      <c r="BO9" s="25">
        <v>5</v>
      </c>
      <c r="BP9" s="12">
        <v>30</v>
      </c>
      <c r="BQ9" s="6">
        <v>0</v>
      </c>
      <c r="BR9" s="6">
        <v>41</v>
      </c>
      <c r="BS9" s="6">
        <v>1</v>
      </c>
      <c r="BT9" s="25"/>
      <c r="BU9" s="6"/>
      <c r="BV9" s="6"/>
      <c r="BW9" s="6"/>
      <c r="BX9" s="6"/>
      <c r="BY9" s="25"/>
      <c r="BZ9" s="12"/>
      <c r="CA9" s="6"/>
      <c r="CB9" s="6"/>
      <c r="CC9" s="6"/>
      <c r="CD9" s="31"/>
      <c r="CE9" s="37"/>
      <c r="CF9" s="27"/>
      <c r="CG9" s="27"/>
      <c r="CH9" s="27"/>
      <c r="CI9" s="25">
        <v>2</v>
      </c>
      <c r="CJ9" s="6">
        <v>12</v>
      </c>
      <c r="CK9" s="6">
        <v>0</v>
      </c>
      <c r="CL9" s="6">
        <v>16</v>
      </c>
      <c r="CM9" s="6">
        <v>0</v>
      </c>
      <c r="CN9" s="25">
        <v>3</v>
      </c>
      <c r="CO9" s="6">
        <v>18</v>
      </c>
      <c r="CP9" s="6">
        <v>0</v>
      </c>
      <c r="CQ9" s="6">
        <v>14</v>
      </c>
      <c r="CR9" s="6">
        <v>1</v>
      </c>
      <c r="CS9" s="31">
        <v>2</v>
      </c>
      <c r="CT9" s="37">
        <v>12</v>
      </c>
      <c r="CU9" s="27">
        <v>0</v>
      </c>
      <c r="CV9" s="27">
        <v>14</v>
      </c>
      <c r="CW9" s="27">
        <v>1</v>
      </c>
      <c r="CX9" s="25">
        <v>2</v>
      </c>
      <c r="CY9" s="6">
        <v>12</v>
      </c>
      <c r="CZ9" s="6">
        <v>0</v>
      </c>
      <c r="DA9" s="6">
        <v>7</v>
      </c>
      <c r="DB9" s="6">
        <v>0</v>
      </c>
      <c r="DC9" s="25">
        <v>4</v>
      </c>
      <c r="DD9" s="6">
        <v>24</v>
      </c>
      <c r="DE9" s="6">
        <v>0</v>
      </c>
      <c r="DF9" s="6">
        <v>11</v>
      </c>
      <c r="DG9" s="6">
        <v>2</v>
      </c>
      <c r="DH9" s="31">
        <v>4</v>
      </c>
      <c r="DI9" s="37">
        <v>24</v>
      </c>
      <c r="DJ9" s="27">
        <v>0</v>
      </c>
      <c r="DK9" s="27">
        <v>21</v>
      </c>
      <c r="DL9" s="27">
        <v>0</v>
      </c>
      <c r="DM9" s="25">
        <v>4</v>
      </c>
      <c r="DN9" s="6">
        <v>24</v>
      </c>
      <c r="DO9" s="6">
        <v>0</v>
      </c>
      <c r="DP9" s="6">
        <v>23</v>
      </c>
      <c r="DQ9" s="6">
        <v>3</v>
      </c>
      <c r="DR9" s="25"/>
      <c r="DS9" s="6"/>
      <c r="DT9" s="6"/>
      <c r="DU9" s="6"/>
      <c r="DV9" s="6"/>
      <c r="DW9" s="31"/>
      <c r="DX9" s="28"/>
      <c r="DY9" s="28"/>
      <c r="DZ9" s="28"/>
      <c r="EA9" s="28"/>
      <c r="EB9" s="31"/>
      <c r="EC9" s="37"/>
      <c r="ED9" s="27"/>
      <c r="EE9" s="27"/>
      <c r="EF9" s="27"/>
      <c r="EG9" s="31"/>
      <c r="EH9" s="37"/>
      <c r="EI9" s="27"/>
      <c r="EJ9" s="27"/>
      <c r="EK9" s="27"/>
      <c r="EL9" s="31"/>
      <c r="EM9" s="37"/>
      <c r="EN9" s="27"/>
      <c r="EO9" s="27"/>
      <c r="EP9" s="27"/>
      <c r="EQ9" s="30"/>
      <c r="EV9" s="30"/>
      <c r="FA9" s="30"/>
    </row>
    <row r="10" spans="1:161" x14ac:dyDescent="0.25">
      <c r="A10" s="4" t="s">
        <v>10</v>
      </c>
      <c r="B10" s="5">
        <f>L37</f>
        <v>109</v>
      </c>
      <c r="C10" s="15">
        <f>M37</f>
        <v>654</v>
      </c>
      <c r="D10" s="15">
        <f>N37</f>
        <v>14</v>
      </c>
      <c r="E10" s="15">
        <f>O37</f>
        <v>432</v>
      </c>
      <c r="F10" s="15">
        <f>P37</f>
        <v>18</v>
      </c>
      <c r="G10" s="7">
        <f t="shared" si="0"/>
        <v>24</v>
      </c>
      <c r="H10" s="24">
        <v>2</v>
      </c>
      <c r="I10" s="7">
        <f t="shared" si="1"/>
        <v>36.333333333333336</v>
      </c>
      <c r="J10" s="7">
        <f t="shared" si="2"/>
        <v>3.9633027522935782</v>
      </c>
      <c r="K10" s="7"/>
      <c r="L10" s="25">
        <v>8</v>
      </c>
      <c r="M10" s="6">
        <v>48</v>
      </c>
      <c r="N10" s="6">
        <v>2</v>
      </c>
      <c r="O10" s="6">
        <v>18</v>
      </c>
      <c r="P10" s="6">
        <v>4</v>
      </c>
      <c r="Q10" s="25">
        <v>8</v>
      </c>
      <c r="R10" s="6">
        <v>48</v>
      </c>
      <c r="S10" s="6">
        <v>1</v>
      </c>
      <c r="T10" s="6">
        <v>41</v>
      </c>
      <c r="U10" s="6">
        <v>2</v>
      </c>
      <c r="V10" s="25">
        <v>4</v>
      </c>
      <c r="W10" s="12">
        <v>24</v>
      </c>
      <c r="X10" s="6">
        <v>0</v>
      </c>
      <c r="Y10" s="6">
        <v>18</v>
      </c>
      <c r="Z10" s="6">
        <v>2</v>
      </c>
      <c r="AA10" s="25">
        <v>4</v>
      </c>
      <c r="AB10" s="6">
        <v>24</v>
      </c>
      <c r="AC10" s="6">
        <v>0</v>
      </c>
      <c r="AD10" s="6">
        <v>28</v>
      </c>
      <c r="AE10" s="6">
        <v>2</v>
      </c>
      <c r="AF10" s="25">
        <v>2</v>
      </c>
      <c r="AG10" s="6">
        <v>12</v>
      </c>
      <c r="AH10" s="6">
        <v>0</v>
      </c>
      <c r="AI10" s="6">
        <v>5</v>
      </c>
      <c r="AJ10" s="6">
        <v>1</v>
      </c>
      <c r="AK10" s="25"/>
      <c r="AL10" s="6"/>
      <c r="AM10" s="6"/>
      <c r="AN10" s="6"/>
      <c r="AO10" s="6"/>
      <c r="AP10" s="25">
        <v>4</v>
      </c>
      <c r="AQ10" s="12">
        <v>24</v>
      </c>
      <c r="AR10" s="6">
        <v>0</v>
      </c>
      <c r="AS10" s="6">
        <v>19</v>
      </c>
      <c r="AT10" s="6">
        <v>1</v>
      </c>
      <c r="AU10" s="25"/>
      <c r="AV10" s="6"/>
      <c r="AW10" s="6"/>
      <c r="AX10" s="6"/>
      <c r="AY10" s="6"/>
      <c r="AZ10" s="25">
        <v>2</v>
      </c>
      <c r="BA10" s="6">
        <v>12</v>
      </c>
      <c r="BB10" s="6">
        <v>0</v>
      </c>
      <c r="BC10" s="6">
        <v>11</v>
      </c>
      <c r="BD10" s="6">
        <v>1</v>
      </c>
      <c r="BE10" s="31"/>
      <c r="BF10" s="37"/>
      <c r="BG10" s="27"/>
      <c r="BH10" s="27"/>
      <c r="BI10" s="27"/>
      <c r="BJ10" s="31"/>
      <c r="BK10" s="37"/>
      <c r="BL10" s="27"/>
      <c r="BM10" s="27"/>
      <c r="BN10" s="27"/>
      <c r="BO10" s="25">
        <v>2.4</v>
      </c>
      <c r="BP10" s="12">
        <v>16</v>
      </c>
      <c r="BQ10" s="6">
        <v>0</v>
      </c>
      <c r="BR10" s="6">
        <v>15</v>
      </c>
      <c r="BS10" s="6">
        <v>2</v>
      </c>
      <c r="BT10" s="25"/>
      <c r="BU10" s="6"/>
      <c r="BV10" s="6"/>
      <c r="BW10" s="6"/>
      <c r="BX10" s="6"/>
      <c r="BY10" s="25"/>
      <c r="BZ10" s="12"/>
      <c r="CA10" s="6"/>
      <c r="CB10" s="6"/>
      <c r="CC10" s="6"/>
      <c r="CD10" s="31"/>
      <c r="CE10" s="37"/>
      <c r="CF10" s="27"/>
      <c r="CG10" s="27"/>
      <c r="CH10" s="27"/>
      <c r="CI10" s="25">
        <v>1</v>
      </c>
      <c r="CJ10" s="6">
        <v>6</v>
      </c>
      <c r="CK10" s="6">
        <v>0</v>
      </c>
      <c r="CL10" s="6">
        <v>8</v>
      </c>
      <c r="CM10" s="6">
        <v>0</v>
      </c>
      <c r="CN10" s="25">
        <v>5</v>
      </c>
      <c r="CO10" s="6">
        <v>30</v>
      </c>
      <c r="CP10" s="6">
        <v>2</v>
      </c>
      <c r="CQ10" s="6">
        <v>15</v>
      </c>
      <c r="CR10" s="6">
        <v>3</v>
      </c>
      <c r="CS10" s="31">
        <v>4</v>
      </c>
      <c r="CT10" s="37">
        <v>24</v>
      </c>
      <c r="CU10" s="27">
        <v>0</v>
      </c>
      <c r="CV10" s="27">
        <v>14</v>
      </c>
      <c r="CW10" s="27">
        <v>1</v>
      </c>
      <c r="CX10" s="25">
        <v>2</v>
      </c>
      <c r="CY10" s="6">
        <v>12</v>
      </c>
      <c r="CZ10" s="6">
        <v>0</v>
      </c>
      <c r="DA10" s="6">
        <v>11</v>
      </c>
      <c r="DB10" s="6">
        <v>1</v>
      </c>
      <c r="DC10" s="25">
        <v>2</v>
      </c>
      <c r="DD10" s="6">
        <v>12</v>
      </c>
      <c r="DE10" s="6">
        <v>0</v>
      </c>
      <c r="DF10" s="6">
        <v>15</v>
      </c>
      <c r="DG10" s="6">
        <v>1</v>
      </c>
      <c r="DH10" s="31">
        <v>4</v>
      </c>
      <c r="DI10" s="37">
        <v>24</v>
      </c>
      <c r="DJ10" s="27">
        <v>0</v>
      </c>
      <c r="DK10" s="27">
        <v>13</v>
      </c>
      <c r="DL10" s="27">
        <v>1</v>
      </c>
      <c r="DM10" s="25">
        <v>3</v>
      </c>
      <c r="DN10" s="6">
        <v>18</v>
      </c>
      <c r="DO10" s="6">
        <v>0</v>
      </c>
      <c r="DP10" s="6">
        <v>42</v>
      </c>
      <c r="DQ10" s="6">
        <v>0</v>
      </c>
      <c r="DR10" s="25"/>
      <c r="DS10" s="6"/>
      <c r="DT10" s="6"/>
      <c r="DU10" s="6"/>
      <c r="DV10" s="6"/>
      <c r="DW10" s="38"/>
      <c r="DX10" s="28"/>
      <c r="DY10" s="28"/>
      <c r="DZ10" s="28"/>
      <c r="EA10" s="28"/>
      <c r="EB10" s="31"/>
      <c r="EC10" s="37"/>
      <c r="ED10" s="27"/>
      <c r="EE10" s="27"/>
      <c r="EF10" s="27"/>
      <c r="EG10" s="31"/>
      <c r="EH10" s="37"/>
      <c r="EI10" s="27"/>
      <c r="EJ10" s="27"/>
      <c r="EK10" s="27"/>
      <c r="EL10" s="31"/>
      <c r="EM10" s="37"/>
      <c r="EN10" s="27"/>
      <c r="EO10" s="27"/>
      <c r="EP10" s="27"/>
      <c r="EQ10" s="30"/>
      <c r="EV10" s="30"/>
      <c r="FA10" s="30"/>
    </row>
    <row r="11" spans="1:161" x14ac:dyDescent="0.25">
      <c r="A11" s="4" t="s">
        <v>12</v>
      </c>
      <c r="B11" s="5">
        <f>Q37</f>
        <v>102.1</v>
      </c>
      <c r="C11" s="15">
        <f>R37</f>
        <v>613</v>
      </c>
      <c r="D11" s="15">
        <f>S37</f>
        <v>12</v>
      </c>
      <c r="E11" s="15">
        <f>T37</f>
        <v>358</v>
      </c>
      <c r="F11" s="15">
        <f>U37</f>
        <v>20</v>
      </c>
      <c r="G11" s="7">
        <f t="shared" ref="G11:G22" si="3">E11/F11</f>
        <v>17.899999999999999</v>
      </c>
      <c r="H11" s="24">
        <v>2</v>
      </c>
      <c r="I11" s="7">
        <f t="shared" ref="I11:I22" si="4">C11/F11</f>
        <v>30.65</v>
      </c>
      <c r="J11" s="7">
        <f t="shared" ref="J11:J22" si="5">6*E11/C11</f>
        <v>3.504078303425775</v>
      </c>
      <c r="K11" s="7"/>
      <c r="L11" s="25">
        <v>4</v>
      </c>
      <c r="M11" s="6">
        <v>24</v>
      </c>
      <c r="N11" s="6">
        <v>1</v>
      </c>
      <c r="O11" s="6">
        <v>12</v>
      </c>
      <c r="P11" s="6">
        <v>1</v>
      </c>
      <c r="Q11" s="25">
        <v>2</v>
      </c>
      <c r="R11" s="6">
        <v>12</v>
      </c>
      <c r="S11" s="6">
        <v>0</v>
      </c>
      <c r="T11" s="6">
        <v>8</v>
      </c>
      <c r="U11" s="6">
        <v>0</v>
      </c>
      <c r="V11" s="25">
        <v>7</v>
      </c>
      <c r="W11" s="12">
        <v>42</v>
      </c>
      <c r="X11" s="6">
        <v>1</v>
      </c>
      <c r="Y11" s="6">
        <v>35</v>
      </c>
      <c r="Z11" s="6">
        <v>3</v>
      </c>
      <c r="AA11" s="31">
        <v>4</v>
      </c>
      <c r="AB11" s="6">
        <v>24</v>
      </c>
      <c r="AC11" s="6">
        <v>0</v>
      </c>
      <c r="AD11" s="6">
        <v>18</v>
      </c>
      <c r="AE11" s="6">
        <v>3</v>
      </c>
      <c r="AF11" s="25"/>
      <c r="AG11" s="6"/>
      <c r="AH11" s="6"/>
      <c r="AI11" s="6"/>
      <c r="AJ11" s="6"/>
      <c r="AK11" s="25"/>
      <c r="AL11" s="6"/>
      <c r="AM11" s="6"/>
      <c r="AN11" s="6"/>
      <c r="AO11" s="6"/>
      <c r="AP11" s="25">
        <v>2</v>
      </c>
      <c r="AQ11" s="12">
        <v>12</v>
      </c>
      <c r="AR11" s="6">
        <v>0</v>
      </c>
      <c r="AS11" s="6">
        <v>16</v>
      </c>
      <c r="AT11" s="6">
        <v>0</v>
      </c>
      <c r="AU11" s="25"/>
      <c r="AV11" s="6"/>
      <c r="AW11" s="6"/>
      <c r="AX11" s="6"/>
      <c r="AY11" s="6"/>
      <c r="AZ11" s="25">
        <v>6</v>
      </c>
      <c r="BA11" s="6">
        <v>36</v>
      </c>
      <c r="BB11" s="6">
        <v>0</v>
      </c>
      <c r="BC11" s="6">
        <v>34</v>
      </c>
      <c r="BD11" s="6">
        <v>0</v>
      </c>
      <c r="BE11" s="31"/>
      <c r="BF11" s="37"/>
      <c r="BG11" s="27"/>
      <c r="BH11" s="27"/>
      <c r="BI11" s="27"/>
      <c r="BJ11" s="31"/>
      <c r="BK11" s="37"/>
      <c r="BL11" s="27"/>
      <c r="BM11" s="27"/>
      <c r="BN11" s="27"/>
      <c r="BO11" s="25">
        <v>2</v>
      </c>
      <c r="BP11" s="12">
        <v>12</v>
      </c>
      <c r="BQ11" s="6">
        <v>0</v>
      </c>
      <c r="BR11" s="6">
        <v>15</v>
      </c>
      <c r="BS11" s="6">
        <v>0</v>
      </c>
      <c r="BT11" s="25"/>
      <c r="BU11" s="6"/>
      <c r="BV11" s="6"/>
      <c r="BW11" s="6"/>
      <c r="BX11" s="6"/>
      <c r="BY11" s="25"/>
      <c r="BZ11" s="12"/>
      <c r="CA11" s="6"/>
      <c r="CB11" s="6"/>
      <c r="CC11" s="6"/>
      <c r="CD11" s="31"/>
      <c r="CE11" s="37"/>
      <c r="CF11" s="27"/>
      <c r="CG11" s="27"/>
      <c r="CH11" s="27"/>
      <c r="CI11" s="25">
        <v>2</v>
      </c>
      <c r="CJ11" s="6">
        <v>12</v>
      </c>
      <c r="CK11" s="6">
        <v>0</v>
      </c>
      <c r="CL11" s="6">
        <v>33</v>
      </c>
      <c r="CM11" s="6">
        <v>0</v>
      </c>
      <c r="CN11" s="25">
        <v>10</v>
      </c>
      <c r="CO11" s="6">
        <v>60</v>
      </c>
      <c r="CP11" s="6">
        <v>0</v>
      </c>
      <c r="CQ11" s="6">
        <v>70</v>
      </c>
      <c r="CR11" s="6">
        <v>0</v>
      </c>
      <c r="CS11" s="31">
        <v>4</v>
      </c>
      <c r="CT11" s="37">
        <v>24</v>
      </c>
      <c r="CU11" s="27">
        <v>0</v>
      </c>
      <c r="CV11" s="27">
        <v>28</v>
      </c>
      <c r="CW11" s="27">
        <v>1</v>
      </c>
      <c r="CX11" s="25">
        <v>3</v>
      </c>
      <c r="CY11" s="12">
        <v>18</v>
      </c>
      <c r="CZ11" s="12">
        <v>0</v>
      </c>
      <c r="DA11" s="6">
        <v>32</v>
      </c>
      <c r="DB11" s="6">
        <v>0</v>
      </c>
      <c r="DC11" s="25">
        <v>3.4</v>
      </c>
      <c r="DD11" s="6">
        <v>22</v>
      </c>
      <c r="DE11" s="6">
        <v>1</v>
      </c>
      <c r="DF11" s="6">
        <v>11</v>
      </c>
      <c r="DG11" s="6">
        <v>4</v>
      </c>
      <c r="DH11" s="31">
        <v>3</v>
      </c>
      <c r="DI11" s="37">
        <v>18</v>
      </c>
      <c r="DJ11" s="27">
        <v>0</v>
      </c>
      <c r="DK11" s="27">
        <v>29</v>
      </c>
      <c r="DL11" s="27">
        <v>1</v>
      </c>
      <c r="DM11" s="25"/>
      <c r="DN11" s="6"/>
      <c r="DO11" s="6"/>
      <c r="DP11" s="6"/>
      <c r="DQ11" s="6"/>
      <c r="DR11" s="25"/>
      <c r="DS11" s="6"/>
      <c r="DT11" s="6"/>
      <c r="DU11" s="6"/>
      <c r="DV11" s="6"/>
      <c r="DW11" s="38"/>
      <c r="DX11" s="28"/>
      <c r="DY11" s="28"/>
      <c r="DZ11" s="28"/>
      <c r="EA11" s="28"/>
      <c r="EB11" s="31"/>
      <c r="EC11" s="37"/>
      <c r="ED11" s="27"/>
      <c r="EE11" s="27"/>
      <c r="EF11" s="27"/>
      <c r="EG11" s="31"/>
      <c r="EH11" s="37"/>
      <c r="EI11" s="27"/>
      <c r="EJ11" s="27"/>
      <c r="EK11" s="27"/>
      <c r="EL11" s="31"/>
      <c r="EM11" s="37"/>
      <c r="EN11" s="27"/>
      <c r="EO11" s="27"/>
      <c r="EP11" s="27"/>
      <c r="EQ11" s="30"/>
      <c r="EV11" s="30"/>
      <c r="FA11" s="30"/>
    </row>
    <row r="12" spans="1:161" x14ac:dyDescent="0.25">
      <c r="A12" s="26" t="s">
        <v>665</v>
      </c>
      <c r="B12" s="5">
        <f>BJ37</f>
        <v>38</v>
      </c>
      <c r="C12" s="15">
        <f>BK37</f>
        <v>228</v>
      </c>
      <c r="D12" s="15">
        <f>BL37</f>
        <v>5</v>
      </c>
      <c r="E12" s="15">
        <f>BM37</f>
        <v>169</v>
      </c>
      <c r="F12" s="15">
        <f>BN37</f>
        <v>9</v>
      </c>
      <c r="G12" s="7">
        <f t="shared" si="3"/>
        <v>18.777777777777779</v>
      </c>
      <c r="H12" s="24">
        <v>1</v>
      </c>
      <c r="I12" s="7">
        <f t="shared" si="4"/>
        <v>25.333333333333332</v>
      </c>
      <c r="J12" s="7">
        <f t="shared" si="5"/>
        <v>4.4473684210526319</v>
      </c>
      <c r="K12" s="7"/>
      <c r="L12" s="25">
        <v>8</v>
      </c>
      <c r="M12" s="6">
        <v>48</v>
      </c>
      <c r="N12" s="6">
        <v>1</v>
      </c>
      <c r="O12" s="6">
        <v>14</v>
      </c>
      <c r="P12" s="6">
        <v>3</v>
      </c>
      <c r="Q12" s="25">
        <v>3</v>
      </c>
      <c r="R12" s="6">
        <v>18</v>
      </c>
      <c r="S12" s="6">
        <v>0</v>
      </c>
      <c r="T12" s="6">
        <v>17</v>
      </c>
      <c r="U12" s="6">
        <v>1</v>
      </c>
      <c r="V12" s="25">
        <v>2</v>
      </c>
      <c r="W12" s="12">
        <v>12</v>
      </c>
      <c r="X12" s="6">
        <v>0</v>
      </c>
      <c r="Y12" s="6">
        <v>6</v>
      </c>
      <c r="Z12" s="6">
        <v>3</v>
      </c>
      <c r="AA12" s="25">
        <v>4</v>
      </c>
      <c r="AB12" s="6">
        <v>24</v>
      </c>
      <c r="AC12" s="6">
        <v>0</v>
      </c>
      <c r="AD12" s="6">
        <v>34</v>
      </c>
      <c r="AE12" s="6">
        <v>1</v>
      </c>
      <c r="AF12" s="25"/>
      <c r="AG12" s="6"/>
      <c r="AH12" s="6"/>
      <c r="AI12" s="6"/>
      <c r="AJ12" s="6"/>
      <c r="AK12" s="25"/>
      <c r="AL12" s="6"/>
      <c r="AM12" s="6"/>
      <c r="AN12" s="6"/>
      <c r="AO12" s="6"/>
      <c r="AP12" s="25">
        <v>4</v>
      </c>
      <c r="AQ12" s="12">
        <v>24</v>
      </c>
      <c r="AR12" s="6">
        <v>2</v>
      </c>
      <c r="AS12" s="6">
        <v>11</v>
      </c>
      <c r="AT12" s="6">
        <v>2</v>
      </c>
      <c r="AU12" s="25"/>
      <c r="AV12" s="6"/>
      <c r="AW12" s="6"/>
      <c r="AX12" s="6"/>
      <c r="AY12" s="6"/>
      <c r="AZ12" s="25">
        <v>1</v>
      </c>
      <c r="BA12" s="6">
        <v>6</v>
      </c>
      <c r="BB12" s="6">
        <v>0</v>
      </c>
      <c r="BC12" s="6">
        <v>13</v>
      </c>
      <c r="BD12" s="6">
        <v>0</v>
      </c>
      <c r="BE12" s="31"/>
      <c r="BF12" s="37"/>
      <c r="BG12" s="27"/>
      <c r="BH12" s="27"/>
      <c r="BI12" s="27"/>
      <c r="BJ12" s="31"/>
      <c r="BK12" s="37"/>
      <c r="BL12" s="27"/>
      <c r="BM12" s="27"/>
      <c r="BN12" s="27"/>
      <c r="BO12" s="25">
        <v>5</v>
      </c>
      <c r="BP12" s="12">
        <v>30</v>
      </c>
      <c r="BQ12" s="6">
        <v>0</v>
      </c>
      <c r="BR12" s="6">
        <v>24</v>
      </c>
      <c r="BS12" s="6">
        <v>0</v>
      </c>
      <c r="BT12" s="25"/>
      <c r="BU12" s="6"/>
      <c r="BV12" s="6"/>
      <c r="BW12" s="6"/>
      <c r="BX12" s="6"/>
      <c r="BY12" s="25"/>
      <c r="BZ12" s="12"/>
      <c r="CA12" s="6"/>
      <c r="CB12" s="6"/>
      <c r="CC12" s="6"/>
      <c r="CD12" s="31"/>
      <c r="CE12" s="37"/>
      <c r="CF12" s="27"/>
      <c r="CG12" s="27"/>
      <c r="CH12" s="27"/>
      <c r="CI12" s="25"/>
      <c r="CJ12" s="6"/>
      <c r="CK12" s="6"/>
      <c r="CL12" s="6"/>
      <c r="CM12" s="6"/>
      <c r="CN12" s="25">
        <v>5</v>
      </c>
      <c r="CO12" s="6">
        <v>30</v>
      </c>
      <c r="CP12" s="6">
        <v>0</v>
      </c>
      <c r="CQ12" s="6">
        <v>28</v>
      </c>
      <c r="CR12" s="6">
        <v>1</v>
      </c>
      <c r="CS12" s="31">
        <v>3</v>
      </c>
      <c r="CT12" s="37">
        <v>18</v>
      </c>
      <c r="CU12" s="27">
        <v>0</v>
      </c>
      <c r="CV12" s="27">
        <v>24</v>
      </c>
      <c r="CW12" s="27">
        <v>0</v>
      </c>
      <c r="CX12" s="25">
        <v>2</v>
      </c>
      <c r="CY12" s="12">
        <v>12</v>
      </c>
      <c r="CZ12" s="12">
        <v>0</v>
      </c>
      <c r="DA12" s="6">
        <v>25</v>
      </c>
      <c r="DB12" s="6">
        <v>0</v>
      </c>
      <c r="DC12" s="25">
        <v>4</v>
      </c>
      <c r="DD12" s="6">
        <v>24</v>
      </c>
      <c r="DE12" s="6">
        <v>0</v>
      </c>
      <c r="DF12" s="6">
        <v>31</v>
      </c>
      <c r="DG12" s="6">
        <v>0</v>
      </c>
      <c r="DH12" s="31">
        <v>2</v>
      </c>
      <c r="DI12" s="37">
        <v>12</v>
      </c>
      <c r="DJ12" s="27">
        <v>0</v>
      </c>
      <c r="DK12" s="27">
        <v>14</v>
      </c>
      <c r="DL12" s="27">
        <v>0</v>
      </c>
      <c r="DM12" s="25"/>
      <c r="DN12" s="6"/>
      <c r="DO12" s="6"/>
      <c r="DP12" s="6"/>
      <c r="DQ12" s="6"/>
      <c r="DR12" s="25"/>
      <c r="DS12" s="6"/>
      <c r="DT12" s="6"/>
      <c r="DU12" s="6"/>
      <c r="DV12" s="6"/>
      <c r="DW12" s="38"/>
      <c r="DX12" s="28"/>
      <c r="DY12" s="28"/>
      <c r="DZ12" s="28"/>
      <c r="EA12" s="28"/>
      <c r="EB12" s="31"/>
      <c r="EC12" s="37"/>
      <c r="ED12" s="27"/>
      <c r="EE12" s="27"/>
      <c r="EF12" s="27"/>
      <c r="EG12" s="31"/>
      <c r="EH12" s="37"/>
      <c r="EI12" s="27"/>
      <c r="EJ12" s="27"/>
      <c r="EK12" s="27"/>
      <c r="EL12" s="31"/>
      <c r="EM12" s="37"/>
      <c r="EN12" s="27"/>
      <c r="EO12" s="27"/>
      <c r="EP12" s="27"/>
      <c r="EQ12" s="30"/>
      <c r="EV12" s="30"/>
      <c r="FA12" s="30"/>
    </row>
    <row r="13" spans="1:161" x14ac:dyDescent="0.25">
      <c r="A13" s="26" t="s">
        <v>3</v>
      </c>
      <c r="B13" s="5">
        <f>BO37</f>
        <v>37</v>
      </c>
      <c r="C13" s="15">
        <f>BP37</f>
        <v>222</v>
      </c>
      <c r="D13" s="15">
        <f>BQ37</f>
        <v>0</v>
      </c>
      <c r="E13" s="15">
        <f>BR37</f>
        <v>234</v>
      </c>
      <c r="F13" s="15">
        <f>BS37</f>
        <v>9</v>
      </c>
      <c r="G13" s="7">
        <f t="shared" si="3"/>
        <v>26</v>
      </c>
      <c r="H13" s="24"/>
      <c r="I13" s="7">
        <f t="shared" si="4"/>
        <v>24.666666666666668</v>
      </c>
      <c r="J13" s="7">
        <f t="shared" si="5"/>
        <v>6.3243243243243246</v>
      </c>
      <c r="K13" s="7"/>
      <c r="L13" s="25">
        <v>8</v>
      </c>
      <c r="M13" s="6">
        <v>48</v>
      </c>
      <c r="N13" s="6">
        <v>1</v>
      </c>
      <c r="O13" s="6">
        <v>44</v>
      </c>
      <c r="P13" s="6">
        <v>0</v>
      </c>
      <c r="Q13" s="25">
        <v>4</v>
      </c>
      <c r="R13" s="6">
        <v>24</v>
      </c>
      <c r="S13" s="6">
        <v>0</v>
      </c>
      <c r="T13" s="6">
        <v>18</v>
      </c>
      <c r="U13" s="6">
        <v>0</v>
      </c>
      <c r="V13" s="25">
        <v>6</v>
      </c>
      <c r="W13" s="12">
        <v>30</v>
      </c>
      <c r="X13" s="6">
        <v>2</v>
      </c>
      <c r="Y13" s="6">
        <v>26</v>
      </c>
      <c r="Z13" s="6">
        <v>1</v>
      </c>
      <c r="AA13" s="25">
        <v>3</v>
      </c>
      <c r="AB13" s="6">
        <v>18</v>
      </c>
      <c r="AC13" s="6">
        <v>0</v>
      </c>
      <c r="AD13" s="6">
        <v>28</v>
      </c>
      <c r="AE13" s="6">
        <v>1</v>
      </c>
      <c r="AF13" s="25"/>
      <c r="AG13" s="6"/>
      <c r="AH13" s="6"/>
      <c r="AI13" s="6"/>
      <c r="AJ13" s="6"/>
      <c r="AK13" s="25"/>
      <c r="AL13" s="6"/>
      <c r="AM13" s="6"/>
      <c r="AN13" s="6"/>
      <c r="AO13" s="6"/>
      <c r="AP13" s="25">
        <v>7</v>
      </c>
      <c r="AQ13" s="12">
        <v>42</v>
      </c>
      <c r="AR13" s="6">
        <v>2</v>
      </c>
      <c r="AS13" s="6">
        <v>17</v>
      </c>
      <c r="AT13" s="6">
        <v>2</v>
      </c>
      <c r="AU13" s="25"/>
      <c r="AV13" s="6"/>
      <c r="AW13" s="6"/>
      <c r="AX13" s="6"/>
      <c r="AY13" s="6"/>
      <c r="AZ13" s="25">
        <v>5</v>
      </c>
      <c r="BA13" s="6">
        <v>30</v>
      </c>
      <c r="BB13" s="6">
        <v>0</v>
      </c>
      <c r="BC13" s="6">
        <v>31</v>
      </c>
      <c r="BD13" s="6">
        <v>1</v>
      </c>
      <c r="BE13" s="31"/>
      <c r="BF13" s="37"/>
      <c r="BG13" s="27"/>
      <c r="BH13" s="27"/>
      <c r="BI13" s="27"/>
      <c r="BJ13" s="31"/>
      <c r="BK13" s="37"/>
      <c r="BL13" s="27"/>
      <c r="BM13" s="27"/>
      <c r="BN13" s="27"/>
      <c r="BO13" s="25"/>
      <c r="BP13" s="12"/>
      <c r="BQ13" s="6"/>
      <c r="BR13" s="6"/>
      <c r="BS13" s="6"/>
      <c r="BT13" s="25"/>
      <c r="BU13" s="6"/>
      <c r="BV13" s="6"/>
      <c r="BW13" s="6"/>
      <c r="BX13" s="6"/>
      <c r="BY13" s="25"/>
      <c r="BZ13" s="12"/>
      <c r="CA13" s="6"/>
      <c r="CB13" s="6"/>
      <c r="CC13" s="6"/>
      <c r="CD13" s="31"/>
      <c r="CE13" s="37"/>
      <c r="CF13" s="27"/>
      <c r="CG13" s="27"/>
      <c r="CH13" s="27"/>
      <c r="CI13" s="25"/>
      <c r="CJ13" s="6"/>
      <c r="CK13" s="6"/>
      <c r="CL13" s="6"/>
      <c r="CM13" s="6"/>
      <c r="CN13" s="25">
        <v>7</v>
      </c>
      <c r="CO13" s="6">
        <v>42</v>
      </c>
      <c r="CP13" s="6">
        <v>0</v>
      </c>
      <c r="CQ13" s="6">
        <v>54</v>
      </c>
      <c r="CR13" s="6">
        <v>1</v>
      </c>
      <c r="CS13" s="31">
        <v>2</v>
      </c>
      <c r="CT13" s="37">
        <v>12</v>
      </c>
      <c r="CU13" s="27">
        <v>0</v>
      </c>
      <c r="CV13" s="27">
        <v>9</v>
      </c>
      <c r="CW13" s="27">
        <v>0</v>
      </c>
      <c r="CX13" s="25">
        <v>5</v>
      </c>
      <c r="CY13" s="12">
        <v>30</v>
      </c>
      <c r="CZ13" s="12">
        <v>1</v>
      </c>
      <c r="DA13" s="6">
        <v>21</v>
      </c>
      <c r="DB13" s="6">
        <v>0</v>
      </c>
      <c r="DC13" s="25">
        <v>3</v>
      </c>
      <c r="DD13" s="6">
        <v>18</v>
      </c>
      <c r="DE13" s="6">
        <v>0</v>
      </c>
      <c r="DF13" s="6">
        <v>18</v>
      </c>
      <c r="DG13" s="6">
        <v>1</v>
      </c>
      <c r="DH13" s="31">
        <v>2</v>
      </c>
      <c r="DI13" s="37">
        <v>12</v>
      </c>
      <c r="DJ13" s="27">
        <v>0</v>
      </c>
      <c r="DK13" s="27">
        <v>14</v>
      </c>
      <c r="DL13" s="27">
        <v>1</v>
      </c>
      <c r="DM13" s="25"/>
      <c r="DN13" s="6"/>
      <c r="DO13" s="6"/>
      <c r="DP13" s="6"/>
      <c r="DQ13" s="6"/>
      <c r="DR13" s="25"/>
      <c r="DS13" s="6"/>
      <c r="DT13" s="6"/>
      <c r="DU13" s="6"/>
      <c r="DV13" s="6"/>
      <c r="DW13" s="38"/>
      <c r="DX13" s="28"/>
      <c r="DY13" s="28"/>
      <c r="DZ13" s="28"/>
      <c r="EA13" s="28"/>
      <c r="EB13" s="31"/>
      <c r="EC13" s="37"/>
      <c r="ED13" s="27"/>
      <c r="EE13" s="27"/>
      <c r="EF13" s="27"/>
      <c r="EG13" s="31"/>
      <c r="EH13" s="37"/>
      <c r="EI13" s="27"/>
      <c r="EJ13" s="27"/>
      <c r="EK13" s="27"/>
      <c r="EL13" s="31"/>
      <c r="EM13" s="37"/>
      <c r="EN13" s="27"/>
      <c r="EO13" s="27"/>
      <c r="EP13" s="27"/>
      <c r="EQ13" s="30"/>
      <c r="EV13" s="30"/>
      <c r="FA13" s="30"/>
    </row>
    <row r="14" spans="1:161" x14ac:dyDescent="0.25">
      <c r="A14" t="s">
        <v>29</v>
      </c>
      <c r="B14" s="5">
        <f>BT37</f>
        <v>17.100000000000001</v>
      </c>
      <c r="C14" s="15">
        <f>BU37</f>
        <v>103</v>
      </c>
      <c r="D14" s="15">
        <f>BV37</f>
        <v>0</v>
      </c>
      <c r="E14" s="15">
        <f>BW37</f>
        <v>108</v>
      </c>
      <c r="F14" s="15">
        <f>BX37</f>
        <v>5</v>
      </c>
      <c r="G14" s="7">
        <f t="shared" si="3"/>
        <v>21.6</v>
      </c>
      <c r="H14" s="24"/>
      <c r="I14" s="7">
        <f t="shared" si="4"/>
        <v>20.6</v>
      </c>
      <c r="J14" s="7">
        <f t="shared" si="5"/>
        <v>6.29126213592233</v>
      </c>
      <c r="K14" s="7"/>
      <c r="L14" s="25">
        <v>2</v>
      </c>
      <c r="M14" s="6">
        <v>12</v>
      </c>
      <c r="N14" s="6">
        <v>0</v>
      </c>
      <c r="O14" s="6">
        <v>7</v>
      </c>
      <c r="P14" s="6">
        <v>0</v>
      </c>
      <c r="Q14" s="25">
        <v>4</v>
      </c>
      <c r="R14" s="6">
        <v>24</v>
      </c>
      <c r="S14" s="6">
        <v>0</v>
      </c>
      <c r="T14" s="6">
        <v>16</v>
      </c>
      <c r="U14" s="6">
        <v>0</v>
      </c>
      <c r="V14" s="25">
        <v>3.5</v>
      </c>
      <c r="W14" s="12">
        <v>23</v>
      </c>
      <c r="X14" s="6">
        <v>0</v>
      </c>
      <c r="Y14" s="6">
        <v>20</v>
      </c>
      <c r="Z14" s="6">
        <v>0</v>
      </c>
      <c r="AA14" s="25">
        <v>3</v>
      </c>
      <c r="AB14" s="6">
        <v>18</v>
      </c>
      <c r="AC14" s="6">
        <v>0</v>
      </c>
      <c r="AD14" s="6">
        <v>17</v>
      </c>
      <c r="AE14" s="6">
        <v>1</v>
      </c>
      <c r="AF14" s="25"/>
      <c r="AG14" s="6"/>
      <c r="AH14" s="6"/>
      <c r="AI14" s="6"/>
      <c r="AJ14" s="6"/>
      <c r="AK14" s="25"/>
      <c r="AL14" s="6"/>
      <c r="AM14" s="6"/>
      <c r="AN14" s="6"/>
      <c r="AO14" s="6"/>
      <c r="AP14" s="25">
        <v>7</v>
      </c>
      <c r="AQ14" s="12">
        <v>42</v>
      </c>
      <c r="AR14" s="6">
        <v>0</v>
      </c>
      <c r="AS14" s="6">
        <v>25</v>
      </c>
      <c r="AT14" s="6">
        <v>2</v>
      </c>
      <c r="AU14" s="25"/>
      <c r="AV14" s="6"/>
      <c r="AW14" s="6"/>
      <c r="AX14" s="6"/>
      <c r="AY14" s="6"/>
      <c r="AZ14" s="25"/>
      <c r="BA14" s="6"/>
      <c r="BB14" s="6"/>
      <c r="BC14" s="6"/>
      <c r="BD14" s="6"/>
      <c r="BE14" s="31"/>
      <c r="BF14" s="37"/>
      <c r="BG14" s="27"/>
      <c r="BH14" s="27"/>
      <c r="BI14" s="27"/>
      <c r="BJ14" s="31"/>
      <c r="BK14" s="37"/>
      <c r="BL14" s="27"/>
      <c r="BM14" s="27"/>
      <c r="BN14" s="27"/>
      <c r="BO14" s="25"/>
      <c r="BP14" s="12"/>
      <c r="BQ14" s="6"/>
      <c r="BR14" s="6"/>
      <c r="BS14" s="6"/>
      <c r="BT14" s="25"/>
      <c r="BU14" s="6"/>
      <c r="BV14" s="6"/>
      <c r="BW14" s="6"/>
      <c r="BX14" s="6"/>
      <c r="BY14" s="25"/>
      <c r="BZ14" s="12"/>
      <c r="CA14" s="6"/>
      <c r="CB14" s="6"/>
      <c r="CC14" s="6"/>
      <c r="CD14" s="31"/>
      <c r="CE14" s="37"/>
      <c r="CF14" s="27"/>
      <c r="CG14" s="27"/>
      <c r="CH14" s="27"/>
      <c r="CI14" s="25"/>
      <c r="CJ14" s="6"/>
      <c r="CK14" s="6"/>
      <c r="CL14" s="6"/>
      <c r="CM14" s="6"/>
      <c r="CN14" s="25">
        <v>4</v>
      </c>
      <c r="CO14" s="6">
        <v>24</v>
      </c>
      <c r="CP14" s="6">
        <v>1</v>
      </c>
      <c r="CQ14" s="6">
        <v>12</v>
      </c>
      <c r="CR14" s="6">
        <v>2</v>
      </c>
      <c r="CS14" s="31">
        <v>3</v>
      </c>
      <c r="CT14" s="37">
        <v>18</v>
      </c>
      <c r="CU14" s="27">
        <v>0</v>
      </c>
      <c r="CV14" s="27">
        <v>29</v>
      </c>
      <c r="CW14" s="27">
        <v>0</v>
      </c>
      <c r="CX14" s="25"/>
      <c r="CY14" s="12"/>
      <c r="CZ14" s="12"/>
      <c r="DA14" s="6"/>
      <c r="DB14" s="6"/>
      <c r="DC14" s="25">
        <v>3</v>
      </c>
      <c r="DD14" s="6">
        <v>18</v>
      </c>
      <c r="DE14" s="6">
        <v>0</v>
      </c>
      <c r="DF14" s="6">
        <v>14</v>
      </c>
      <c r="DG14" s="6">
        <v>1</v>
      </c>
      <c r="DH14" s="31">
        <v>3</v>
      </c>
      <c r="DI14" s="37">
        <v>18</v>
      </c>
      <c r="DJ14" s="27">
        <v>0</v>
      </c>
      <c r="DK14" s="27">
        <v>16</v>
      </c>
      <c r="DL14" s="27">
        <v>0</v>
      </c>
      <c r="DM14" s="25"/>
      <c r="DN14" s="6"/>
      <c r="DO14" s="6"/>
      <c r="DP14" s="6"/>
      <c r="DQ14" s="6"/>
      <c r="DR14" s="25"/>
      <c r="DS14" s="6"/>
      <c r="DT14" s="6"/>
      <c r="DU14" s="6"/>
      <c r="DV14" s="6"/>
      <c r="DW14" s="38"/>
      <c r="DX14" s="28"/>
      <c r="DY14" s="28"/>
      <c r="DZ14" s="28"/>
      <c r="EA14" s="28"/>
      <c r="EB14" s="31"/>
      <c r="EC14" s="37"/>
      <c r="ED14" s="27"/>
      <c r="EE14" s="27"/>
      <c r="EF14" s="27"/>
      <c r="EG14" s="31"/>
      <c r="EH14" s="37"/>
      <c r="EI14" s="27"/>
      <c r="EJ14" s="27"/>
      <c r="EK14" s="27"/>
      <c r="EL14" s="31"/>
      <c r="EM14" s="37"/>
      <c r="EN14" s="27"/>
      <c r="EO14" s="27"/>
      <c r="EP14" s="27"/>
      <c r="EQ14" s="30"/>
      <c r="EV14" s="30"/>
      <c r="FA14" s="30"/>
    </row>
    <row r="15" spans="1:161" x14ac:dyDescent="0.25">
      <c r="A15" t="s">
        <v>531</v>
      </c>
      <c r="B15" s="5">
        <f>CI37</f>
        <v>17</v>
      </c>
      <c r="C15" s="15">
        <f>CJ37</f>
        <v>102</v>
      </c>
      <c r="D15" s="15">
        <f>CK37</f>
        <v>0</v>
      </c>
      <c r="E15" s="15">
        <f>CL37</f>
        <v>142</v>
      </c>
      <c r="F15" s="15">
        <f>CM37</f>
        <v>3</v>
      </c>
      <c r="G15" s="7">
        <f t="shared" si="3"/>
        <v>47.333333333333336</v>
      </c>
      <c r="H15" s="24"/>
      <c r="I15" s="7">
        <f t="shared" si="4"/>
        <v>34</v>
      </c>
      <c r="J15" s="7">
        <f t="shared" si="5"/>
        <v>8.3529411764705888</v>
      </c>
      <c r="K15" s="7"/>
      <c r="L15" s="25">
        <v>8</v>
      </c>
      <c r="M15" s="6">
        <v>48</v>
      </c>
      <c r="N15" s="6">
        <v>1</v>
      </c>
      <c r="O15" s="6">
        <v>32</v>
      </c>
      <c r="P15" s="6">
        <v>1</v>
      </c>
      <c r="Q15" s="31">
        <v>2</v>
      </c>
      <c r="R15" s="6">
        <v>12</v>
      </c>
      <c r="S15" s="6">
        <v>0</v>
      </c>
      <c r="T15" s="6">
        <v>16</v>
      </c>
      <c r="U15" s="6">
        <v>0</v>
      </c>
      <c r="V15" s="31">
        <v>5</v>
      </c>
      <c r="W15" s="28">
        <v>30</v>
      </c>
      <c r="X15" s="6">
        <v>0</v>
      </c>
      <c r="Y15" s="6">
        <v>19</v>
      </c>
      <c r="Z15" s="6">
        <v>0</v>
      </c>
      <c r="AA15" s="25"/>
      <c r="AB15" s="6"/>
      <c r="AC15" s="6"/>
      <c r="AD15" s="6"/>
      <c r="AE15" s="6"/>
      <c r="AF15" s="25"/>
      <c r="AG15" s="6"/>
      <c r="AH15" s="6"/>
      <c r="AI15" s="6"/>
      <c r="AJ15" s="6"/>
      <c r="AK15" s="25"/>
      <c r="AL15" s="6"/>
      <c r="AM15" s="6"/>
      <c r="AN15" s="6"/>
      <c r="AO15" s="6"/>
      <c r="AP15" s="25">
        <v>4</v>
      </c>
      <c r="AQ15" s="12">
        <v>24</v>
      </c>
      <c r="AR15" s="6">
        <v>0</v>
      </c>
      <c r="AS15" s="6">
        <v>25</v>
      </c>
      <c r="AT15" s="6">
        <v>1</v>
      </c>
      <c r="AU15" s="25"/>
      <c r="AV15" s="6"/>
      <c r="AW15" s="6"/>
      <c r="AX15" s="6"/>
      <c r="AY15" s="6"/>
      <c r="AZ15" s="25"/>
      <c r="BA15" s="6"/>
      <c r="BB15" s="6"/>
      <c r="BC15" s="6"/>
      <c r="BD15" s="6"/>
      <c r="BE15" s="30"/>
      <c r="BF15" s="4"/>
      <c r="BJ15" s="30"/>
      <c r="BK15" s="4"/>
      <c r="BO15" s="25"/>
      <c r="BP15" s="12"/>
      <c r="BQ15" s="6"/>
      <c r="BR15" s="6"/>
      <c r="BS15" s="6"/>
      <c r="BT15" s="25"/>
      <c r="BU15" s="6"/>
      <c r="BV15" s="6"/>
      <c r="BW15" s="6"/>
      <c r="BX15" s="6"/>
      <c r="BY15" s="25"/>
      <c r="BZ15" s="12"/>
      <c r="CA15" s="6"/>
      <c r="CB15" s="6"/>
      <c r="CC15" s="6"/>
      <c r="CD15" s="30"/>
      <c r="CE15" s="4"/>
      <c r="CI15" s="25"/>
      <c r="CJ15" s="6"/>
      <c r="CK15" s="6"/>
      <c r="CL15" s="6"/>
      <c r="CM15" s="6"/>
      <c r="CN15" s="25">
        <v>4</v>
      </c>
      <c r="CO15" s="6">
        <v>24</v>
      </c>
      <c r="CP15" s="6">
        <v>0</v>
      </c>
      <c r="CQ15" s="6">
        <v>13</v>
      </c>
      <c r="CR15" s="6">
        <v>1</v>
      </c>
      <c r="CS15" s="30">
        <v>2</v>
      </c>
      <c r="CT15" s="34">
        <v>12</v>
      </c>
      <c r="CU15" s="27">
        <v>0</v>
      </c>
      <c r="CV15" s="27">
        <v>11</v>
      </c>
      <c r="CW15" s="27">
        <v>0</v>
      </c>
      <c r="CX15" s="25"/>
      <c r="CY15" s="12"/>
      <c r="CZ15" s="12"/>
      <c r="DA15" s="6"/>
      <c r="DB15" s="6"/>
      <c r="DC15" s="25">
        <v>5</v>
      </c>
      <c r="DD15" s="6">
        <v>30</v>
      </c>
      <c r="DE15" s="6">
        <v>1</v>
      </c>
      <c r="DF15" s="6">
        <v>25</v>
      </c>
      <c r="DG15" s="6">
        <v>1</v>
      </c>
      <c r="DH15" s="30">
        <v>2</v>
      </c>
      <c r="DI15" s="34">
        <v>12</v>
      </c>
      <c r="DJ15" s="27">
        <v>0</v>
      </c>
      <c r="DK15" s="27">
        <v>10</v>
      </c>
      <c r="DL15" s="27">
        <v>2</v>
      </c>
      <c r="DM15" s="25"/>
      <c r="DN15" s="12"/>
      <c r="DO15" s="6"/>
      <c r="DP15" s="6"/>
      <c r="DQ15" s="6"/>
      <c r="DR15" s="25"/>
      <c r="DS15" s="6"/>
      <c r="DT15" s="6"/>
      <c r="DU15" s="6"/>
      <c r="DV15" s="6"/>
      <c r="DW15" s="30"/>
      <c r="DX15" s="28"/>
      <c r="DY15" s="28"/>
      <c r="DZ15" s="28"/>
      <c r="EA15" s="28"/>
      <c r="EB15" s="30"/>
      <c r="EC15" s="4"/>
      <c r="EG15" s="30"/>
      <c r="EH15" s="4"/>
      <c r="EL15" s="30"/>
      <c r="EM15" s="4"/>
      <c r="EQ15" s="30"/>
      <c r="EV15" s="30"/>
      <c r="FA15" s="30"/>
    </row>
    <row r="16" spans="1:161" x14ac:dyDescent="0.25">
      <c r="A16" s="4" t="s">
        <v>13</v>
      </c>
      <c r="B16" s="5">
        <f>CN37</f>
        <v>77</v>
      </c>
      <c r="C16" s="15">
        <f>CO37</f>
        <v>462</v>
      </c>
      <c r="D16" s="15">
        <f>CP37</f>
        <v>3</v>
      </c>
      <c r="E16" s="15">
        <f>CQ37</f>
        <v>417</v>
      </c>
      <c r="F16" s="15">
        <f>CR37</f>
        <v>17</v>
      </c>
      <c r="G16" s="7">
        <f t="shared" si="3"/>
        <v>24.529411764705884</v>
      </c>
      <c r="H16" s="24">
        <v>2</v>
      </c>
      <c r="I16" s="7">
        <f t="shared" si="4"/>
        <v>27.176470588235293</v>
      </c>
      <c r="J16" s="7">
        <f t="shared" si="5"/>
        <v>5.4155844155844157</v>
      </c>
      <c r="K16" s="7"/>
      <c r="L16" s="25">
        <v>3</v>
      </c>
      <c r="M16" s="6">
        <v>18</v>
      </c>
      <c r="N16" s="6">
        <v>1</v>
      </c>
      <c r="O16" s="6">
        <v>10</v>
      </c>
      <c r="P16" s="6">
        <v>2</v>
      </c>
      <c r="Q16" s="31">
        <v>3</v>
      </c>
      <c r="R16" s="6">
        <v>18</v>
      </c>
      <c r="S16" s="6">
        <v>1</v>
      </c>
      <c r="T16" s="6">
        <v>2</v>
      </c>
      <c r="U16" s="6">
        <v>3</v>
      </c>
      <c r="V16" s="31">
        <v>8</v>
      </c>
      <c r="W16" s="28">
        <v>48</v>
      </c>
      <c r="X16" s="6">
        <v>2</v>
      </c>
      <c r="Y16" s="6">
        <v>27</v>
      </c>
      <c r="Z16" s="6">
        <v>3</v>
      </c>
      <c r="AA16" s="25"/>
      <c r="AB16" s="6"/>
      <c r="AC16" s="6"/>
      <c r="AD16" s="6"/>
      <c r="AE16" s="6"/>
      <c r="AF16" s="25"/>
      <c r="AG16" s="6"/>
      <c r="AH16" s="6"/>
      <c r="AI16" s="6"/>
      <c r="AJ16" s="6"/>
      <c r="AK16" s="25"/>
      <c r="AL16" s="6"/>
      <c r="AM16" s="6"/>
      <c r="AN16" s="6"/>
      <c r="AO16" s="6"/>
      <c r="AP16" s="25">
        <v>2</v>
      </c>
      <c r="AQ16" s="12">
        <v>12</v>
      </c>
      <c r="AR16" s="6">
        <v>0</v>
      </c>
      <c r="AS16" s="6">
        <v>10</v>
      </c>
      <c r="AT16" s="6">
        <v>2</v>
      </c>
      <c r="AU16" s="25"/>
      <c r="AV16" s="6"/>
      <c r="AW16" s="6"/>
      <c r="AX16" s="6"/>
      <c r="AY16" s="6"/>
      <c r="AZ16" s="25"/>
      <c r="BA16" s="6"/>
      <c r="BB16" s="6"/>
      <c r="BC16" s="6"/>
      <c r="BD16" s="6"/>
      <c r="BE16" s="30"/>
      <c r="BF16" s="4"/>
      <c r="BJ16" s="30"/>
      <c r="BK16" s="4"/>
      <c r="BO16" s="25"/>
      <c r="BP16" s="12"/>
      <c r="BQ16" s="6"/>
      <c r="BR16" s="6"/>
      <c r="BS16" s="6"/>
      <c r="BT16" s="25"/>
      <c r="BU16" s="6"/>
      <c r="BV16" s="6"/>
      <c r="BW16" s="6"/>
      <c r="BX16" s="6"/>
      <c r="BY16" s="25"/>
      <c r="BZ16" s="12"/>
      <c r="CA16" s="6"/>
      <c r="CB16" s="6"/>
      <c r="CC16" s="6"/>
      <c r="CD16" s="30"/>
      <c r="CE16" s="4"/>
      <c r="CI16" s="25"/>
      <c r="CJ16" s="6"/>
      <c r="CK16" s="6"/>
      <c r="CL16" s="6"/>
      <c r="CM16" s="6"/>
      <c r="CN16" s="25"/>
      <c r="CO16" s="6"/>
      <c r="CP16" s="6"/>
      <c r="CQ16" s="6"/>
      <c r="CR16" s="6"/>
      <c r="CS16" s="30">
        <v>5</v>
      </c>
      <c r="CT16" s="34">
        <v>30</v>
      </c>
      <c r="CU16" s="27">
        <v>0</v>
      </c>
      <c r="CV16" s="27">
        <v>18</v>
      </c>
      <c r="CW16" s="27">
        <v>3</v>
      </c>
      <c r="CX16" s="25"/>
      <c r="CY16" s="12"/>
      <c r="CZ16" s="12"/>
      <c r="DA16" s="6"/>
      <c r="DB16" s="6"/>
      <c r="DC16" s="25">
        <v>2</v>
      </c>
      <c r="DD16" s="6">
        <v>12</v>
      </c>
      <c r="DE16" s="6">
        <v>0</v>
      </c>
      <c r="DF16" s="6">
        <v>6</v>
      </c>
      <c r="DG16" s="6">
        <v>2</v>
      </c>
      <c r="DH16" s="30">
        <v>8</v>
      </c>
      <c r="DI16" s="34">
        <v>48</v>
      </c>
      <c r="DJ16" s="27">
        <v>1</v>
      </c>
      <c r="DK16" s="27">
        <v>25</v>
      </c>
      <c r="DL16" s="27">
        <v>4</v>
      </c>
      <c r="DM16" s="25"/>
      <c r="DN16" s="12"/>
      <c r="DO16" s="6"/>
      <c r="DP16" s="6"/>
      <c r="DQ16" s="6"/>
      <c r="DR16" s="25"/>
      <c r="DS16" s="6"/>
      <c r="DT16" s="6"/>
      <c r="DU16" s="6"/>
      <c r="DV16" s="6"/>
      <c r="DW16" s="30"/>
      <c r="DX16" s="28"/>
      <c r="DY16" s="28"/>
      <c r="DZ16" s="28"/>
      <c r="EA16" s="28"/>
      <c r="EB16" s="30"/>
      <c r="EC16" s="4"/>
      <c r="EG16" s="30"/>
      <c r="EH16" s="4"/>
      <c r="EL16" s="30"/>
      <c r="EM16" s="4"/>
      <c r="EQ16" s="30"/>
      <c r="EV16" s="30"/>
      <c r="FA16" s="30"/>
    </row>
    <row r="17" spans="1:157" x14ac:dyDescent="0.25">
      <c r="A17" s="4" t="s">
        <v>14</v>
      </c>
      <c r="B17" s="5">
        <f>V37</f>
        <v>150.1</v>
      </c>
      <c r="C17" s="15">
        <f>W37</f>
        <v>901</v>
      </c>
      <c r="D17" s="15">
        <f>X37</f>
        <v>14</v>
      </c>
      <c r="E17" s="15">
        <f>Y37</f>
        <v>634</v>
      </c>
      <c r="F17" s="15">
        <f>Z37</f>
        <v>39</v>
      </c>
      <c r="G17" s="7">
        <f t="shared" si="3"/>
        <v>16.256410256410255</v>
      </c>
      <c r="H17" s="24">
        <v>7</v>
      </c>
      <c r="I17" s="7">
        <f t="shared" si="4"/>
        <v>23.102564102564102</v>
      </c>
      <c r="J17" s="7">
        <f t="shared" si="5"/>
        <v>4.2219755826859044</v>
      </c>
      <c r="K17" s="7"/>
      <c r="L17" s="25">
        <v>5</v>
      </c>
      <c r="M17" s="6">
        <v>30</v>
      </c>
      <c r="N17" s="6">
        <v>3</v>
      </c>
      <c r="O17" s="6">
        <v>6</v>
      </c>
      <c r="P17" s="6">
        <v>2</v>
      </c>
      <c r="Q17" s="31">
        <v>3</v>
      </c>
      <c r="R17" s="6">
        <v>18</v>
      </c>
      <c r="S17" s="6">
        <v>0</v>
      </c>
      <c r="T17" s="6">
        <v>14</v>
      </c>
      <c r="U17" s="6">
        <v>1</v>
      </c>
      <c r="V17" s="31">
        <v>2</v>
      </c>
      <c r="W17" s="28">
        <v>12</v>
      </c>
      <c r="X17" s="6">
        <v>0</v>
      </c>
      <c r="Y17" s="6">
        <v>6</v>
      </c>
      <c r="Z17" s="6">
        <v>2</v>
      </c>
      <c r="AA17" s="25"/>
      <c r="AB17" s="6"/>
      <c r="AC17" s="6"/>
      <c r="AD17" s="6"/>
      <c r="AE17" s="6"/>
      <c r="AF17" s="25"/>
      <c r="AG17" s="6"/>
      <c r="AH17" s="6"/>
      <c r="AI17" s="6"/>
      <c r="AJ17" s="6"/>
      <c r="AK17" s="25"/>
      <c r="AL17" s="6"/>
      <c r="AM17" s="6"/>
      <c r="AN17" s="6"/>
      <c r="AO17" s="6"/>
      <c r="AP17" s="25">
        <v>3</v>
      </c>
      <c r="AQ17" s="12">
        <v>18</v>
      </c>
      <c r="AR17" s="6">
        <v>0</v>
      </c>
      <c r="AS17" s="6">
        <v>8</v>
      </c>
      <c r="AT17" s="6">
        <v>1</v>
      </c>
      <c r="AU17" s="25"/>
      <c r="AV17" s="6"/>
      <c r="AW17" s="6"/>
      <c r="AX17" s="6"/>
      <c r="AY17" s="6"/>
      <c r="AZ17" s="25"/>
      <c r="BA17" s="6"/>
      <c r="BB17" s="6"/>
      <c r="BC17" s="6"/>
      <c r="BD17" s="6"/>
      <c r="BE17" s="30"/>
      <c r="BF17" s="4"/>
      <c r="BJ17" s="30"/>
      <c r="BK17" s="4"/>
      <c r="BO17" s="25"/>
      <c r="BP17" s="12"/>
      <c r="BQ17" s="6"/>
      <c r="BR17" s="6"/>
      <c r="BS17" s="6"/>
      <c r="BT17" s="25"/>
      <c r="BU17" s="6"/>
      <c r="BV17" s="6"/>
      <c r="BW17" s="6"/>
      <c r="BX17" s="6"/>
      <c r="BY17" s="25"/>
      <c r="BZ17" s="12"/>
      <c r="CA17" s="6"/>
      <c r="CB17" s="6"/>
      <c r="CC17" s="6"/>
      <c r="CD17" s="30"/>
      <c r="CE17" s="4"/>
      <c r="CI17" s="25"/>
      <c r="CJ17" s="6"/>
      <c r="CK17" s="6"/>
      <c r="CL17" s="6"/>
      <c r="CM17" s="6"/>
      <c r="CN17" s="25"/>
      <c r="CO17" s="6"/>
      <c r="CP17" s="6"/>
      <c r="CQ17" s="6"/>
      <c r="CR17" s="6"/>
      <c r="CS17" s="30"/>
      <c r="CT17" s="4"/>
      <c r="CX17" s="25"/>
      <c r="CY17" s="12"/>
      <c r="CZ17" s="12"/>
      <c r="DA17" s="6"/>
      <c r="DB17" s="6"/>
      <c r="DC17" s="25">
        <v>4</v>
      </c>
      <c r="DD17" s="6">
        <v>24</v>
      </c>
      <c r="DE17" s="6">
        <v>1</v>
      </c>
      <c r="DF17" s="6">
        <v>17</v>
      </c>
      <c r="DG17" s="6">
        <v>0</v>
      </c>
      <c r="DH17" s="30"/>
      <c r="DI17" s="4"/>
      <c r="DM17" s="25"/>
      <c r="DN17" s="12"/>
      <c r="DO17" s="6"/>
      <c r="DP17" s="6"/>
      <c r="DQ17" s="6"/>
      <c r="DR17" s="25"/>
      <c r="DS17" s="6"/>
      <c r="DT17" s="6"/>
      <c r="DU17" s="6"/>
      <c r="DV17" s="6"/>
      <c r="DW17" s="30"/>
      <c r="DX17" s="28"/>
      <c r="DY17" s="28"/>
      <c r="DZ17" s="28"/>
      <c r="EA17" s="28"/>
      <c r="EB17" s="30"/>
      <c r="EC17" s="4"/>
      <c r="EG17" s="30"/>
      <c r="EH17" s="4"/>
      <c r="EL17" s="30"/>
      <c r="EM17" s="4"/>
      <c r="EQ17" s="30"/>
      <c r="EV17" s="30"/>
      <c r="FA17" s="30"/>
    </row>
    <row r="18" spans="1:157" x14ac:dyDescent="0.25">
      <c r="A18" s="26" t="s">
        <v>617</v>
      </c>
      <c r="B18" s="5">
        <f>CS37</f>
        <v>42.3</v>
      </c>
      <c r="C18" s="15">
        <f>CT37</f>
        <v>255</v>
      </c>
      <c r="D18" s="15">
        <f>CU37</f>
        <v>1</v>
      </c>
      <c r="E18" s="15">
        <f>CV37</f>
        <v>238</v>
      </c>
      <c r="F18" s="15">
        <f>CW37</f>
        <v>12</v>
      </c>
      <c r="G18" s="7">
        <f t="shared" si="3"/>
        <v>19.833333333333332</v>
      </c>
      <c r="H18" s="24">
        <v>2</v>
      </c>
      <c r="I18" s="7">
        <f t="shared" si="4"/>
        <v>21.25</v>
      </c>
      <c r="J18" s="7">
        <f t="shared" si="5"/>
        <v>5.6</v>
      </c>
      <c r="K18" s="7"/>
      <c r="L18" s="29">
        <v>4</v>
      </c>
      <c r="M18" s="6">
        <v>24</v>
      </c>
      <c r="N18" s="6">
        <v>0</v>
      </c>
      <c r="O18" s="6">
        <v>38</v>
      </c>
      <c r="P18" s="12">
        <v>0</v>
      </c>
      <c r="Q18" s="25">
        <v>3</v>
      </c>
      <c r="R18" s="6">
        <v>18</v>
      </c>
      <c r="S18" s="6">
        <v>0</v>
      </c>
      <c r="T18" s="6">
        <v>15</v>
      </c>
      <c r="U18" s="6">
        <v>0</v>
      </c>
      <c r="V18" s="25">
        <v>3</v>
      </c>
      <c r="W18" s="12">
        <v>18</v>
      </c>
      <c r="X18" s="6">
        <v>0</v>
      </c>
      <c r="Y18" s="6">
        <v>19</v>
      </c>
      <c r="Z18" s="6">
        <v>0</v>
      </c>
      <c r="AA18" s="25"/>
      <c r="AB18" s="6"/>
      <c r="AC18" s="6"/>
      <c r="AD18" s="6"/>
      <c r="AE18" s="6"/>
      <c r="AF18" s="25"/>
      <c r="AG18" s="6"/>
      <c r="AH18" s="6"/>
      <c r="AI18" s="6"/>
      <c r="AJ18" s="6"/>
      <c r="AK18" s="25"/>
      <c r="AL18" s="6"/>
      <c r="AM18" s="6"/>
      <c r="AN18" s="6"/>
      <c r="AO18" s="6"/>
      <c r="AP18" s="25">
        <v>4</v>
      </c>
      <c r="AQ18" s="12">
        <v>24</v>
      </c>
      <c r="AR18" s="6">
        <v>0</v>
      </c>
      <c r="AS18" s="6">
        <v>19</v>
      </c>
      <c r="AT18" s="6">
        <v>0</v>
      </c>
      <c r="AU18" s="29"/>
      <c r="AV18" s="6"/>
      <c r="AW18" s="6"/>
      <c r="AX18" s="6"/>
      <c r="AY18" s="6"/>
      <c r="AZ18" s="25"/>
      <c r="BA18" s="6"/>
      <c r="BB18" s="6"/>
      <c r="BC18" s="6"/>
      <c r="BD18" s="6"/>
      <c r="BE18" s="30"/>
      <c r="BF18" s="4"/>
      <c r="BJ18" s="30"/>
      <c r="BK18" s="4"/>
      <c r="BO18" s="25"/>
      <c r="BP18" s="12"/>
      <c r="BQ18" s="6"/>
      <c r="BR18" s="6"/>
      <c r="BS18" s="6"/>
      <c r="BT18" s="25"/>
      <c r="BU18" s="6"/>
      <c r="BV18" s="6"/>
      <c r="BW18" s="6"/>
      <c r="BX18" s="6"/>
      <c r="BY18" s="25"/>
      <c r="BZ18" s="12"/>
      <c r="CA18" s="6"/>
      <c r="CB18" s="6"/>
      <c r="CC18" s="6"/>
      <c r="CD18" s="30"/>
      <c r="CE18" s="4"/>
      <c r="CI18" s="25"/>
      <c r="CJ18" s="6"/>
      <c r="CK18" s="6"/>
      <c r="CL18" s="6"/>
      <c r="CM18" s="6"/>
      <c r="CN18" s="25"/>
      <c r="CO18" s="6"/>
      <c r="CP18" s="6"/>
      <c r="CQ18" s="6"/>
      <c r="CR18" s="6"/>
      <c r="CS18" s="30"/>
      <c r="CT18" s="4"/>
      <c r="CX18" s="25"/>
      <c r="CY18" s="12"/>
      <c r="CZ18" s="12"/>
      <c r="DA18" s="6"/>
      <c r="DB18" s="6"/>
      <c r="DC18" s="25">
        <v>4</v>
      </c>
      <c r="DD18" s="6">
        <v>24</v>
      </c>
      <c r="DE18" s="6">
        <v>0</v>
      </c>
      <c r="DF18" s="6">
        <v>13</v>
      </c>
      <c r="DG18" s="6">
        <v>0</v>
      </c>
      <c r="DH18" s="30"/>
      <c r="DI18" s="4"/>
      <c r="DM18" s="25"/>
      <c r="DN18" s="12"/>
      <c r="DO18" s="6"/>
      <c r="DP18" s="6"/>
      <c r="DQ18" s="6"/>
      <c r="DR18" s="25"/>
      <c r="DS18" s="6"/>
      <c r="DT18" s="6"/>
      <c r="DU18" s="6"/>
      <c r="DV18" s="6"/>
      <c r="DW18" s="30"/>
      <c r="DX18" s="28"/>
      <c r="DY18" s="28"/>
      <c r="DZ18" s="28"/>
      <c r="EA18" s="28"/>
      <c r="EB18" s="30"/>
      <c r="EC18" s="4"/>
      <c r="EG18" s="30"/>
      <c r="EH18" s="4"/>
      <c r="EL18" s="30"/>
      <c r="EM18" s="4"/>
      <c r="EQ18" s="30"/>
      <c r="EV18" s="30"/>
      <c r="FA18" s="30"/>
    </row>
    <row r="19" spans="1:157" x14ac:dyDescent="0.25">
      <c r="A19" s="26" t="s">
        <v>530</v>
      </c>
      <c r="B19" s="5">
        <f>CX37</f>
        <v>35</v>
      </c>
      <c r="C19" s="15">
        <f>CY37</f>
        <v>210</v>
      </c>
      <c r="D19" s="15">
        <f>CZ37</f>
        <v>1</v>
      </c>
      <c r="E19" s="15">
        <f>DA37</f>
        <v>206</v>
      </c>
      <c r="F19" s="15">
        <f>DB37</f>
        <v>7</v>
      </c>
      <c r="G19" s="7">
        <f t="shared" si="3"/>
        <v>29.428571428571427</v>
      </c>
      <c r="H19" s="6"/>
      <c r="I19" s="7">
        <f t="shared" si="4"/>
        <v>30</v>
      </c>
      <c r="J19" s="7">
        <f t="shared" si="5"/>
        <v>5.8857142857142861</v>
      </c>
      <c r="K19" s="7"/>
      <c r="L19" s="25">
        <v>7</v>
      </c>
      <c r="M19" s="12">
        <v>42</v>
      </c>
      <c r="N19" s="6">
        <v>0</v>
      </c>
      <c r="O19" s="6">
        <v>24</v>
      </c>
      <c r="P19" s="6">
        <v>0</v>
      </c>
      <c r="Q19" s="25">
        <v>4.0999999999999996</v>
      </c>
      <c r="R19" s="12">
        <v>25</v>
      </c>
      <c r="S19" s="6">
        <v>0</v>
      </c>
      <c r="T19" s="6">
        <v>31</v>
      </c>
      <c r="U19" s="6">
        <v>0</v>
      </c>
      <c r="V19" s="25">
        <v>8</v>
      </c>
      <c r="W19" s="12">
        <v>48</v>
      </c>
      <c r="X19" s="6">
        <v>1</v>
      </c>
      <c r="Y19" s="6">
        <v>30</v>
      </c>
      <c r="Z19" s="6">
        <v>3</v>
      </c>
      <c r="AA19" s="25"/>
      <c r="AB19" s="6"/>
      <c r="AC19" s="6"/>
      <c r="AD19" s="6"/>
      <c r="AE19" s="6"/>
      <c r="AF19" s="25"/>
      <c r="AG19" s="6"/>
      <c r="AH19" s="6"/>
      <c r="AI19" s="6"/>
      <c r="AJ19" s="6"/>
      <c r="AK19" s="25"/>
      <c r="AL19" s="6"/>
      <c r="AM19" s="6"/>
      <c r="AN19" s="6"/>
      <c r="AO19" s="6"/>
      <c r="AP19" s="25">
        <v>8</v>
      </c>
      <c r="AQ19" s="12">
        <v>48</v>
      </c>
      <c r="AR19" s="6">
        <v>0</v>
      </c>
      <c r="AS19" s="6">
        <v>38</v>
      </c>
      <c r="AT19" s="6">
        <v>2</v>
      </c>
      <c r="AU19" s="29"/>
      <c r="AV19" s="6"/>
      <c r="AW19" s="6"/>
      <c r="AX19" s="6"/>
      <c r="AY19" s="6"/>
      <c r="AZ19" s="30"/>
      <c r="BE19" s="30"/>
      <c r="BF19" s="4"/>
      <c r="BJ19" s="30"/>
      <c r="BK19" s="4"/>
      <c r="BO19" s="25"/>
      <c r="BP19" s="12"/>
      <c r="BQ19" s="6"/>
      <c r="BR19" s="6"/>
      <c r="BS19" s="6"/>
      <c r="BT19" s="25"/>
      <c r="BU19" s="6"/>
      <c r="BV19" s="6"/>
      <c r="BW19" s="6"/>
      <c r="BX19" s="6"/>
      <c r="BY19" s="25"/>
      <c r="BZ19" s="12"/>
      <c r="CA19" s="6"/>
      <c r="CB19" s="6"/>
      <c r="CC19" s="6"/>
      <c r="CD19" s="30"/>
      <c r="CE19" s="4"/>
      <c r="CI19" s="30"/>
      <c r="CJ19" s="6"/>
      <c r="CK19" s="6"/>
      <c r="CL19" s="6"/>
      <c r="CM19" s="6"/>
      <c r="CN19" s="30"/>
      <c r="CS19" s="30"/>
      <c r="CT19" s="4"/>
      <c r="CX19" s="30"/>
      <c r="CY19" s="4"/>
      <c r="CZ19" s="4"/>
      <c r="DC19" s="25"/>
      <c r="DD19" s="6"/>
      <c r="DE19" s="6"/>
      <c r="DF19" s="6"/>
      <c r="DG19" s="6"/>
      <c r="DH19" s="30"/>
      <c r="DI19" s="4"/>
      <c r="DM19" s="25"/>
      <c r="DN19" s="12"/>
      <c r="DO19" s="6"/>
      <c r="DP19" s="6"/>
      <c r="DQ19" s="6"/>
      <c r="DR19" s="25"/>
      <c r="DS19" s="6"/>
      <c r="DT19" s="6"/>
      <c r="DU19" s="6"/>
      <c r="DV19" s="6"/>
      <c r="DW19" s="38"/>
      <c r="DX19" s="28"/>
      <c r="DY19" s="28"/>
      <c r="DZ19" s="28"/>
      <c r="EA19" s="28"/>
      <c r="EB19" s="30"/>
      <c r="EC19" s="4"/>
      <c r="EG19" s="30"/>
      <c r="EH19" s="4"/>
      <c r="EL19" s="30"/>
      <c r="EM19" s="4"/>
      <c r="EQ19" s="30"/>
      <c r="EV19" s="30"/>
      <c r="FA19" s="30"/>
    </row>
    <row r="20" spans="1:157" x14ac:dyDescent="0.25">
      <c r="A20" s="4" t="s">
        <v>746</v>
      </c>
      <c r="B20" s="5">
        <f>DC37</f>
        <v>67.400000000000006</v>
      </c>
      <c r="C20" s="15">
        <f>DD37</f>
        <v>406</v>
      </c>
      <c r="D20" s="15">
        <f>DE37</f>
        <v>4</v>
      </c>
      <c r="E20" s="15">
        <f>DF37</f>
        <v>333</v>
      </c>
      <c r="F20" s="15">
        <f>DG37</f>
        <v>18</v>
      </c>
      <c r="G20" s="7">
        <f t="shared" si="3"/>
        <v>18.5</v>
      </c>
      <c r="H20" s="24">
        <v>1</v>
      </c>
      <c r="I20" s="7">
        <f t="shared" si="4"/>
        <v>22.555555555555557</v>
      </c>
      <c r="J20" s="7">
        <f t="shared" si="5"/>
        <v>4.9211822660098523</v>
      </c>
      <c r="K20" s="7"/>
      <c r="L20" s="25">
        <v>3</v>
      </c>
      <c r="M20" s="12">
        <v>18</v>
      </c>
      <c r="N20" s="6">
        <v>0</v>
      </c>
      <c r="O20" s="6">
        <v>8</v>
      </c>
      <c r="P20" s="6">
        <v>1</v>
      </c>
      <c r="Q20" s="25">
        <v>3</v>
      </c>
      <c r="R20" s="12">
        <v>18</v>
      </c>
      <c r="S20" s="6">
        <v>0</v>
      </c>
      <c r="T20" s="6">
        <v>7</v>
      </c>
      <c r="U20" s="6">
        <v>2</v>
      </c>
      <c r="V20" s="25">
        <v>3</v>
      </c>
      <c r="W20" s="12">
        <v>18</v>
      </c>
      <c r="X20" s="6">
        <v>0</v>
      </c>
      <c r="Y20" s="6">
        <v>10</v>
      </c>
      <c r="Z20" s="6">
        <v>1</v>
      </c>
      <c r="AA20" s="25"/>
      <c r="AB20" s="6"/>
      <c r="AC20" s="6"/>
      <c r="AD20" s="6"/>
      <c r="AE20" s="6"/>
      <c r="AF20" s="25"/>
      <c r="AG20" s="6"/>
      <c r="AH20" s="6"/>
      <c r="AI20" s="6"/>
      <c r="AJ20" s="6"/>
      <c r="AK20" s="25"/>
      <c r="AL20" s="6"/>
      <c r="AM20" s="6"/>
      <c r="AN20" s="6"/>
      <c r="AO20" s="6"/>
      <c r="AP20" s="25">
        <v>4</v>
      </c>
      <c r="AQ20" s="12">
        <v>24</v>
      </c>
      <c r="AR20" s="6">
        <v>1</v>
      </c>
      <c r="AS20" s="6">
        <v>11</v>
      </c>
      <c r="AT20" s="6">
        <v>2</v>
      </c>
      <c r="AU20" s="25"/>
      <c r="AV20" s="6"/>
      <c r="AW20" s="6"/>
      <c r="AX20" s="6"/>
      <c r="AY20" s="6"/>
      <c r="AZ20" s="25"/>
      <c r="BA20" s="6"/>
      <c r="BB20" s="6"/>
      <c r="BC20" s="6"/>
      <c r="BD20" s="6"/>
      <c r="BE20" s="30"/>
      <c r="BF20" s="4"/>
      <c r="BJ20" s="30"/>
      <c r="BK20" s="4"/>
      <c r="BO20" s="25"/>
      <c r="BP20" s="12"/>
      <c r="BQ20" s="6"/>
      <c r="BR20" s="6"/>
      <c r="BS20" s="6"/>
      <c r="BT20" s="25"/>
      <c r="BU20" s="6"/>
      <c r="BV20" s="6"/>
      <c r="BW20" s="6"/>
      <c r="BX20" s="6"/>
      <c r="BY20" s="25"/>
      <c r="BZ20" s="12"/>
      <c r="CA20" s="6"/>
      <c r="CB20" s="6"/>
      <c r="CC20" s="6"/>
      <c r="CD20" s="30"/>
      <c r="CE20" s="4"/>
      <c r="CI20" s="25"/>
      <c r="CJ20" s="6"/>
      <c r="CK20" s="6"/>
      <c r="CL20" s="6"/>
      <c r="CM20" s="6"/>
      <c r="CN20" s="25"/>
      <c r="CO20" s="6"/>
      <c r="CP20" s="6"/>
      <c r="CQ20" s="6"/>
      <c r="CR20" s="6"/>
      <c r="CS20" s="30"/>
      <c r="CT20" s="4"/>
      <c r="CX20" s="25"/>
      <c r="CY20" s="12"/>
      <c r="CZ20" s="12"/>
      <c r="DA20" s="6"/>
      <c r="DB20" s="6"/>
      <c r="DC20" s="25"/>
      <c r="DD20" s="6"/>
      <c r="DE20" s="6"/>
      <c r="DF20" s="6"/>
      <c r="DG20" s="6"/>
      <c r="DH20" s="30"/>
      <c r="DI20" s="4"/>
      <c r="DM20" s="25"/>
      <c r="DN20" s="12"/>
      <c r="DO20" s="6"/>
      <c r="DP20" s="6"/>
      <c r="DQ20" s="6"/>
      <c r="DR20" s="25"/>
      <c r="DS20" s="12"/>
      <c r="DT20" s="6"/>
      <c r="DU20" s="6"/>
      <c r="DV20" s="6"/>
      <c r="DW20" s="30"/>
      <c r="EB20" s="30"/>
      <c r="EC20" s="4"/>
      <c r="EG20" s="30"/>
      <c r="EH20" s="4"/>
      <c r="EL20" s="30"/>
      <c r="EM20" s="4"/>
      <c r="EQ20" s="30"/>
      <c r="EV20" s="30"/>
      <c r="FA20" s="30"/>
    </row>
    <row r="21" spans="1:157" x14ac:dyDescent="0.25">
      <c r="A21" s="26" t="s">
        <v>754</v>
      </c>
      <c r="B21" s="5">
        <f>DM37</f>
        <v>20</v>
      </c>
      <c r="C21" s="5">
        <f>DN37</f>
        <v>120</v>
      </c>
      <c r="D21" s="15">
        <f>DO37</f>
        <v>4</v>
      </c>
      <c r="E21" s="15">
        <f>DP37</f>
        <v>137</v>
      </c>
      <c r="F21" s="15">
        <f>DQ37</f>
        <v>5</v>
      </c>
      <c r="G21" s="7">
        <f t="shared" si="3"/>
        <v>27.4</v>
      </c>
      <c r="H21" s="24">
        <v>1</v>
      </c>
      <c r="I21" s="7">
        <f t="shared" si="4"/>
        <v>24</v>
      </c>
      <c r="J21" s="7">
        <f t="shared" si="5"/>
        <v>6.85</v>
      </c>
      <c r="K21" s="7"/>
      <c r="L21" s="25">
        <v>8</v>
      </c>
      <c r="M21" s="12">
        <v>48</v>
      </c>
      <c r="N21" s="6">
        <v>0</v>
      </c>
      <c r="O21" s="6">
        <v>34</v>
      </c>
      <c r="P21" s="6">
        <v>1</v>
      </c>
      <c r="Q21" s="25">
        <v>2</v>
      </c>
      <c r="R21" s="12">
        <v>12</v>
      </c>
      <c r="S21" s="6">
        <v>0</v>
      </c>
      <c r="T21" s="6">
        <v>9</v>
      </c>
      <c r="U21" s="6">
        <v>0</v>
      </c>
      <c r="V21" s="25">
        <v>7</v>
      </c>
      <c r="W21" s="12">
        <v>42</v>
      </c>
      <c r="X21" s="6">
        <v>1</v>
      </c>
      <c r="Y21" s="6">
        <v>19</v>
      </c>
      <c r="Z21" s="6">
        <v>1</v>
      </c>
      <c r="AA21" s="25"/>
      <c r="AB21" s="6"/>
      <c r="AC21" s="6"/>
      <c r="AD21" s="6"/>
      <c r="AE21" s="6"/>
      <c r="AF21" s="25"/>
      <c r="AG21" s="6"/>
      <c r="AH21" s="6"/>
      <c r="AI21" s="6"/>
      <c r="AJ21" s="6"/>
      <c r="AK21" s="25"/>
      <c r="AL21" s="6"/>
      <c r="AM21" s="6"/>
      <c r="AN21" s="6"/>
      <c r="AO21" s="6"/>
      <c r="AP21" s="25">
        <v>0.1</v>
      </c>
      <c r="AQ21" s="12">
        <v>1</v>
      </c>
      <c r="AR21" s="6">
        <v>0</v>
      </c>
      <c r="AS21" s="6">
        <v>0</v>
      </c>
      <c r="AT21" s="6">
        <v>1</v>
      </c>
      <c r="AU21" s="30"/>
      <c r="AV21" s="12"/>
      <c r="AW21" s="6"/>
      <c r="AX21" s="6"/>
      <c r="AY21" s="6"/>
      <c r="AZ21" s="30"/>
      <c r="BE21" s="30"/>
      <c r="BF21" s="4"/>
      <c r="BJ21" s="30"/>
      <c r="BK21" s="4"/>
      <c r="BO21" s="30"/>
      <c r="BP21" s="4"/>
      <c r="BT21" s="30"/>
      <c r="BY21" s="25"/>
      <c r="BZ21" s="12"/>
      <c r="CA21" s="6"/>
      <c r="CB21" s="6"/>
      <c r="CC21" s="6"/>
      <c r="CD21" s="30"/>
      <c r="CE21" s="4"/>
      <c r="CI21" s="25"/>
      <c r="CJ21" s="12"/>
      <c r="CK21" s="6"/>
      <c r="CL21" s="6"/>
      <c r="CM21" s="6"/>
      <c r="CN21" s="25"/>
      <c r="CO21" s="6"/>
      <c r="CP21" s="6"/>
      <c r="CQ21" s="6"/>
      <c r="CR21" s="6"/>
      <c r="CS21" s="30"/>
      <c r="CT21" s="4"/>
      <c r="CX21" s="25"/>
      <c r="CY21" s="12"/>
      <c r="CZ21" s="12"/>
      <c r="DA21" s="6"/>
      <c r="DB21" s="6"/>
      <c r="DC21" s="25"/>
      <c r="DD21" s="12"/>
      <c r="DE21" s="6"/>
      <c r="DF21" s="6"/>
      <c r="DG21" s="6"/>
      <c r="DH21" s="30"/>
      <c r="DI21" s="4"/>
      <c r="DM21" s="25"/>
      <c r="DN21" s="12"/>
      <c r="DO21" s="6"/>
      <c r="DP21" s="6"/>
      <c r="DQ21" s="6"/>
      <c r="DR21" s="25"/>
      <c r="DS21" s="12"/>
      <c r="DT21" s="6"/>
      <c r="DU21" s="6"/>
      <c r="DV21" s="6"/>
      <c r="DW21" s="30"/>
      <c r="EB21" s="30"/>
      <c r="EC21" s="4"/>
      <c r="EG21" s="30"/>
      <c r="EH21" s="4"/>
      <c r="EL21" s="30"/>
      <c r="EM21" s="4"/>
      <c r="EQ21" s="30"/>
      <c r="EV21" s="30"/>
      <c r="FA21" s="30"/>
    </row>
    <row r="22" spans="1:157" x14ac:dyDescent="0.25">
      <c r="A22" s="2" t="s">
        <v>623</v>
      </c>
      <c r="B22" s="35">
        <f>DH37</f>
        <v>54</v>
      </c>
      <c r="C22" s="36">
        <f>DI37</f>
        <v>324</v>
      </c>
      <c r="D22" s="36">
        <f>DJ37</f>
        <v>4</v>
      </c>
      <c r="E22" s="36">
        <f>DK37</f>
        <v>286</v>
      </c>
      <c r="F22" s="36">
        <f>DL37</f>
        <v>14</v>
      </c>
      <c r="G22" s="7">
        <f t="shared" si="3"/>
        <v>20.428571428571427</v>
      </c>
      <c r="H22" s="24">
        <v>1</v>
      </c>
      <c r="I22" s="7">
        <f t="shared" si="4"/>
        <v>23.142857142857142</v>
      </c>
      <c r="J22" s="7">
        <f t="shared" si="5"/>
        <v>5.2962962962962967</v>
      </c>
      <c r="K22" s="7"/>
      <c r="L22" s="31">
        <v>3</v>
      </c>
      <c r="M22" s="34">
        <v>18</v>
      </c>
      <c r="N22" s="37">
        <v>2</v>
      </c>
      <c r="O22" s="37">
        <v>1</v>
      </c>
      <c r="P22" s="54">
        <v>0</v>
      </c>
      <c r="Q22" s="29">
        <v>7</v>
      </c>
      <c r="R22" s="28">
        <v>42</v>
      </c>
      <c r="S22" s="6">
        <v>0</v>
      </c>
      <c r="T22" s="6">
        <v>13</v>
      </c>
      <c r="U22" s="6">
        <v>2</v>
      </c>
      <c r="V22" s="29">
        <v>3</v>
      </c>
      <c r="W22" s="28">
        <v>18</v>
      </c>
      <c r="X22" s="6">
        <v>0</v>
      </c>
      <c r="Y22" s="6">
        <v>11</v>
      </c>
      <c r="Z22" s="6">
        <v>2</v>
      </c>
      <c r="AA22" s="25"/>
      <c r="AB22" s="6"/>
      <c r="AC22" s="6"/>
      <c r="AD22" s="6"/>
      <c r="AE22" s="6"/>
      <c r="AF22" s="25"/>
      <c r="AG22" s="6"/>
      <c r="AH22" s="6"/>
      <c r="AI22" s="6"/>
      <c r="AJ22" s="6"/>
      <c r="AK22" s="25"/>
      <c r="AL22" s="6"/>
      <c r="AM22" s="6"/>
      <c r="AN22" s="6"/>
      <c r="AO22" s="6"/>
      <c r="AP22" s="25"/>
      <c r="AQ22" s="12"/>
      <c r="AR22" s="6"/>
      <c r="AS22" s="6"/>
      <c r="AT22" s="6"/>
      <c r="AU22" s="30"/>
      <c r="AV22" s="12"/>
      <c r="AW22" s="6"/>
      <c r="AX22" s="6"/>
      <c r="AY22" s="6"/>
      <c r="AZ22" s="30"/>
      <c r="BE22" s="30"/>
      <c r="BF22" s="4"/>
      <c r="BJ22" s="30"/>
      <c r="BK22" s="4"/>
      <c r="BO22" s="30"/>
      <c r="BP22" s="4"/>
      <c r="BT22" s="30"/>
      <c r="BY22" s="25"/>
      <c r="BZ22" s="12"/>
      <c r="CA22" s="6"/>
      <c r="CB22" s="6"/>
      <c r="CC22" s="6"/>
      <c r="CD22" s="30"/>
      <c r="CE22" s="4"/>
      <c r="CI22" s="25"/>
      <c r="CJ22" s="12"/>
      <c r="CK22" s="6"/>
      <c r="CL22" s="6"/>
      <c r="CM22" s="6"/>
      <c r="CN22" s="25"/>
      <c r="CO22" s="6"/>
      <c r="CP22" s="6"/>
      <c r="CQ22" s="6"/>
      <c r="CR22" s="6"/>
      <c r="CS22" s="30"/>
      <c r="CT22" s="4"/>
      <c r="CX22" s="25"/>
      <c r="CY22" s="12"/>
      <c r="CZ22" s="12"/>
      <c r="DA22" s="6"/>
      <c r="DB22" s="6"/>
      <c r="DC22" s="25"/>
      <c r="DD22" s="12"/>
      <c r="DE22" s="6"/>
      <c r="DF22" s="6"/>
      <c r="DG22" s="6"/>
      <c r="DH22" s="30"/>
      <c r="DI22" s="4"/>
      <c r="DM22" s="25"/>
      <c r="DN22" s="12"/>
      <c r="DO22" s="6"/>
      <c r="DP22" s="6"/>
      <c r="DQ22" s="6"/>
      <c r="DR22" s="25"/>
      <c r="DS22" s="12"/>
      <c r="DT22" s="6"/>
      <c r="DU22" s="6"/>
      <c r="DV22" s="6"/>
      <c r="DW22" s="30"/>
      <c r="EB22" s="30"/>
      <c r="EC22" s="4"/>
      <c r="EG22" s="30"/>
      <c r="EH22" s="4"/>
      <c r="EL22" s="30"/>
      <c r="EM22" s="4"/>
      <c r="EQ22" s="30"/>
      <c r="EV22" s="30"/>
      <c r="FA22" s="30"/>
    </row>
    <row r="23" spans="1:157" x14ac:dyDescent="0.25">
      <c r="A23" s="1" t="s">
        <v>2</v>
      </c>
      <c r="C23" s="18"/>
      <c r="D23" s="18"/>
      <c r="E23" s="18"/>
      <c r="F23" s="18"/>
      <c r="K23" s="7"/>
      <c r="L23" s="31">
        <v>4</v>
      </c>
      <c r="M23" s="34">
        <v>24</v>
      </c>
      <c r="N23" s="34">
        <v>0</v>
      </c>
      <c r="O23" s="34">
        <v>15</v>
      </c>
      <c r="P23" s="52">
        <v>1</v>
      </c>
      <c r="Q23" s="29">
        <v>8</v>
      </c>
      <c r="R23" s="28">
        <v>48</v>
      </c>
      <c r="S23" s="6">
        <v>1</v>
      </c>
      <c r="T23" s="6">
        <v>23</v>
      </c>
      <c r="U23" s="6">
        <v>2</v>
      </c>
      <c r="V23" s="29">
        <v>7</v>
      </c>
      <c r="W23" s="28">
        <v>42</v>
      </c>
      <c r="X23" s="6">
        <v>0</v>
      </c>
      <c r="Y23" s="6">
        <v>27</v>
      </c>
      <c r="Z23" s="6">
        <v>0</v>
      </c>
      <c r="AA23" s="25"/>
      <c r="AB23" s="6"/>
      <c r="AC23" s="6"/>
      <c r="AD23" s="6"/>
      <c r="AE23" s="6"/>
      <c r="AF23" s="25"/>
      <c r="AG23" s="6"/>
      <c r="AH23" s="6"/>
      <c r="AI23" s="6"/>
      <c r="AJ23" s="6"/>
      <c r="AK23" s="25"/>
      <c r="AL23" s="6"/>
      <c r="AM23" s="6"/>
      <c r="AN23" s="6"/>
      <c r="AO23" s="6"/>
      <c r="AP23" s="25"/>
      <c r="AQ23" s="12"/>
      <c r="AR23" s="6"/>
      <c r="AS23" s="6"/>
      <c r="AT23" s="6"/>
      <c r="AU23" s="25"/>
      <c r="AV23" s="12"/>
      <c r="AW23" s="6"/>
      <c r="AX23" s="6"/>
      <c r="AY23" s="6"/>
      <c r="AZ23" s="25"/>
      <c r="BA23" s="6"/>
      <c r="BB23" s="6"/>
      <c r="BC23" s="6"/>
      <c r="BD23" s="6"/>
      <c r="BE23" s="30"/>
      <c r="BF23" s="4"/>
      <c r="BJ23" s="30"/>
      <c r="BK23" s="4"/>
      <c r="BO23" s="25"/>
      <c r="BP23" s="12"/>
      <c r="BQ23" s="6"/>
      <c r="BR23" s="6"/>
      <c r="BS23" s="6"/>
      <c r="BT23" s="25"/>
      <c r="BU23" s="6"/>
      <c r="BV23" s="6"/>
      <c r="BW23" s="6"/>
      <c r="BX23" s="6"/>
      <c r="BY23" s="25"/>
      <c r="BZ23" s="12"/>
      <c r="CA23" s="6"/>
      <c r="CB23" s="6"/>
      <c r="CC23" s="6"/>
      <c r="CD23" s="30"/>
      <c r="CE23" s="4"/>
      <c r="CI23" s="25"/>
      <c r="CJ23" s="12"/>
      <c r="CK23" s="6"/>
      <c r="CL23" s="6"/>
      <c r="CM23" s="6"/>
      <c r="CN23" s="30"/>
      <c r="CS23" s="30"/>
      <c r="CT23" s="4"/>
      <c r="CX23" s="30"/>
      <c r="CY23" s="4"/>
      <c r="CZ23" s="4"/>
      <c r="DC23" s="30"/>
      <c r="DD23" s="4"/>
      <c r="DH23" s="30"/>
      <c r="DI23" s="4"/>
      <c r="DM23" s="25"/>
      <c r="DN23" s="12"/>
      <c r="DO23" s="6"/>
      <c r="DP23" s="6"/>
      <c r="DQ23" s="6"/>
      <c r="DR23" s="25"/>
      <c r="DS23" s="12"/>
      <c r="DT23" s="6"/>
      <c r="DU23" s="6"/>
      <c r="DV23" s="6"/>
      <c r="DW23" s="30"/>
      <c r="EB23" s="30"/>
      <c r="EC23" s="4"/>
      <c r="EG23" s="30"/>
      <c r="EH23" s="4"/>
      <c r="EL23" s="30"/>
      <c r="EM23" s="4"/>
      <c r="EQ23" s="30"/>
      <c r="EV23" s="30"/>
      <c r="FA23" s="30"/>
    </row>
    <row r="24" spans="1:157" x14ac:dyDescent="0.25">
      <c r="A24" s="2" t="s">
        <v>605</v>
      </c>
      <c r="B24" s="35">
        <f>EQ37</f>
        <v>3</v>
      </c>
      <c r="C24" s="36">
        <f>ER37</f>
        <v>18</v>
      </c>
      <c r="D24" s="36">
        <f>ES37</f>
        <v>0</v>
      </c>
      <c r="E24" s="36">
        <f>ET37</f>
        <v>23</v>
      </c>
      <c r="F24" s="36">
        <f>EU37</f>
        <v>0</v>
      </c>
      <c r="K24" s="7"/>
      <c r="L24" s="30"/>
      <c r="M24" s="4"/>
      <c r="N24" s="4"/>
      <c r="O24" s="4"/>
      <c r="P24" s="52"/>
      <c r="Q24" s="28"/>
      <c r="R24" s="28"/>
      <c r="S24" s="6"/>
      <c r="T24" s="6"/>
      <c r="U24" s="6"/>
      <c r="V24" s="29">
        <v>3</v>
      </c>
      <c r="W24" s="28">
        <v>18</v>
      </c>
      <c r="X24" s="6">
        <v>0</v>
      </c>
      <c r="Y24" s="6">
        <v>15</v>
      </c>
      <c r="Z24" s="6">
        <v>1</v>
      </c>
      <c r="AA24" s="25"/>
      <c r="AB24" s="6"/>
      <c r="AC24" s="6"/>
      <c r="AD24" s="6"/>
      <c r="AE24" s="6"/>
      <c r="AF24" s="25"/>
      <c r="AG24" s="6"/>
      <c r="AH24" s="6"/>
      <c r="AI24" s="6"/>
      <c r="AJ24" s="6"/>
      <c r="AK24" s="25"/>
      <c r="AL24" s="6"/>
      <c r="AM24" s="6"/>
      <c r="AN24" s="6"/>
      <c r="AO24" s="6"/>
      <c r="AP24" s="25"/>
      <c r="AQ24" s="12"/>
      <c r="AR24" s="6"/>
      <c r="AS24" s="6"/>
      <c r="AT24" s="6"/>
      <c r="AU24" s="25"/>
      <c r="AV24" s="12"/>
      <c r="AW24" s="6"/>
      <c r="AX24" s="6"/>
      <c r="AY24" s="6"/>
      <c r="AZ24" s="25"/>
      <c r="BA24" s="6"/>
      <c r="BB24" s="6"/>
      <c r="BC24" s="6"/>
      <c r="BD24" s="6"/>
      <c r="BE24" s="30"/>
      <c r="BF24" s="4"/>
      <c r="BJ24" s="30"/>
      <c r="BK24" s="4"/>
      <c r="BO24" s="25"/>
      <c r="BP24" s="12"/>
      <c r="BQ24" s="6"/>
      <c r="BR24" s="6"/>
      <c r="BS24" s="6"/>
      <c r="BT24" s="25"/>
      <c r="BU24" s="6"/>
      <c r="BV24" s="6"/>
      <c r="BW24" s="6"/>
      <c r="BX24" s="6"/>
      <c r="BY24" s="25"/>
      <c r="BZ24" s="12"/>
      <c r="CA24" s="6"/>
      <c r="CB24" s="6"/>
      <c r="CC24" s="6"/>
      <c r="CD24" s="30"/>
      <c r="CE24" s="4"/>
      <c r="CI24" s="25"/>
      <c r="CJ24" s="12"/>
      <c r="CK24" s="6"/>
      <c r="CL24" s="6"/>
      <c r="CM24" s="6"/>
      <c r="CN24" s="30"/>
      <c r="CS24" s="30"/>
      <c r="CT24" s="4"/>
      <c r="CX24" s="30"/>
      <c r="CY24" s="4"/>
      <c r="CZ24" s="4"/>
      <c r="DC24" s="30"/>
      <c r="DD24" s="4"/>
      <c r="DH24" s="30"/>
      <c r="DI24" s="4"/>
      <c r="DM24" s="25"/>
      <c r="DN24" s="12"/>
      <c r="DO24" s="6"/>
      <c r="DP24" s="6"/>
      <c r="DQ24" s="6"/>
      <c r="DR24" s="25"/>
      <c r="DS24" s="12"/>
      <c r="DT24" s="6"/>
      <c r="DU24" s="6"/>
      <c r="DV24" s="6"/>
      <c r="DW24" s="30"/>
      <c r="EB24" s="30"/>
      <c r="EC24" s="4"/>
      <c r="EG24" s="30"/>
      <c r="EH24" s="4"/>
      <c r="EL24" s="30"/>
      <c r="EM24" s="4"/>
      <c r="EQ24" s="30"/>
      <c r="EV24" s="30"/>
      <c r="FA24" s="30"/>
    </row>
    <row r="25" spans="1:157" x14ac:dyDescent="0.25">
      <c r="A25" s="2" t="s">
        <v>195</v>
      </c>
      <c r="B25" s="35">
        <f>DW37</f>
        <v>8</v>
      </c>
      <c r="C25" s="36">
        <f>DX37</f>
        <v>48</v>
      </c>
      <c r="D25" s="36">
        <f>DY37</f>
        <v>1</v>
      </c>
      <c r="E25" s="36">
        <f>DZ37</f>
        <v>57</v>
      </c>
      <c r="F25" s="36">
        <f>EA37</f>
        <v>1</v>
      </c>
      <c r="H25" s="24"/>
      <c r="I25" s="7"/>
      <c r="J25" s="7"/>
      <c r="K25" s="7"/>
      <c r="L25" s="29"/>
      <c r="M25" s="12"/>
      <c r="N25" s="12"/>
      <c r="O25" s="12"/>
      <c r="P25" s="53"/>
      <c r="Q25" s="12"/>
      <c r="R25" s="12"/>
      <c r="S25" s="6"/>
      <c r="T25" s="6"/>
      <c r="U25" s="6"/>
      <c r="V25" s="29">
        <v>8</v>
      </c>
      <c r="W25" s="28">
        <v>48</v>
      </c>
      <c r="X25" s="6">
        <v>0</v>
      </c>
      <c r="Y25" s="6">
        <v>40</v>
      </c>
      <c r="Z25" s="6">
        <v>3</v>
      </c>
      <c r="AA25" s="25"/>
      <c r="AB25" s="6"/>
      <c r="AC25" s="6"/>
      <c r="AD25" s="6"/>
      <c r="AE25" s="6"/>
      <c r="AF25" s="25"/>
      <c r="AG25" s="6"/>
      <c r="AH25" s="6"/>
      <c r="AI25" s="6"/>
      <c r="AJ25" s="6"/>
      <c r="AK25" s="25"/>
      <c r="AL25" s="6"/>
      <c r="AM25" s="6"/>
      <c r="AN25" s="6"/>
      <c r="AO25" s="6"/>
      <c r="AP25" s="25"/>
      <c r="AQ25" s="12"/>
      <c r="AR25" s="6"/>
      <c r="AS25" s="6"/>
      <c r="AT25" s="6"/>
      <c r="AU25" s="25"/>
      <c r="AV25" s="12"/>
      <c r="AW25" s="6"/>
      <c r="AX25" s="6"/>
      <c r="AY25" s="6"/>
      <c r="AZ25" s="25"/>
      <c r="BA25" s="6"/>
      <c r="BB25" s="6"/>
      <c r="BC25" s="6"/>
      <c r="BD25" s="6"/>
      <c r="BE25" s="30"/>
      <c r="BF25" s="4"/>
      <c r="BJ25" s="30"/>
      <c r="BO25" s="25"/>
      <c r="BP25" s="12"/>
      <c r="BQ25" s="6"/>
      <c r="BR25" s="6"/>
      <c r="BS25" s="6"/>
      <c r="BT25" s="25"/>
      <c r="BU25" s="6"/>
      <c r="BV25" s="6"/>
      <c r="BW25" s="6"/>
      <c r="BX25" s="6"/>
      <c r="BY25" s="30"/>
      <c r="BZ25" s="28"/>
      <c r="CA25" s="6"/>
      <c r="CB25" s="6"/>
      <c r="CC25" s="6"/>
      <c r="CD25" s="30"/>
      <c r="CE25" s="4"/>
      <c r="CI25" s="25"/>
      <c r="CJ25" s="12"/>
      <c r="CK25" s="6"/>
      <c r="CL25" s="6"/>
      <c r="CM25" s="6"/>
      <c r="CN25" s="30"/>
      <c r="CS25" s="30"/>
      <c r="CT25" s="4"/>
      <c r="CX25" s="30"/>
      <c r="CY25" s="4"/>
      <c r="CZ25" s="4"/>
      <c r="DC25" s="30"/>
      <c r="DD25" s="4"/>
      <c r="DH25" s="30"/>
      <c r="DI25" s="4"/>
      <c r="DM25" s="30"/>
      <c r="DR25" s="25"/>
      <c r="DS25" s="12"/>
      <c r="DT25" s="6"/>
      <c r="DU25" s="6"/>
      <c r="DV25" s="6"/>
      <c r="DW25" s="30"/>
      <c r="EB25" s="30"/>
      <c r="EC25" s="4"/>
      <c r="EG25" s="30"/>
      <c r="EL25" s="30"/>
      <c r="EM25" s="4"/>
      <c r="EQ25" s="30"/>
      <c r="EV25" s="30"/>
      <c r="FA25" s="30"/>
    </row>
    <row r="26" spans="1:157" x14ac:dyDescent="0.25">
      <c r="A26" s="2" t="s">
        <v>760</v>
      </c>
      <c r="B26" s="35">
        <f>AU37</f>
        <v>2</v>
      </c>
      <c r="C26" s="36">
        <f>AV37</f>
        <v>12</v>
      </c>
      <c r="D26" s="36">
        <f>AW37</f>
        <v>0</v>
      </c>
      <c r="E26" s="36">
        <f>AX37</f>
        <v>15</v>
      </c>
      <c r="F26" s="36">
        <f>AY37</f>
        <v>0</v>
      </c>
      <c r="H26" s="24"/>
      <c r="I26" s="7"/>
      <c r="J26" s="7"/>
      <c r="K26" s="7"/>
      <c r="L26" s="25"/>
      <c r="M26" s="12"/>
      <c r="N26" s="6"/>
      <c r="O26" s="6"/>
      <c r="P26" s="6"/>
      <c r="Q26" s="25"/>
      <c r="R26" s="12"/>
      <c r="S26" s="6"/>
      <c r="T26" s="6"/>
      <c r="U26" s="6"/>
      <c r="V26" s="25">
        <v>2</v>
      </c>
      <c r="W26" s="12">
        <v>12</v>
      </c>
      <c r="X26" s="6">
        <v>0</v>
      </c>
      <c r="Y26" s="6">
        <v>20</v>
      </c>
      <c r="Z26" s="6">
        <v>0</v>
      </c>
      <c r="AA26" s="25"/>
      <c r="AB26" s="6"/>
      <c r="AC26" s="6"/>
      <c r="AD26" s="6"/>
      <c r="AE26" s="6"/>
      <c r="AF26" s="25"/>
      <c r="AG26" s="6"/>
      <c r="AH26" s="6"/>
      <c r="AI26" s="6"/>
      <c r="AJ26" s="6"/>
      <c r="AK26" s="25"/>
      <c r="AL26" s="6"/>
      <c r="AM26" s="6"/>
      <c r="AN26" s="6"/>
      <c r="AO26" s="6"/>
      <c r="AP26" s="25"/>
      <c r="AQ26" s="12"/>
      <c r="AR26" s="6"/>
      <c r="AS26" s="6"/>
      <c r="AT26" s="6"/>
      <c r="AU26" s="25"/>
      <c r="AV26" s="12"/>
      <c r="AW26" s="6"/>
      <c r="AX26" s="6"/>
      <c r="AY26" s="6"/>
      <c r="AZ26" s="25"/>
      <c r="BA26" s="6"/>
      <c r="BB26" s="6"/>
      <c r="BC26" s="6"/>
      <c r="BD26" s="6"/>
      <c r="BE26" s="30"/>
      <c r="BF26" s="4"/>
      <c r="BJ26" s="30"/>
      <c r="BO26" s="25"/>
      <c r="BP26" s="12"/>
      <c r="BQ26" s="6"/>
      <c r="BR26" s="6"/>
      <c r="BS26" s="6"/>
      <c r="BT26" s="25"/>
      <c r="BU26" s="6"/>
      <c r="BV26" s="6"/>
      <c r="BW26" s="6"/>
      <c r="BX26" s="6"/>
      <c r="BY26" s="25"/>
      <c r="BZ26" s="12"/>
      <c r="CA26" s="6"/>
      <c r="CB26" s="6"/>
      <c r="CC26" s="6"/>
      <c r="CD26" s="30"/>
      <c r="CE26" s="4"/>
      <c r="CI26" s="25"/>
      <c r="CJ26" s="12"/>
      <c r="CK26" s="6"/>
      <c r="CL26" s="6"/>
      <c r="CM26" s="6"/>
      <c r="CN26" s="30"/>
      <c r="CS26" s="30"/>
      <c r="CT26" s="4"/>
      <c r="CX26" s="30"/>
      <c r="CY26" s="4"/>
      <c r="CZ26" s="4"/>
      <c r="DC26" s="30"/>
      <c r="DD26" s="4"/>
      <c r="DH26" s="30"/>
      <c r="DI26" s="4"/>
      <c r="DM26" s="25"/>
      <c r="DN26" s="12"/>
      <c r="DO26" s="6"/>
      <c r="DP26" s="6"/>
      <c r="DQ26" s="6"/>
      <c r="DR26" s="25"/>
      <c r="DS26" s="12"/>
      <c r="DT26" s="6"/>
      <c r="DU26" s="6"/>
      <c r="DV26" s="6"/>
      <c r="DW26" s="30"/>
      <c r="EB26" s="30"/>
      <c r="EC26" s="4"/>
      <c r="EG26" s="30"/>
      <c r="EL26" s="30"/>
      <c r="EM26" s="4"/>
      <c r="EQ26" s="30"/>
      <c r="EV26" s="30"/>
      <c r="FA26" s="30"/>
    </row>
    <row r="27" spans="1:157" x14ac:dyDescent="0.25">
      <c r="A27" s="2" t="s">
        <v>22</v>
      </c>
      <c r="B27" s="35">
        <f>EL37</f>
        <v>5</v>
      </c>
      <c r="C27" s="36">
        <f>EM37</f>
        <v>30</v>
      </c>
      <c r="D27" s="36">
        <f>EN37</f>
        <v>0</v>
      </c>
      <c r="E27" s="36">
        <f>EO37</f>
        <v>38</v>
      </c>
      <c r="F27" s="36">
        <f>EP37</f>
        <v>2</v>
      </c>
      <c r="K27" s="7"/>
      <c r="L27" s="25"/>
      <c r="M27" s="12"/>
      <c r="N27" s="6"/>
      <c r="O27" s="6"/>
      <c r="P27" s="6"/>
      <c r="Q27" s="25"/>
      <c r="R27" s="12"/>
      <c r="S27" s="6"/>
      <c r="T27" s="6"/>
      <c r="U27" s="6"/>
      <c r="V27" s="25">
        <v>5</v>
      </c>
      <c r="W27" s="12">
        <v>30</v>
      </c>
      <c r="X27" s="6">
        <v>0</v>
      </c>
      <c r="Y27" s="6">
        <v>22</v>
      </c>
      <c r="Z27" s="6">
        <v>3</v>
      </c>
      <c r="AA27" s="25"/>
      <c r="AB27" s="6"/>
      <c r="AC27" s="6"/>
      <c r="AD27" s="6"/>
      <c r="AE27" s="6"/>
      <c r="AF27" s="25"/>
      <c r="AG27" s="6"/>
      <c r="AH27" s="6"/>
      <c r="AI27" s="6"/>
      <c r="AJ27" s="6"/>
      <c r="AK27" s="25"/>
      <c r="AL27" s="6"/>
      <c r="AM27" s="6"/>
      <c r="AN27" s="6"/>
      <c r="AO27" s="6"/>
      <c r="AP27" s="25"/>
      <c r="AQ27" s="12"/>
      <c r="AR27" s="6"/>
      <c r="AS27" s="6"/>
      <c r="AT27" s="6"/>
      <c r="AU27" s="25"/>
      <c r="AV27" s="12"/>
      <c r="AW27" s="6"/>
      <c r="AX27" s="6"/>
      <c r="AY27" s="6"/>
      <c r="AZ27" s="25"/>
      <c r="BA27" s="6"/>
      <c r="BB27" s="6"/>
      <c r="BC27" s="6"/>
      <c r="BD27" s="6"/>
      <c r="BE27" s="30"/>
      <c r="BF27" s="4"/>
      <c r="BJ27" s="30"/>
      <c r="BO27" s="25"/>
      <c r="BP27" s="12"/>
      <c r="BQ27" s="6"/>
      <c r="BR27" s="6"/>
      <c r="BS27" s="6"/>
      <c r="BT27" s="25"/>
      <c r="BU27" s="6"/>
      <c r="BV27" s="6"/>
      <c r="BW27" s="6"/>
      <c r="BX27" s="6"/>
      <c r="BY27" s="25"/>
      <c r="BZ27" s="6"/>
      <c r="CA27" s="6"/>
      <c r="CB27" s="6"/>
      <c r="CC27" s="6"/>
      <c r="CD27" s="30"/>
      <c r="CE27" s="4"/>
      <c r="CI27" s="25"/>
      <c r="CJ27" s="12"/>
      <c r="CK27" s="6"/>
      <c r="CL27" s="6"/>
      <c r="CM27" s="6"/>
      <c r="CN27" s="25"/>
      <c r="CO27" s="6"/>
      <c r="CP27" s="6"/>
      <c r="CQ27" s="6"/>
      <c r="CR27" s="6"/>
      <c r="CS27" s="30"/>
      <c r="CT27" s="4"/>
      <c r="CX27" s="25"/>
      <c r="CY27" s="12"/>
      <c r="CZ27" s="12"/>
      <c r="DA27" s="6"/>
      <c r="DB27" s="6"/>
      <c r="DC27" s="25"/>
      <c r="DD27" s="12"/>
      <c r="DE27" s="6"/>
      <c r="DF27" s="6"/>
      <c r="DG27" s="6"/>
      <c r="DH27" s="30"/>
      <c r="DI27" s="4"/>
      <c r="DM27" s="25"/>
      <c r="DN27" s="12"/>
      <c r="DO27" s="6"/>
      <c r="DP27" s="6"/>
      <c r="DQ27" s="6"/>
      <c r="DR27" s="25"/>
      <c r="DS27" s="12"/>
      <c r="DT27" s="6"/>
      <c r="DU27" s="6"/>
      <c r="DV27" s="6"/>
      <c r="DW27" s="30"/>
      <c r="EB27" s="30"/>
      <c r="EC27" s="4"/>
      <c r="EG27" s="30"/>
      <c r="EL27" s="30"/>
      <c r="EM27" s="4"/>
      <c r="EQ27" s="30"/>
      <c r="EV27" s="30"/>
      <c r="FA27" s="30"/>
    </row>
    <row r="28" spans="1:157" x14ac:dyDescent="0.25">
      <c r="A28" s="2" t="s">
        <v>761</v>
      </c>
      <c r="B28" s="35">
        <f>FA37</f>
        <v>4</v>
      </c>
      <c r="C28" s="36">
        <f>FB37</f>
        <v>24</v>
      </c>
      <c r="D28" s="36">
        <f>FC37</f>
        <v>0</v>
      </c>
      <c r="E28" s="36">
        <f>FD37</f>
        <v>11</v>
      </c>
      <c r="F28" s="36">
        <f>FE37</f>
        <v>0</v>
      </c>
      <c r="L28" s="25"/>
      <c r="M28" s="12"/>
      <c r="N28" s="6"/>
      <c r="O28" s="6"/>
      <c r="P28" s="6"/>
      <c r="Q28" s="25"/>
      <c r="R28" s="12"/>
      <c r="S28" s="6"/>
      <c r="T28" s="6"/>
      <c r="U28" s="6"/>
      <c r="V28" s="25">
        <v>9</v>
      </c>
      <c r="W28" s="12">
        <v>56</v>
      </c>
      <c r="X28" s="6">
        <v>0</v>
      </c>
      <c r="Y28" s="6">
        <v>45</v>
      </c>
      <c r="Z28" s="6">
        <v>2</v>
      </c>
      <c r="AA28" s="25"/>
      <c r="AB28" s="6"/>
      <c r="AC28" s="6"/>
      <c r="AD28" s="6"/>
      <c r="AE28" s="6"/>
      <c r="AF28" s="25"/>
      <c r="AG28" s="6"/>
      <c r="AH28" s="6"/>
      <c r="AI28" s="6"/>
      <c r="AJ28" s="6"/>
      <c r="AK28" s="25"/>
      <c r="AL28" s="6"/>
      <c r="AM28" s="6"/>
      <c r="AN28" s="6"/>
      <c r="AO28" s="6"/>
      <c r="AP28" s="25"/>
      <c r="AQ28" s="12"/>
      <c r="AR28" s="6"/>
      <c r="AS28" s="6"/>
      <c r="AT28" s="6"/>
      <c r="AU28" s="25"/>
      <c r="AV28" s="12"/>
      <c r="AW28" s="6"/>
      <c r="AX28" s="6"/>
      <c r="AY28" s="6"/>
      <c r="AZ28" s="25"/>
      <c r="BA28" s="6"/>
      <c r="BB28" s="6"/>
      <c r="BC28" s="6"/>
      <c r="BD28" s="6"/>
      <c r="BE28" s="30"/>
      <c r="BF28" s="4"/>
      <c r="BJ28" s="30"/>
      <c r="BO28" s="25"/>
      <c r="BP28" s="12"/>
      <c r="BQ28" s="6"/>
      <c r="BR28" s="6"/>
      <c r="BS28" s="6"/>
      <c r="BT28" s="25"/>
      <c r="BU28" s="6"/>
      <c r="BV28" s="6"/>
      <c r="BW28" s="6"/>
      <c r="BX28" s="6"/>
      <c r="BY28" s="25"/>
      <c r="BZ28" s="6"/>
      <c r="CA28" s="6"/>
      <c r="CB28" s="6"/>
      <c r="CC28" s="6"/>
      <c r="CD28" s="30"/>
      <c r="CE28" s="4"/>
      <c r="CI28" s="25"/>
      <c r="CJ28" s="12"/>
      <c r="CK28" s="6"/>
      <c r="CL28" s="6"/>
      <c r="CM28" s="6"/>
      <c r="CN28" s="25"/>
      <c r="CO28" s="6"/>
      <c r="CP28" s="6"/>
      <c r="CQ28" s="6"/>
      <c r="CR28" s="6"/>
      <c r="CS28" s="30"/>
      <c r="CT28" s="4"/>
      <c r="CX28" s="25"/>
      <c r="CY28" s="12"/>
      <c r="CZ28" s="12"/>
      <c r="DA28" s="6"/>
      <c r="DB28" s="6"/>
      <c r="DC28" s="25"/>
      <c r="DD28" s="12"/>
      <c r="DE28" s="6"/>
      <c r="DF28" s="6"/>
      <c r="DG28" s="6"/>
      <c r="DH28" s="30"/>
      <c r="DI28" s="4"/>
      <c r="DM28" s="25"/>
      <c r="DN28" s="12"/>
      <c r="DO28" s="6"/>
      <c r="DP28" s="6"/>
      <c r="DQ28" s="6"/>
      <c r="DR28" s="25"/>
      <c r="DS28" s="12"/>
      <c r="DT28" s="6"/>
      <c r="DU28" s="6"/>
      <c r="DV28" s="6"/>
      <c r="DW28" s="30"/>
      <c r="EB28" s="30"/>
      <c r="EC28" s="4"/>
      <c r="EG28" s="30"/>
      <c r="EL28" s="30"/>
      <c r="EM28" s="4"/>
      <c r="EQ28" s="30"/>
      <c r="EV28" s="30"/>
      <c r="FA28" s="30"/>
    </row>
    <row r="29" spans="1:157" x14ac:dyDescent="0.25">
      <c r="A29" s="26" t="s">
        <v>758</v>
      </c>
      <c r="B29" s="5">
        <f>BE37</f>
        <v>5</v>
      </c>
      <c r="C29" s="15">
        <f>BF37</f>
        <v>30</v>
      </c>
      <c r="D29" s="15">
        <f>BG37</f>
        <v>1</v>
      </c>
      <c r="E29" s="15">
        <f>BH37</f>
        <v>15</v>
      </c>
      <c r="F29" s="15">
        <f>BI37</f>
        <v>1</v>
      </c>
      <c r="G29" s="7"/>
      <c r="H29" s="24"/>
      <c r="I29" s="7"/>
      <c r="J29" s="7"/>
      <c r="L29" s="25"/>
      <c r="M29" s="12"/>
      <c r="N29" s="6"/>
      <c r="O29" s="6"/>
      <c r="P29" s="6"/>
      <c r="Q29" s="25"/>
      <c r="R29" s="12"/>
      <c r="S29" s="6"/>
      <c r="T29" s="6"/>
      <c r="U29" s="6"/>
      <c r="V29" s="25">
        <v>7</v>
      </c>
      <c r="W29" s="12">
        <v>42</v>
      </c>
      <c r="X29" s="6">
        <v>0</v>
      </c>
      <c r="Y29" s="6">
        <v>19</v>
      </c>
      <c r="Z29" s="6">
        <v>0</v>
      </c>
      <c r="AA29" s="25"/>
      <c r="AB29" s="6"/>
      <c r="AC29" s="6"/>
      <c r="AD29" s="6"/>
      <c r="AE29" s="6"/>
      <c r="AF29" s="25"/>
      <c r="AG29" s="6"/>
      <c r="AH29" s="6"/>
      <c r="AI29" s="6"/>
      <c r="AJ29" s="6"/>
      <c r="AK29" s="25"/>
      <c r="AL29" s="6"/>
      <c r="AM29" s="6"/>
      <c r="AN29" s="6"/>
      <c r="AO29" s="6"/>
      <c r="AP29" s="25"/>
      <c r="AQ29" s="12"/>
      <c r="AR29" s="6"/>
      <c r="AS29" s="6"/>
      <c r="AT29" s="6"/>
      <c r="AU29" s="25"/>
      <c r="AV29" s="12"/>
      <c r="AW29" s="6"/>
      <c r="AX29" s="6"/>
      <c r="AY29" s="6"/>
      <c r="AZ29" s="25"/>
      <c r="BA29" s="6"/>
      <c r="BB29" s="6"/>
      <c r="BC29" s="6"/>
      <c r="BD29" s="6"/>
      <c r="BE29" s="30"/>
      <c r="BF29" s="4"/>
      <c r="BJ29" s="30"/>
      <c r="BO29" s="25"/>
      <c r="BP29" s="12"/>
      <c r="BQ29" s="6"/>
      <c r="BR29" s="6"/>
      <c r="BS29" s="6"/>
      <c r="BT29" s="25"/>
      <c r="BU29" s="6"/>
      <c r="BV29" s="6"/>
      <c r="BW29" s="6"/>
      <c r="BX29" s="6"/>
      <c r="BY29" s="25"/>
      <c r="BZ29" s="6"/>
      <c r="CA29" s="6"/>
      <c r="CB29" s="6"/>
      <c r="CC29" s="6"/>
      <c r="CD29" s="30"/>
      <c r="CE29" s="4"/>
      <c r="CI29" s="25"/>
      <c r="CJ29" s="12"/>
      <c r="CK29" s="6"/>
      <c r="CL29" s="6"/>
      <c r="CM29" s="6"/>
      <c r="CN29" s="25"/>
      <c r="CO29" s="6"/>
      <c r="CP29" s="6"/>
      <c r="CQ29" s="6"/>
      <c r="CR29" s="6"/>
      <c r="CS29" s="30"/>
      <c r="CT29" s="4"/>
      <c r="CX29" s="25"/>
      <c r="CY29" s="12"/>
      <c r="CZ29" s="12"/>
      <c r="DA29" s="6"/>
      <c r="DB29" s="6"/>
      <c r="DC29" s="25"/>
      <c r="DD29" s="12"/>
      <c r="DE29" s="6"/>
      <c r="DF29" s="6"/>
      <c r="DG29" s="6"/>
      <c r="DH29" s="30"/>
      <c r="DI29" s="4"/>
      <c r="DM29" s="25"/>
      <c r="DN29" s="12"/>
      <c r="DO29" s="6"/>
      <c r="DP29" s="6"/>
      <c r="DQ29" s="6"/>
      <c r="DR29" s="25"/>
      <c r="DS29" s="12"/>
      <c r="DT29" s="6"/>
      <c r="DU29" s="6"/>
      <c r="DV29" s="6"/>
      <c r="DW29" s="30"/>
      <c r="EB29" s="30"/>
      <c r="EC29" s="4"/>
      <c r="EG29" s="30"/>
      <c r="EL29" s="30"/>
      <c r="EM29" s="4"/>
      <c r="EQ29" s="30"/>
      <c r="EV29" s="30"/>
      <c r="FA29" s="30"/>
    </row>
    <row r="30" spans="1:157" x14ac:dyDescent="0.25">
      <c r="A30" s="2" t="s">
        <v>759</v>
      </c>
      <c r="B30" s="35">
        <f>EG37</f>
        <v>6</v>
      </c>
      <c r="C30" s="36">
        <f>EH37</f>
        <v>36</v>
      </c>
      <c r="D30" s="36">
        <f>EI37</f>
        <v>2</v>
      </c>
      <c r="E30" s="36">
        <f>EJ37</f>
        <v>22</v>
      </c>
      <c r="F30" s="36">
        <f>EK37</f>
        <v>0</v>
      </c>
      <c r="L30" s="25"/>
      <c r="M30" s="12"/>
      <c r="N30" s="6"/>
      <c r="O30" s="6"/>
      <c r="P30" s="6"/>
      <c r="Q30" s="25"/>
      <c r="R30" s="12"/>
      <c r="S30" s="6"/>
      <c r="T30" s="6"/>
      <c r="U30" s="6"/>
      <c r="V30" s="25">
        <v>5</v>
      </c>
      <c r="W30" s="12">
        <v>30</v>
      </c>
      <c r="X30" s="6">
        <v>0</v>
      </c>
      <c r="Y30" s="6">
        <v>9</v>
      </c>
      <c r="Z30" s="6">
        <v>1</v>
      </c>
      <c r="AA30" s="25"/>
      <c r="AB30" s="6"/>
      <c r="AC30" s="6"/>
      <c r="AD30" s="6"/>
      <c r="AE30" s="6"/>
      <c r="AF30" s="25"/>
      <c r="AG30" s="6"/>
      <c r="AH30" s="6"/>
      <c r="AI30" s="6"/>
      <c r="AJ30" s="6"/>
      <c r="AK30" s="25"/>
      <c r="AL30" s="6"/>
      <c r="AM30" s="6"/>
      <c r="AN30" s="6"/>
      <c r="AO30" s="6"/>
      <c r="AP30" s="25"/>
      <c r="AQ30" s="12"/>
      <c r="AR30" s="6"/>
      <c r="AS30" s="6"/>
      <c r="AT30" s="6"/>
      <c r="AU30" s="25"/>
      <c r="AV30" s="12"/>
      <c r="AW30" s="6"/>
      <c r="AX30" s="6"/>
      <c r="AY30" s="6"/>
      <c r="AZ30" s="25"/>
      <c r="BA30" s="6"/>
      <c r="BB30" s="6"/>
      <c r="BC30" s="6"/>
      <c r="BD30" s="6"/>
      <c r="BE30" s="30"/>
      <c r="BF30" s="4"/>
      <c r="BJ30" s="30"/>
      <c r="BO30" s="25"/>
      <c r="BP30" s="12"/>
      <c r="BQ30" s="6"/>
      <c r="BR30" s="6"/>
      <c r="BS30" s="6"/>
      <c r="BT30" s="25"/>
      <c r="BU30" s="6"/>
      <c r="BV30" s="6"/>
      <c r="BW30" s="6"/>
      <c r="BX30" s="6"/>
      <c r="BY30" s="25"/>
      <c r="BZ30" s="6"/>
      <c r="CA30" s="6"/>
      <c r="CB30" s="6"/>
      <c r="CC30" s="6"/>
      <c r="CD30" s="30"/>
      <c r="CE30" s="4"/>
      <c r="CI30" s="25"/>
      <c r="CJ30" s="12"/>
      <c r="CK30" s="6"/>
      <c r="CL30" s="6"/>
      <c r="CM30" s="6"/>
      <c r="CN30" s="25"/>
      <c r="CO30" s="6"/>
      <c r="CP30" s="6"/>
      <c r="CQ30" s="6"/>
      <c r="CR30" s="6"/>
      <c r="CS30" s="30"/>
      <c r="CT30" s="4"/>
      <c r="CX30" s="25"/>
      <c r="CY30" s="12"/>
      <c r="CZ30" s="12"/>
      <c r="DA30" s="6"/>
      <c r="DB30" s="6"/>
      <c r="DC30" s="25"/>
      <c r="DD30" s="12"/>
      <c r="DE30" s="6"/>
      <c r="DF30" s="6"/>
      <c r="DG30" s="6"/>
      <c r="DH30" s="30"/>
      <c r="DI30" s="4"/>
      <c r="DM30" s="25"/>
      <c r="DN30" s="12"/>
      <c r="DO30" s="6"/>
      <c r="DP30" s="6"/>
      <c r="DQ30" s="6"/>
      <c r="DR30" s="25"/>
      <c r="DS30" s="12"/>
      <c r="DT30" s="6"/>
      <c r="DU30" s="6"/>
      <c r="DV30" s="6"/>
      <c r="DW30" s="30"/>
      <c r="EB30" s="30"/>
      <c r="EC30" s="4"/>
      <c r="EG30" s="30"/>
      <c r="EL30" s="30"/>
      <c r="EM30" s="4"/>
      <c r="EQ30" s="30"/>
      <c r="EV30" s="30"/>
      <c r="FA30" s="30"/>
    </row>
    <row r="31" spans="1:157" x14ac:dyDescent="0.25">
      <c r="A31" s="2" t="s">
        <v>756</v>
      </c>
      <c r="B31" s="35">
        <f>EB37</f>
        <v>7</v>
      </c>
      <c r="C31" s="36">
        <f>EC37</f>
        <v>42</v>
      </c>
      <c r="D31" s="36">
        <f>ED37</f>
        <v>0</v>
      </c>
      <c r="E31" s="36">
        <f>EE37</f>
        <v>40</v>
      </c>
      <c r="F31" s="36">
        <f>EF37</f>
        <v>1</v>
      </c>
      <c r="L31" s="25"/>
      <c r="M31" s="12"/>
      <c r="N31" s="6"/>
      <c r="O31" s="6"/>
      <c r="P31" s="6"/>
      <c r="Q31" s="25"/>
      <c r="R31" s="12"/>
      <c r="S31" s="6"/>
      <c r="T31" s="6"/>
      <c r="U31" s="6"/>
      <c r="V31" s="25"/>
      <c r="W31" s="12"/>
      <c r="X31" s="6"/>
      <c r="Y31" s="6"/>
      <c r="Z31" s="6"/>
      <c r="AA31" s="25"/>
      <c r="AB31" s="6"/>
      <c r="AC31" s="6"/>
      <c r="AD31" s="6"/>
      <c r="AE31" s="6"/>
      <c r="AF31" s="25"/>
      <c r="AG31" s="6"/>
      <c r="AH31" s="6"/>
      <c r="AI31" s="6"/>
      <c r="AJ31" s="6"/>
      <c r="AK31" s="25"/>
      <c r="AL31" s="6"/>
      <c r="AM31" s="6"/>
      <c r="AN31" s="6"/>
      <c r="AO31" s="6"/>
      <c r="AP31" s="25"/>
      <c r="AQ31" s="12"/>
      <c r="AR31" s="6"/>
      <c r="AS31" s="6"/>
      <c r="AT31" s="6"/>
      <c r="AU31" s="25"/>
      <c r="AV31" s="12"/>
      <c r="AW31" s="6"/>
      <c r="AX31" s="6"/>
      <c r="AY31" s="6"/>
      <c r="AZ31" s="25"/>
      <c r="BA31" s="6"/>
      <c r="BB31" s="6"/>
      <c r="BC31" s="6"/>
      <c r="BD31" s="6"/>
      <c r="BE31" s="30"/>
      <c r="BF31" s="4"/>
      <c r="BJ31" s="30"/>
      <c r="BO31" s="25"/>
      <c r="BP31" s="12"/>
      <c r="BQ31" s="6"/>
      <c r="BR31" s="6"/>
      <c r="BS31" s="6"/>
      <c r="BT31" s="25"/>
      <c r="BU31" s="6"/>
      <c r="BV31" s="6"/>
      <c r="BW31" s="6"/>
      <c r="BX31" s="6"/>
      <c r="BY31" s="25"/>
      <c r="BZ31" s="6"/>
      <c r="CA31" s="6"/>
      <c r="CB31" s="6"/>
      <c r="CC31" s="6"/>
      <c r="CD31" s="30"/>
      <c r="CE31" s="4"/>
      <c r="CI31" s="25"/>
      <c r="CJ31" s="12"/>
      <c r="CK31" s="6"/>
      <c r="CL31" s="6"/>
      <c r="CM31" s="6"/>
      <c r="CN31" s="25"/>
      <c r="CO31" s="6"/>
      <c r="CP31" s="6"/>
      <c r="CQ31" s="6"/>
      <c r="CR31" s="6"/>
      <c r="CS31" s="30"/>
      <c r="CT31" s="4"/>
      <c r="CX31" s="25"/>
      <c r="CY31" s="12"/>
      <c r="CZ31" s="12"/>
      <c r="DA31" s="6"/>
      <c r="DB31" s="6"/>
      <c r="DC31" s="25"/>
      <c r="DD31" s="12"/>
      <c r="DE31" s="6"/>
      <c r="DF31" s="6"/>
      <c r="DG31" s="6"/>
      <c r="DH31" s="30"/>
      <c r="DI31" s="4"/>
      <c r="DM31" s="25"/>
      <c r="DN31" s="12"/>
      <c r="DO31" s="6"/>
      <c r="DP31" s="6"/>
      <c r="DQ31" s="6"/>
      <c r="DR31" s="25"/>
      <c r="DS31" s="12"/>
      <c r="DT31" s="6"/>
      <c r="DU31" s="6"/>
      <c r="DV31" s="6"/>
      <c r="DW31" s="30"/>
      <c r="EB31" s="30"/>
      <c r="EC31" s="4"/>
      <c r="EG31" s="30"/>
      <c r="EL31" s="30"/>
      <c r="EM31" s="4"/>
      <c r="EQ31" s="30"/>
      <c r="EV31" s="30"/>
      <c r="FA31" s="30"/>
    </row>
    <row r="32" spans="1:157" x14ac:dyDescent="0.25">
      <c r="A32" t="s">
        <v>757</v>
      </c>
      <c r="B32" s="5">
        <f>CD37</f>
        <v>9</v>
      </c>
      <c r="C32" s="15">
        <f>CE37</f>
        <v>54</v>
      </c>
      <c r="D32" s="15">
        <f>CF37</f>
        <v>0</v>
      </c>
      <c r="E32" s="15">
        <f>CG37</f>
        <v>61</v>
      </c>
      <c r="F32" s="15">
        <f>CH37</f>
        <v>1</v>
      </c>
      <c r="G32" s="7"/>
      <c r="H32" s="24"/>
      <c r="I32" s="7"/>
      <c r="J32" s="7"/>
      <c r="L32" s="25"/>
      <c r="M32" s="12"/>
      <c r="N32" s="6"/>
      <c r="O32" s="6"/>
      <c r="P32" s="6"/>
      <c r="Q32" s="25"/>
      <c r="R32" s="12"/>
      <c r="S32" s="6"/>
      <c r="T32" s="6"/>
      <c r="U32" s="6"/>
      <c r="V32" s="25"/>
      <c r="W32" s="12"/>
      <c r="X32" s="6"/>
      <c r="Y32" s="6"/>
      <c r="Z32" s="6"/>
      <c r="AA32" s="25"/>
      <c r="AB32" s="6"/>
      <c r="AC32" s="6"/>
      <c r="AD32" s="6"/>
      <c r="AE32" s="6"/>
      <c r="AF32" s="25"/>
      <c r="AG32" s="6"/>
      <c r="AH32" s="6"/>
      <c r="AI32" s="6"/>
      <c r="AJ32" s="6"/>
      <c r="AK32" s="25"/>
      <c r="AL32" s="6"/>
      <c r="AM32" s="6"/>
      <c r="AN32" s="6"/>
      <c r="AO32" s="6"/>
      <c r="AP32" s="25"/>
      <c r="AQ32" s="12"/>
      <c r="AR32" s="6"/>
      <c r="AS32" s="6"/>
      <c r="AT32" s="6"/>
      <c r="AU32" s="25"/>
      <c r="AV32" s="12"/>
      <c r="AW32" s="6"/>
      <c r="AX32" s="6"/>
      <c r="AY32" s="6"/>
      <c r="AZ32" s="25"/>
      <c r="BA32" s="6"/>
      <c r="BB32" s="6"/>
      <c r="BC32" s="6"/>
      <c r="BD32" s="6"/>
      <c r="BE32" s="30"/>
      <c r="BF32" s="4"/>
      <c r="BJ32" s="30"/>
      <c r="BO32" s="25"/>
      <c r="BP32" s="12"/>
      <c r="BQ32" s="6"/>
      <c r="BR32" s="6"/>
      <c r="BS32" s="6"/>
      <c r="BT32" s="25"/>
      <c r="BU32" s="6"/>
      <c r="BV32" s="6"/>
      <c r="BW32" s="6"/>
      <c r="BX32" s="6"/>
      <c r="BY32" s="25"/>
      <c r="BZ32" s="6"/>
      <c r="CA32" s="6"/>
      <c r="CB32" s="6"/>
      <c r="CC32" s="6"/>
      <c r="CD32" s="30"/>
      <c r="CE32" s="4"/>
      <c r="CI32" s="25"/>
      <c r="CJ32" s="12"/>
      <c r="CK32" s="6"/>
      <c r="CL32" s="6"/>
      <c r="CM32" s="6"/>
      <c r="CN32" s="25"/>
      <c r="CO32" s="6"/>
      <c r="CP32" s="6"/>
      <c r="CQ32" s="6"/>
      <c r="CR32" s="6"/>
      <c r="CS32" s="30"/>
      <c r="CT32" s="4"/>
      <c r="CX32" s="25"/>
      <c r="CY32" s="12"/>
      <c r="CZ32" s="12"/>
      <c r="DA32" s="6"/>
      <c r="DB32" s="6"/>
      <c r="DC32" s="25"/>
      <c r="DD32" s="12"/>
      <c r="DE32" s="6"/>
      <c r="DF32" s="6"/>
      <c r="DG32" s="6"/>
      <c r="DH32" s="30"/>
      <c r="DI32" s="4"/>
      <c r="DM32" s="25"/>
      <c r="DN32" s="12"/>
      <c r="DO32" s="6"/>
      <c r="DP32" s="6"/>
      <c r="DQ32" s="6"/>
      <c r="DR32" s="25"/>
      <c r="DS32" s="12"/>
      <c r="DT32" s="6"/>
      <c r="DU32" s="6"/>
      <c r="DV32" s="6"/>
      <c r="DW32" s="30"/>
      <c r="EB32" s="30"/>
      <c r="EC32" s="4"/>
      <c r="EG32" s="30"/>
      <c r="EL32" s="30"/>
      <c r="EM32" s="4"/>
      <c r="EQ32" s="30"/>
      <c r="EV32" s="30"/>
      <c r="FA32" s="30"/>
    </row>
    <row r="33" spans="1:161" x14ac:dyDescent="0.25">
      <c r="A33" s="4" t="s">
        <v>755</v>
      </c>
      <c r="B33" s="5">
        <f>DR37</f>
        <v>1</v>
      </c>
      <c r="C33" s="15">
        <f>DS37</f>
        <v>6</v>
      </c>
      <c r="D33" s="15">
        <f>DT37</f>
        <v>0</v>
      </c>
      <c r="E33" s="15">
        <f>DU37</f>
        <v>4</v>
      </c>
      <c r="F33" s="15">
        <f>DV37</f>
        <v>0</v>
      </c>
      <c r="G33" s="7"/>
      <c r="H33" s="24"/>
      <c r="I33" s="7"/>
      <c r="J33" s="7"/>
      <c r="L33" s="25"/>
      <c r="M33" s="12"/>
      <c r="N33" s="6"/>
      <c r="O33" s="6"/>
      <c r="P33" s="6"/>
      <c r="Q33" s="25"/>
      <c r="R33" s="12"/>
      <c r="S33" s="6"/>
      <c r="T33" s="6"/>
      <c r="U33" s="6"/>
      <c r="V33" s="25"/>
      <c r="W33" s="12"/>
      <c r="X33" s="6"/>
      <c r="Y33" s="6"/>
      <c r="Z33" s="6"/>
      <c r="AA33" s="25"/>
      <c r="AB33" s="6"/>
      <c r="AC33" s="6"/>
      <c r="AD33" s="6"/>
      <c r="AE33" s="6"/>
      <c r="AF33" s="25"/>
      <c r="AG33" s="6"/>
      <c r="AH33" s="6"/>
      <c r="AI33" s="6"/>
      <c r="AJ33" s="6"/>
      <c r="AK33" s="25"/>
      <c r="AL33" s="6"/>
      <c r="AM33" s="6"/>
      <c r="AN33" s="6"/>
      <c r="AO33" s="6"/>
      <c r="AP33" s="25"/>
      <c r="AQ33" s="12"/>
      <c r="AR33" s="6"/>
      <c r="AS33" s="6"/>
      <c r="AT33" s="6"/>
      <c r="AU33" s="25"/>
      <c r="AV33" s="12"/>
      <c r="AW33" s="6"/>
      <c r="AX33" s="6"/>
      <c r="AY33" s="6"/>
      <c r="AZ33" s="25"/>
      <c r="BA33" s="6"/>
      <c r="BB33" s="6"/>
      <c r="BC33" s="6"/>
      <c r="BD33" s="6"/>
      <c r="BE33" s="30"/>
      <c r="BF33" s="4"/>
      <c r="BJ33" s="30"/>
      <c r="BO33" s="25"/>
      <c r="BP33" s="12"/>
      <c r="BQ33" s="6"/>
      <c r="BR33" s="6"/>
      <c r="BS33" s="6"/>
      <c r="BT33" s="25"/>
      <c r="BU33" s="6"/>
      <c r="BV33" s="6"/>
      <c r="BW33" s="6"/>
      <c r="BX33" s="6"/>
      <c r="BY33" s="25"/>
      <c r="BZ33" s="6"/>
      <c r="CA33" s="6"/>
      <c r="CB33" s="6"/>
      <c r="CC33" s="6"/>
      <c r="CD33" s="30"/>
      <c r="CE33" s="4"/>
      <c r="CI33" s="25"/>
      <c r="CJ33" s="12"/>
      <c r="CK33" s="6"/>
      <c r="CL33" s="6"/>
      <c r="CM33" s="6"/>
      <c r="CN33" s="25"/>
      <c r="CO33" s="6"/>
      <c r="CP33" s="6"/>
      <c r="CQ33" s="6"/>
      <c r="CR33" s="6"/>
      <c r="CS33" s="30"/>
      <c r="CT33" s="4"/>
      <c r="CX33" s="25"/>
      <c r="CY33" s="12"/>
      <c r="CZ33" s="12"/>
      <c r="DA33" s="6"/>
      <c r="DB33" s="6"/>
      <c r="DC33" s="25"/>
      <c r="DD33" s="12"/>
      <c r="DE33" s="6"/>
      <c r="DF33" s="6"/>
      <c r="DG33" s="6"/>
      <c r="DH33" s="30"/>
      <c r="DI33" s="4"/>
      <c r="DM33" s="25"/>
      <c r="DN33" s="12"/>
      <c r="DO33" s="6"/>
      <c r="DP33" s="6"/>
      <c r="DQ33" s="6"/>
      <c r="DR33" s="25"/>
      <c r="DS33" s="12"/>
      <c r="DT33" s="6"/>
      <c r="DU33" s="6"/>
      <c r="DV33" s="6"/>
      <c r="DW33" s="30"/>
      <c r="EB33" s="30"/>
      <c r="EC33" s="4"/>
      <c r="EG33" s="30"/>
      <c r="EL33" s="30"/>
      <c r="EM33" s="4"/>
      <c r="EQ33" s="30"/>
      <c r="EV33" s="30"/>
      <c r="FA33" s="30"/>
    </row>
    <row r="34" spans="1:161" x14ac:dyDescent="0.25">
      <c r="A34" s="2" t="s">
        <v>698</v>
      </c>
      <c r="B34" s="35">
        <f>EV37</f>
        <v>6</v>
      </c>
      <c r="C34" s="36">
        <f>EW37</f>
        <v>36</v>
      </c>
      <c r="D34" s="36">
        <f>EX37</f>
        <v>0</v>
      </c>
      <c r="E34" s="36">
        <f>EY37</f>
        <v>23</v>
      </c>
      <c r="F34" s="36">
        <f>EZ37</f>
        <v>0</v>
      </c>
      <c r="H34" s="24"/>
      <c r="L34" s="25"/>
      <c r="M34" s="6"/>
      <c r="N34" s="6"/>
      <c r="O34" s="6"/>
      <c r="P34" s="6"/>
      <c r="Q34" s="25"/>
      <c r="R34" s="6"/>
      <c r="S34" s="6"/>
      <c r="T34" s="6"/>
      <c r="U34" s="6"/>
      <c r="V34" s="25"/>
      <c r="W34" s="12"/>
      <c r="X34" s="6"/>
      <c r="Y34" s="6"/>
      <c r="Z34" s="6"/>
      <c r="AA34" s="30"/>
      <c r="AF34" s="30"/>
      <c r="AK34" s="25"/>
      <c r="AL34" s="6"/>
      <c r="AM34" s="6"/>
      <c r="AN34" s="6"/>
      <c r="AO34" s="6"/>
      <c r="AP34" s="25"/>
      <c r="AQ34" s="12"/>
      <c r="AR34" s="6"/>
      <c r="AS34" s="6"/>
      <c r="AT34" s="6"/>
      <c r="AU34" s="25"/>
      <c r="AV34" s="12"/>
      <c r="AW34" s="6"/>
      <c r="AX34" s="6"/>
      <c r="AY34" s="6"/>
      <c r="AZ34" s="25"/>
      <c r="BA34" s="6"/>
      <c r="BB34" s="6"/>
      <c r="BC34" s="6"/>
      <c r="BD34" s="6"/>
      <c r="BE34" s="30"/>
      <c r="BF34" s="4"/>
      <c r="BJ34" s="30"/>
      <c r="BO34" s="30"/>
      <c r="BP34" s="4"/>
      <c r="BT34" s="30"/>
      <c r="BY34" s="25"/>
      <c r="BZ34" s="6"/>
      <c r="CA34" s="6"/>
      <c r="CB34" s="6"/>
      <c r="CC34" s="6"/>
      <c r="CD34" s="30"/>
      <c r="CE34" s="4"/>
      <c r="CI34" s="25"/>
      <c r="CJ34" s="6"/>
      <c r="CK34" s="6"/>
      <c r="CL34" s="6"/>
      <c r="CM34" s="6"/>
      <c r="CN34" s="25"/>
      <c r="CO34" s="6"/>
      <c r="CP34" s="6"/>
      <c r="CQ34" s="6"/>
      <c r="CR34" s="6"/>
      <c r="CS34" s="30"/>
      <c r="CT34" s="4"/>
      <c r="CX34" s="25"/>
      <c r="CY34" s="12"/>
      <c r="CZ34" s="12"/>
      <c r="DA34" s="6"/>
      <c r="DB34" s="6"/>
      <c r="DC34" s="25"/>
      <c r="DD34" s="12"/>
      <c r="DE34" s="6"/>
      <c r="DF34" s="6"/>
      <c r="DG34" s="6"/>
      <c r="DH34" s="30"/>
      <c r="DI34" s="4"/>
      <c r="DM34" s="25"/>
      <c r="DN34" s="6"/>
      <c r="DO34" s="6"/>
      <c r="DP34" s="6"/>
      <c r="DQ34" s="6"/>
      <c r="DR34" s="25"/>
      <c r="DS34" s="12"/>
      <c r="DT34" s="6"/>
      <c r="DU34" s="6"/>
      <c r="DV34" s="6"/>
      <c r="DW34" s="30"/>
      <c r="EB34" s="30"/>
      <c r="EC34" s="4"/>
      <c r="EG34" s="30"/>
      <c r="EL34" s="30"/>
      <c r="EM34" s="4"/>
      <c r="EQ34" s="30"/>
      <c r="EV34" s="30"/>
      <c r="FA34" s="30"/>
    </row>
    <row r="35" spans="1:161" x14ac:dyDescent="0.25">
      <c r="B35" s="9">
        <f>TRUNC(C35/6)+0.1*(C35-6*TRUNC(C35/6))</f>
        <v>1053.0999999999999</v>
      </c>
      <c r="C35" s="16">
        <f>SUM(C3:C34)</f>
        <v>6319</v>
      </c>
      <c r="D35" s="16">
        <f>SUM(D3:D34)</f>
        <v>76</v>
      </c>
      <c r="E35" s="16">
        <f>SUM(E3:E34)</f>
        <v>5251</v>
      </c>
      <c r="F35" s="16">
        <f>SUM(F3:F34)</f>
        <v>230</v>
      </c>
      <c r="G35" s="8">
        <f>E35/F35</f>
        <v>22.830434782608695</v>
      </c>
      <c r="H35" s="16">
        <f>SUM(H3:H34)</f>
        <v>21</v>
      </c>
      <c r="I35" s="8">
        <f>C35/F35</f>
        <v>27.473913043478262</v>
      </c>
      <c r="J35" s="8">
        <f>6*E35/C35</f>
        <v>4.9859154929577461</v>
      </c>
      <c r="L35" s="25"/>
      <c r="M35" s="6"/>
      <c r="N35" s="6"/>
      <c r="O35" s="6"/>
      <c r="P35" s="6"/>
      <c r="Q35" s="25"/>
      <c r="R35" s="6"/>
      <c r="S35" s="6"/>
      <c r="T35" s="6"/>
      <c r="U35" s="6"/>
      <c r="V35" s="30"/>
      <c r="AA35" s="30"/>
      <c r="AF35" s="30"/>
      <c r="AK35" s="25"/>
      <c r="AL35" s="6"/>
      <c r="AM35" s="6"/>
      <c r="AN35" s="6"/>
      <c r="AO35" s="6"/>
      <c r="AP35" s="25"/>
      <c r="AQ35" s="12"/>
      <c r="AR35" s="6"/>
      <c r="AS35" s="6"/>
      <c r="AT35" s="6"/>
      <c r="AU35" s="25"/>
      <c r="AV35" s="12"/>
      <c r="AW35" s="6"/>
      <c r="AX35" s="6"/>
      <c r="AY35" s="6"/>
      <c r="AZ35" s="25"/>
      <c r="BA35" s="6"/>
      <c r="BB35" s="6"/>
      <c r="BC35" s="6"/>
      <c r="BD35" s="6"/>
      <c r="BE35" s="30"/>
      <c r="BF35" s="4"/>
      <c r="BJ35" s="30"/>
      <c r="BO35" s="30"/>
      <c r="BP35" s="4"/>
      <c r="BT35" s="30"/>
      <c r="BY35" s="25"/>
      <c r="BZ35" s="6"/>
      <c r="CA35" s="6"/>
      <c r="CB35" s="6"/>
      <c r="CC35" s="6"/>
      <c r="CD35" s="30"/>
      <c r="CE35" s="4"/>
      <c r="CI35" s="25"/>
      <c r="CJ35" s="6"/>
      <c r="CK35" s="6"/>
      <c r="CL35" s="6"/>
      <c r="CM35" s="6"/>
      <c r="CN35" s="25"/>
      <c r="CO35" s="6"/>
      <c r="CP35" s="6"/>
      <c r="CQ35" s="6"/>
      <c r="CR35" s="6"/>
      <c r="CS35" s="30"/>
      <c r="CT35" s="4"/>
      <c r="CX35" s="25"/>
      <c r="CY35" s="6"/>
      <c r="CZ35" s="6"/>
      <c r="DA35" s="6"/>
      <c r="DB35" s="6"/>
      <c r="DC35" s="25"/>
      <c r="DD35" s="12"/>
      <c r="DE35" s="6"/>
      <c r="DF35" s="6"/>
      <c r="DG35" s="6"/>
      <c r="DH35" s="30"/>
      <c r="DI35" s="4"/>
      <c r="DM35" s="25"/>
      <c r="DN35" s="6"/>
      <c r="DO35" s="6"/>
      <c r="DP35" s="6"/>
      <c r="DQ35" s="6"/>
      <c r="DR35" s="25"/>
      <c r="DS35" s="6"/>
      <c r="DT35" s="6"/>
      <c r="DU35" s="6"/>
      <c r="DV35" s="6"/>
      <c r="DW35" s="30"/>
      <c r="EB35" s="30"/>
      <c r="EC35" s="4"/>
      <c r="EG35" s="30"/>
      <c r="EL35" s="30"/>
      <c r="EM35" s="4"/>
      <c r="EQ35" s="30"/>
      <c r="EV35" s="30"/>
      <c r="FA35" s="30"/>
    </row>
    <row r="36" spans="1:161" x14ac:dyDescent="0.25">
      <c r="L36" s="25"/>
      <c r="M36" s="6"/>
      <c r="N36" s="6"/>
      <c r="O36" s="6"/>
      <c r="P36" s="6"/>
      <c r="Q36" s="25"/>
      <c r="R36" s="6"/>
      <c r="S36" s="6"/>
      <c r="T36" s="6"/>
      <c r="U36" s="6"/>
      <c r="V36" s="25"/>
      <c r="W36" s="12"/>
      <c r="X36" s="6"/>
      <c r="Y36" s="6"/>
      <c r="Z36" s="6"/>
      <c r="AA36" s="30"/>
      <c r="AF36" s="30"/>
      <c r="AK36" s="25"/>
      <c r="AL36" s="6"/>
      <c r="AM36" s="6"/>
      <c r="AN36" s="6"/>
      <c r="AO36" s="6"/>
      <c r="AP36" s="25"/>
      <c r="AQ36" s="12"/>
      <c r="AR36" s="6"/>
      <c r="AS36" s="6"/>
      <c r="AT36" s="6"/>
      <c r="AU36" s="25"/>
      <c r="AV36" s="12"/>
      <c r="AW36" s="6"/>
      <c r="AX36" s="6"/>
      <c r="AY36" s="6"/>
      <c r="AZ36" s="25"/>
      <c r="BA36" s="6"/>
      <c r="BB36" s="6"/>
      <c r="BC36" s="6"/>
      <c r="BD36" s="6"/>
      <c r="BE36" s="30"/>
      <c r="BF36" s="4"/>
      <c r="BJ36" s="30"/>
      <c r="BO36" s="30"/>
      <c r="BP36" s="4"/>
      <c r="BT36" s="30"/>
      <c r="BY36" s="25"/>
      <c r="BZ36" s="6"/>
      <c r="CA36" s="6"/>
      <c r="CB36" s="6"/>
      <c r="CC36" s="6"/>
      <c r="CD36" s="30"/>
      <c r="CE36" s="4"/>
      <c r="CI36" s="25"/>
      <c r="CJ36" s="6"/>
      <c r="CK36" s="6"/>
      <c r="CL36" s="6"/>
      <c r="CM36" s="6"/>
      <c r="CN36" s="25"/>
      <c r="CO36" s="6"/>
      <c r="CP36" s="6"/>
      <c r="CQ36" s="6"/>
      <c r="CR36" s="6"/>
      <c r="CS36" s="30"/>
      <c r="CT36" s="4"/>
      <c r="CX36" s="25"/>
      <c r="CY36" s="6"/>
      <c r="CZ36" s="6"/>
      <c r="DA36" s="6"/>
      <c r="DB36" s="6"/>
      <c r="DC36" s="25"/>
      <c r="DD36" s="12"/>
      <c r="DE36" s="6"/>
      <c r="DF36" s="6"/>
      <c r="DG36" s="6"/>
      <c r="DH36" s="30"/>
      <c r="DI36" s="4"/>
      <c r="DM36" s="25"/>
      <c r="DN36" s="6"/>
      <c r="DO36" s="6"/>
      <c r="DP36" s="6"/>
      <c r="DQ36" s="6"/>
      <c r="DR36" s="25"/>
      <c r="DS36" s="6"/>
      <c r="DT36" s="6"/>
      <c r="DU36" s="6"/>
      <c r="DV36" s="6"/>
      <c r="DW36" s="30"/>
      <c r="EB36" s="30"/>
      <c r="EC36" s="4"/>
      <c r="EG36" s="30"/>
      <c r="EL36" s="30"/>
      <c r="EM36" s="4"/>
      <c r="EQ36" s="30"/>
      <c r="EV36" s="30"/>
      <c r="FA36" s="30"/>
    </row>
    <row r="37" spans="1:161" x14ac:dyDescent="0.25">
      <c r="A37" s="1" t="s">
        <v>19</v>
      </c>
      <c r="L37" s="47">
        <f>TRUNC(M37/6)+0.1*(M37-6*TRUNC(M37/6))</f>
        <v>109</v>
      </c>
      <c r="M37" s="21">
        <f>SUM(M3:M36)</f>
        <v>654</v>
      </c>
      <c r="N37" s="21">
        <f>SUM(N3:N36)</f>
        <v>14</v>
      </c>
      <c r="O37" s="21">
        <f>SUM(O3:O36)</f>
        <v>432</v>
      </c>
      <c r="P37" s="21">
        <f>SUM(P3:P36)</f>
        <v>18</v>
      </c>
      <c r="Q37" s="47">
        <f>TRUNC(R37/6)+0.1*(R37-6*TRUNC(R37/6))</f>
        <v>102.1</v>
      </c>
      <c r="R37" s="21">
        <f>SUM(R3:R36)</f>
        <v>613</v>
      </c>
      <c r="S37" s="21">
        <f>SUM(S3:S36)</f>
        <v>12</v>
      </c>
      <c r="T37" s="21">
        <f>SUM(T3:T36)</f>
        <v>358</v>
      </c>
      <c r="U37" s="21">
        <f>SUM(U3:U36)</f>
        <v>20</v>
      </c>
      <c r="V37" s="47">
        <f>TRUNC(W37/6)+0.1*(W37-6*TRUNC(W37/6))</f>
        <v>150.1</v>
      </c>
      <c r="W37" s="21">
        <f>SUM(W3:W36)</f>
        <v>901</v>
      </c>
      <c r="X37" s="21">
        <f>SUM(X3:X36)</f>
        <v>14</v>
      </c>
      <c r="Y37" s="21">
        <f>SUM(Y3:Y36)</f>
        <v>634</v>
      </c>
      <c r="Z37" s="21">
        <f>SUM(Z3:Z36)</f>
        <v>39</v>
      </c>
      <c r="AA37" s="47">
        <f>TRUNC(AB37/6)+0.1*(AB37-6*TRUNC(AB37/6))</f>
        <v>41</v>
      </c>
      <c r="AB37" s="21">
        <f>SUM(AB3:AB36)</f>
        <v>246</v>
      </c>
      <c r="AC37" s="21">
        <f>SUM(AC3:AC36)</f>
        <v>0</v>
      </c>
      <c r="AD37" s="21">
        <f>SUM(AD3:AD36)</f>
        <v>302</v>
      </c>
      <c r="AE37" s="21">
        <f>SUM(AE3:AE36)</f>
        <v>9</v>
      </c>
      <c r="AF37" s="21">
        <f>TRUNC(AG37/6)+0.1*(AG37-6*TRUNC(AG37/6))</f>
        <v>29</v>
      </c>
      <c r="AG37" s="21">
        <f>SUM(AG3:AG36)</f>
        <v>174</v>
      </c>
      <c r="AH37" s="21">
        <f>SUM(AH3:AH36)</f>
        <v>1</v>
      </c>
      <c r="AI37" s="21">
        <f>SUM(AI3:AI36)</f>
        <v>163</v>
      </c>
      <c r="AJ37" s="21">
        <f>SUM(AJ3:AJ36)</f>
        <v>7</v>
      </c>
      <c r="AK37" s="21">
        <f>TRUNC(AL37/6)+0.1*(AL37-6*TRUNC(AL37/6))</f>
        <v>33.200000000000003</v>
      </c>
      <c r="AL37" s="21">
        <f>SUM(AL3:AL36)</f>
        <v>200</v>
      </c>
      <c r="AM37" s="21">
        <f>SUM(AM3:AM36)</f>
        <v>0</v>
      </c>
      <c r="AN37" s="21">
        <f>SUM(AN3:AN36)</f>
        <v>161</v>
      </c>
      <c r="AO37" s="21">
        <f>SUM(AO3:AO36)</f>
        <v>4</v>
      </c>
      <c r="AP37" s="21">
        <f>TRUNC(AQ37/6)+0.1*(AQ37-6*TRUNC(AQ37/6))</f>
        <v>86.1</v>
      </c>
      <c r="AQ37" s="21">
        <f>SUM(AQ3:AQ36)</f>
        <v>517</v>
      </c>
      <c r="AR37" s="21">
        <f>SUM(AR3:AR36)</f>
        <v>8</v>
      </c>
      <c r="AS37" s="21">
        <f>SUM(AS3:AS36)</f>
        <v>364</v>
      </c>
      <c r="AT37" s="21">
        <f>SUM(AT3:AT36)</f>
        <v>24</v>
      </c>
      <c r="AU37" s="21">
        <f>TRUNC(AV37/6)+0.1*(AV37-6*TRUNC(AV37/6))</f>
        <v>2</v>
      </c>
      <c r="AV37" s="21">
        <f>SUM(AV3:AV36)</f>
        <v>12</v>
      </c>
      <c r="AW37" s="21">
        <f>SUM(AW3:AW36)</f>
        <v>0</v>
      </c>
      <c r="AX37" s="21">
        <f>SUM(AX3:AX36)</f>
        <v>15</v>
      </c>
      <c r="AY37" s="21">
        <f>SUM(AY3:AY36)</f>
        <v>0</v>
      </c>
      <c r="AZ37" s="47">
        <f>TRUNC(BA37/6)+0.1*(BA37-6*TRUNC(BA37/6))</f>
        <v>30</v>
      </c>
      <c r="BA37" s="21">
        <f>SUM(BA3:BA36)</f>
        <v>180</v>
      </c>
      <c r="BB37" s="21">
        <f>SUM(BB3:BB36)</f>
        <v>0</v>
      </c>
      <c r="BC37" s="21">
        <f>SUM(BC3:BC36)</f>
        <v>196</v>
      </c>
      <c r="BD37" s="21">
        <f>SUM(BD3:BD36)</f>
        <v>3</v>
      </c>
      <c r="BE37" s="21">
        <f>TRUNC(BF37/6)+0.1*(BF37-6*TRUNC(BF37/6))</f>
        <v>5</v>
      </c>
      <c r="BF37" s="21">
        <f>SUM(BF3:BF36)</f>
        <v>30</v>
      </c>
      <c r="BG37" s="21">
        <f>SUM(BG3:BG36)</f>
        <v>1</v>
      </c>
      <c r="BH37" s="21">
        <f>SUM(BH3:BH36)</f>
        <v>15</v>
      </c>
      <c r="BI37" s="21">
        <f>SUM(BI3:BI36)</f>
        <v>1</v>
      </c>
      <c r="BJ37" s="47">
        <f>TRUNC(BK37/6)+0.1*(BK37-6*TRUNC(BK37/6))</f>
        <v>38</v>
      </c>
      <c r="BK37" s="21">
        <f>SUM(BK3:BK36)</f>
        <v>228</v>
      </c>
      <c r="BL37" s="21">
        <f>SUM(BL3:BL36)</f>
        <v>5</v>
      </c>
      <c r="BM37" s="21">
        <f>SUM(BM3:BM36)</f>
        <v>169</v>
      </c>
      <c r="BN37" s="21">
        <f>SUM(BN3:BN36)</f>
        <v>9</v>
      </c>
      <c r="BO37" s="21">
        <f>TRUNC(BP37/6)+0.1*(BP37-6*TRUNC(BP37/6))</f>
        <v>37</v>
      </c>
      <c r="BP37" s="21">
        <f>SUM(BP3:BP36)</f>
        <v>222</v>
      </c>
      <c r="BQ37" s="21">
        <f>SUM(BQ3:BQ36)</f>
        <v>0</v>
      </c>
      <c r="BR37" s="21">
        <f>SUM(BR3:BR36)</f>
        <v>234</v>
      </c>
      <c r="BS37" s="21">
        <f>SUM(BS3:BS36)</f>
        <v>9</v>
      </c>
      <c r="BT37" s="21">
        <f>TRUNC(BU37/6)+0.1*(BU37-6*TRUNC(BU37/6))</f>
        <v>17.100000000000001</v>
      </c>
      <c r="BU37" s="21">
        <f>SUM(BU3:BU36)</f>
        <v>103</v>
      </c>
      <c r="BV37" s="21">
        <f>SUM(BV3:BV36)</f>
        <v>0</v>
      </c>
      <c r="BW37" s="21">
        <f>SUM(BW3:BW36)</f>
        <v>108</v>
      </c>
      <c r="BX37" s="21">
        <f>SUM(BX3:BX36)</f>
        <v>5</v>
      </c>
      <c r="BY37" s="47">
        <f>TRUNC(BZ37/6)+0.1*(BZ37-6*TRUNC(BZ37/6))</f>
        <v>11</v>
      </c>
      <c r="BZ37" s="21">
        <f>SUM(BZ3:BZ36)</f>
        <v>66</v>
      </c>
      <c r="CA37" s="21">
        <f>SUM(CA3:CA36)</f>
        <v>1</v>
      </c>
      <c r="CB37" s="21">
        <f>SUM(CB3:CB36)</f>
        <v>62</v>
      </c>
      <c r="CC37" s="21">
        <f>SUM(CC3:CC36)</f>
        <v>1</v>
      </c>
      <c r="CD37" s="47">
        <f>TRUNC(CE37/6)+0.1*(CE37-6*TRUNC(CE37/6))</f>
        <v>9</v>
      </c>
      <c r="CE37" s="48">
        <f>SUM(CE3:CE36)</f>
        <v>54</v>
      </c>
      <c r="CF37" s="21">
        <f>SUM(CF3:CF36)</f>
        <v>0</v>
      </c>
      <c r="CG37" s="21">
        <f>SUM(CG3:CG36)</f>
        <v>61</v>
      </c>
      <c r="CH37" s="21">
        <f>SUM(CH3:CH36)</f>
        <v>1</v>
      </c>
      <c r="CI37" s="21">
        <f>TRUNC(CJ37/6)+0.1*(CJ37-6*TRUNC(CJ37/6))</f>
        <v>17</v>
      </c>
      <c r="CJ37" s="21">
        <f>SUM(CJ3:CJ36)</f>
        <v>102</v>
      </c>
      <c r="CK37" s="21">
        <f>SUM(CK3:CK36)</f>
        <v>0</v>
      </c>
      <c r="CL37" s="21">
        <f>SUM(CL3:CL36)</f>
        <v>142</v>
      </c>
      <c r="CM37" s="21">
        <f>SUM(CM3:CM36)</f>
        <v>3</v>
      </c>
      <c r="CN37" s="21">
        <f>TRUNC(CO37/6)+0.1*(CO37-6*TRUNC(CO37/6))</f>
        <v>77</v>
      </c>
      <c r="CO37" s="21">
        <f>SUM(CO3:CO36)</f>
        <v>462</v>
      </c>
      <c r="CP37" s="21">
        <f>SUM(CP3:CP36)</f>
        <v>3</v>
      </c>
      <c r="CQ37" s="21">
        <f>SUM(CQ3:CQ36)</f>
        <v>417</v>
      </c>
      <c r="CR37" s="21">
        <f>SUM(CR3:CR36)</f>
        <v>17</v>
      </c>
      <c r="CS37" s="47">
        <f>TRUNC(CT37/6)+0.1*(CT37-6*TRUNC(CT37/6))</f>
        <v>42.3</v>
      </c>
      <c r="CT37" s="48">
        <f>SUM(CT3:CT36)</f>
        <v>255</v>
      </c>
      <c r="CU37" s="21">
        <f>SUM(CU3:CU36)</f>
        <v>1</v>
      </c>
      <c r="CV37" s="21">
        <f>SUM(CV3:CV36)</f>
        <v>238</v>
      </c>
      <c r="CW37" s="21">
        <f>SUM(CW3:CW36)</f>
        <v>12</v>
      </c>
      <c r="CX37" s="47">
        <f>TRUNC(CY37/6)+0.1*(CY37-6*TRUNC(CY37/6))</f>
        <v>35</v>
      </c>
      <c r="CY37" s="21">
        <f>SUM(CY3:CY36)</f>
        <v>210</v>
      </c>
      <c r="CZ37" s="21">
        <f>SUM(CZ3:CZ36)</f>
        <v>1</v>
      </c>
      <c r="DA37" s="21">
        <f>SUM(DA3:DA36)</f>
        <v>206</v>
      </c>
      <c r="DB37" s="21">
        <f>SUM(DB3:DB36)</f>
        <v>7</v>
      </c>
      <c r="DC37" s="47">
        <f>TRUNC(DD37/6)+0.1*(DD37-6*TRUNC(DD37/6))</f>
        <v>67.400000000000006</v>
      </c>
      <c r="DD37" s="48">
        <f>SUM(DD3:DD36)</f>
        <v>406</v>
      </c>
      <c r="DE37" s="21">
        <f>SUM(DE3:DE36)</f>
        <v>4</v>
      </c>
      <c r="DF37" s="21">
        <f>SUM(DF3:DF36)</f>
        <v>333</v>
      </c>
      <c r="DG37" s="21">
        <f>SUM(DG3:DG36)</f>
        <v>18</v>
      </c>
      <c r="DH37" s="47">
        <f>TRUNC(DI37/6)+0.1*(DI37-6*TRUNC(DI37/6))</f>
        <v>54</v>
      </c>
      <c r="DI37" s="48">
        <f>SUM(DI3:DI36)</f>
        <v>324</v>
      </c>
      <c r="DJ37" s="21">
        <f>SUM(DJ3:DJ36)</f>
        <v>4</v>
      </c>
      <c r="DK37" s="21">
        <f>SUM(DK3:DK36)</f>
        <v>286</v>
      </c>
      <c r="DL37" s="21">
        <f>SUM(DL3:DL36)</f>
        <v>14</v>
      </c>
      <c r="DM37" s="21">
        <f>TRUNC(DN37/6)+0.1*(DN37-6*TRUNC(DN37/6))</f>
        <v>20</v>
      </c>
      <c r="DN37" s="21">
        <f>SUM(DN3:DN36)</f>
        <v>120</v>
      </c>
      <c r="DO37" s="21">
        <f>SUM(DO3:DO36)</f>
        <v>4</v>
      </c>
      <c r="DP37" s="21">
        <f>SUM(DP3:DP36)</f>
        <v>137</v>
      </c>
      <c r="DQ37" s="21">
        <f>SUM(DQ3:DQ36)</f>
        <v>5</v>
      </c>
      <c r="DR37" s="21">
        <f>TRUNC(DS37/6)+0.1*(DS37-6*TRUNC(DS37/6))</f>
        <v>1</v>
      </c>
      <c r="DS37" s="21">
        <f>SUM(DS3:DS36)</f>
        <v>6</v>
      </c>
      <c r="DT37" s="21">
        <f>SUM(DT3:DT36)</f>
        <v>0</v>
      </c>
      <c r="DU37" s="21">
        <f>SUM(DU3:DU36)</f>
        <v>4</v>
      </c>
      <c r="DV37" s="21">
        <f>SUM(DV3:DV36)</f>
        <v>0</v>
      </c>
      <c r="DW37" s="47">
        <f>TRUNC(DX37/6)+0.1*(DX37-6*TRUNC(DX37/6))</f>
        <v>8</v>
      </c>
      <c r="DX37" s="21">
        <f>SUM(DX3:DX36)</f>
        <v>48</v>
      </c>
      <c r="DY37" s="21">
        <f>SUM(DY3:DY36)</f>
        <v>1</v>
      </c>
      <c r="DZ37" s="21">
        <f>SUM(DZ3:DZ36)</f>
        <v>57</v>
      </c>
      <c r="EA37" s="21">
        <f>SUM(EA3:EA36)</f>
        <v>1</v>
      </c>
      <c r="EB37" s="47">
        <f>TRUNC(EC37/6)+0.1*(EC37-6*TRUNC(EC37/6))</f>
        <v>7</v>
      </c>
      <c r="EC37" s="48">
        <f>SUM(EC3:EC36)</f>
        <v>42</v>
      </c>
      <c r="ED37" s="21">
        <f>SUM(ED3:ED36)</f>
        <v>0</v>
      </c>
      <c r="EE37" s="21">
        <f>SUM(EE3:EE36)</f>
        <v>40</v>
      </c>
      <c r="EF37" s="21">
        <f>SUM(EF3:EF36)</f>
        <v>1</v>
      </c>
      <c r="EG37" s="47">
        <f>TRUNC(EH37/6)+0.1*(EH37-6*TRUNC(EH37/6))</f>
        <v>6</v>
      </c>
      <c r="EH37" s="21">
        <f>SUM(EH3:EH36)</f>
        <v>36</v>
      </c>
      <c r="EI37" s="21">
        <f>SUM(EI3:EI36)</f>
        <v>2</v>
      </c>
      <c r="EJ37" s="21">
        <f>SUM(EJ3:EJ36)</f>
        <v>22</v>
      </c>
      <c r="EK37" s="21">
        <f>SUM(EK3:EK36)</f>
        <v>0</v>
      </c>
      <c r="EL37" s="47">
        <f>TRUNC(EM37/6)+0.1*(EM37-6*TRUNC(EM37/6))</f>
        <v>5</v>
      </c>
      <c r="EM37" s="48">
        <f>SUM(EM3:EM36)</f>
        <v>30</v>
      </c>
      <c r="EN37" s="21">
        <f>SUM(EN3:EN36)</f>
        <v>0</v>
      </c>
      <c r="EO37" s="21">
        <f>SUM(EO3:EO36)</f>
        <v>38</v>
      </c>
      <c r="EP37" s="21">
        <f>SUM(EP3:EP36)</f>
        <v>2</v>
      </c>
      <c r="EQ37" s="47">
        <f>TRUNC(ER37/6)+0.1*(ER37-6*TRUNC(ER37/6))</f>
        <v>3</v>
      </c>
      <c r="ER37" s="48">
        <f>SUM(ER3:ER36)</f>
        <v>18</v>
      </c>
      <c r="ES37" s="21">
        <f>SUM(ES3:ES36)</f>
        <v>0</v>
      </c>
      <c r="ET37" s="21">
        <f>SUM(ET3:ET36)</f>
        <v>23</v>
      </c>
      <c r="EU37" s="21">
        <f>SUM(EU3:EU36)</f>
        <v>0</v>
      </c>
      <c r="EV37" s="47">
        <f>TRUNC(EW37/6)+0.1*(EW37-6*TRUNC(EW37/6))</f>
        <v>6</v>
      </c>
      <c r="EW37" s="48">
        <f>SUM(EW3:EW36)</f>
        <v>36</v>
      </c>
      <c r="EX37" s="21">
        <f>SUM(EX3:EX36)</f>
        <v>0</v>
      </c>
      <c r="EY37" s="21">
        <f>SUM(EY3:EY36)</f>
        <v>23</v>
      </c>
      <c r="EZ37" s="21">
        <f>SUM(EZ3:EZ36)</f>
        <v>0</v>
      </c>
      <c r="FA37" s="47">
        <f>TRUNC(FB37/6)+0.1*(FB37-6*TRUNC(FB37/6))</f>
        <v>4</v>
      </c>
      <c r="FB37" s="48">
        <f>SUM(FB3:FB36)</f>
        <v>24</v>
      </c>
      <c r="FC37" s="21">
        <f>SUM(FC3:FC36)</f>
        <v>0</v>
      </c>
      <c r="FD37" s="21">
        <f>SUM(FD3:FD36)</f>
        <v>11</v>
      </c>
      <c r="FE37" s="21">
        <f>SUM(FE3:FE36)</f>
        <v>0</v>
      </c>
    </row>
    <row r="38" spans="1:161" x14ac:dyDescent="0.25">
      <c r="B38" s="6"/>
      <c r="C38" s="6"/>
      <c r="D38" s="6"/>
      <c r="E38" s="6"/>
      <c r="F38" s="6"/>
      <c r="G38" s="7"/>
      <c r="H38" s="7"/>
      <c r="I38" s="7"/>
      <c r="J38" s="7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</row>
    <row r="39" spans="1:161" x14ac:dyDescent="0.25">
      <c r="A39" s="1" t="s">
        <v>90</v>
      </c>
      <c r="B39" s="6"/>
      <c r="J39" s="6"/>
      <c r="K39" s="8"/>
      <c r="L39" s="22" t="str">
        <f>L2</f>
        <v>Hood</v>
      </c>
      <c r="M39" s="22"/>
      <c r="N39" s="22"/>
      <c r="O39" s="22"/>
      <c r="P39" s="22"/>
      <c r="Q39" s="22" t="str">
        <f>Q2</f>
        <v>Lewis</v>
      </c>
      <c r="R39" s="22"/>
      <c r="S39" s="22"/>
      <c r="T39" s="22"/>
      <c r="U39" s="22"/>
      <c r="V39" s="22" t="str">
        <f>V2</f>
        <v>P Stephens</v>
      </c>
      <c r="W39" s="22"/>
      <c r="X39" s="22"/>
      <c r="Y39" s="22"/>
      <c r="Z39" s="22"/>
      <c r="AA39" s="22" t="str">
        <f>AA2</f>
        <v>Afzaal</v>
      </c>
      <c r="AB39" s="22"/>
      <c r="AC39" s="22"/>
      <c r="AD39" s="22"/>
      <c r="AE39" s="22"/>
      <c r="AF39" s="22" t="str">
        <f>AF2</f>
        <v>Dafydd</v>
      </c>
      <c r="AG39" s="22"/>
      <c r="AH39" s="22"/>
      <c r="AI39" s="22"/>
      <c r="AJ39" s="22"/>
      <c r="AK39" s="22" t="str">
        <f>AK2</f>
        <v>Day</v>
      </c>
      <c r="AL39" s="22"/>
      <c r="AM39" s="22"/>
      <c r="AN39" s="22"/>
      <c r="AO39" s="22"/>
      <c r="AP39" s="22" t="str">
        <f>AP2</f>
        <v>Foote</v>
      </c>
      <c r="AQ39" s="22"/>
      <c r="AR39" s="22"/>
      <c r="AS39" s="22"/>
      <c r="AT39" s="22"/>
      <c r="AU39" s="22" t="str">
        <f>AU2</f>
        <v>Hawkins</v>
      </c>
      <c r="AV39" s="22"/>
      <c r="AW39" s="22"/>
      <c r="AX39" s="22"/>
      <c r="AY39" s="22"/>
      <c r="AZ39" s="22" t="str">
        <f>AZ2</f>
        <v>Hirani</v>
      </c>
      <c r="BA39" s="22"/>
      <c r="BB39" s="22"/>
      <c r="BC39" s="22"/>
      <c r="BD39" s="22"/>
      <c r="BE39" s="22" t="str">
        <f>BE2</f>
        <v>Lal</v>
      </c>
      <c r="BF39" s="22"/>
      <c r="BG39" s="22"/>
      <c r="BH39" s="22"/>
      <c r="BI39" s="22"/>
      <c r="BJ39" s="22" t="str">
        <f>BJ2</f>
        <v>Loveridge</v>
      </c>
      <c r="BK39" s="22"/>
      <c r="BL39" s="22"/>
      <c r="BM39" s="22"/>
      <c r="BN39" s="22"/>
      <c r="BO39" s="22" t="str">
        <f>BO2</f>
        <v>O'Reilly</v>
      </c>
      <c r="BP39" s="22"/>
      <c r="BQ39" s="22"/>
      <c r="BR39" s="22"/>
      <c r="BS39" s="22"/>
      <c r="BT39" s="22" t="str">
        <f>BT2</f>
        <v>J Prior</v>
      </c>
      <c r="BU39" s="22"/>
      <c r="BV39" s="22"/>
      <c r="BW39" s="22"/>
      <c r="BX39" s="22"/>
      <c r="BY39" s="22" t="str">
        <f>BY2</f>
        <v>J Furnham</v>
      </c>
      <c r="BZ39" s="22"/>
      <c r="CA39" s="22"/>
      <c r="CB39" s="22"/>
      <c r="CC39" s="22"/>
      <c r="CD39" s="22" t="str">
        <f>CD2</f>
        <v>Read</v>
      </c>
      <c r="CE39" s="22"/>
      <c r="CF39" s="22"/>
      <c r="CG39" s="22"/>
      <c r="CH39" s="22"/>
      <c r="CI39" s="22" t="str">
        <f>CI2</f>
        <v>Roach</v>
      </c>
      <c r="CJ39" s="22"/>
      <c r="CK39" s="22"/>
      <c r="CL39" s="22"/>
      <c r="CM39" s="22"/>
      <c r="CN39" s="22" t="str">
        <f>CN2</f>
        <v>M Stephens</v>
      </c>
      <c r="CO39" s="22"/>
      <c r="CP39" s="22"/>
      <c r="CQ39" s="22"/>
      <c r="CR39" s="22"/>
      <c r="CS39" s="22" t="str">
        <f>CS2</f>
        <v>Stewart</v>
      </c>
      <c r="CT39" s="22"/>
      <c r="CU39" s="22"/>
      <c r="CV39" s="22"/>
      <c r="CW39" s="22"/>
      <c r="CX39" s="22" t="str">
        <f>CX2</f>
        <v>Swain</v>
      </c>
      <c r="CY39" s="22"/>
      <c r="CZ39" s="22"/>
      <c r="DA39" s="22"/>
      <c r="DB39" s="22"/>
      <c r="DC39" s="22" t="str">
        <f>DC2</f>
        <v>D Thomas</v>
      </c>
      <c r="DD39" s="22"/>
      <c r="DE39" s="22"/>
      <c r="DF39" s="22"/>
      <c r="DG39" s="22"/>
      <c r="DH39" s="22" t="str">
        <f>DH2</f>
        <v>Warwick</v>
      </c>
      <c r="DI39" s="22"/>
      <c r="DJ39" s="22"/>
      <c r="DK39" s="22"/>
      <c r="DL39" s="22"/>
      <c r="DM39" s="22" t="str">
        <f>DM2</f>
        <v>G Thomas</v>
      </c>
      <c r="DN39" s="22"/>
      <c r="DO39" s="22"/>
      <c r="DP39" s="22"/>
      <c r="DQ39" s="22"/>
      <c r="DR39" s="22" t="str">
        <f>DR2</f>
        <v>Rogers</v>
      </c>
      <c r="DS39" s="22"/>
      <c r="DT39" s="22"/>
      <c r="DU39" s="22"/>
      <c r="DV39" s="22"/>
      <c r="DW39" s="22" t="str">
        <f>DW2</f>
        <v>Goad</v>
      </c>
      <c r="DX39" s="22"/>
      <c r="DY39" s="22"/>
      <c r="DZ39" s="22"/>
      <c r="EA39" s="22"/>
      <c r="EB39" s="22" t="str">
        <f>EB2</f>
        <v>Obee</v>
      </c>
      <c r="EC39" s="22"/>
      <c r="ED39" s="22"/>
      <c r="EE39" s="22"/>
      <c r="EF39" s="22"/>
      <c r="EG39" s="22" t="str">
        <f>EG2</f>
        <v>Nichols</v>
      </c>
      <c r="EH39" s="27"/>
      <c r="EI39" s="27"/>
      <c r="EL39" s="22" t="str">
        <f>EL2</f>
        <v>Holliday</v>
      </c>
      <c r="EM39" s="27"/>
      <c r="EN39" s="27"/>
      <c r="EQ39" s="22" t="str">
        <f>EQ2</f>
        <v>Britton</v>
      </c>
      <c r="EV39" s="22" t="str">
        <f>EV2</f>
        <v>H Ryde</v>
      </c>
      <c r="FA39" s="22" t="str">
        <f>FA2</f>
        <v>L Jones</v>
      </c>
    </row>
    <row r="40" spans="1:161" x14ac:dyDescent="0.25">
      <c r="J40" s="6"/>
      <c r="L40" s="6"/>
      <c r="M40" s="6"/>
      <c r="N40" s="6"/>
      <c r="O40" s="6"/>
      <c r="P40" s="12"/>
      <c r="Q40" s="4"/>
      <c r="R40" s="12"/>
      <c r="S40" s="12"/>
      <c r="T40" s="12"/>
      <c r="U40" s="12"/>
      <c r="V40" s="12"/>
      <c r="W40" s="12"/>
      <c r="X40" s="12"/>
      <c r="Y40" s="12"/>
      <c r="Z40" s="12"/>
      <c r="AA40" s="4"/>
      <c r="AJ40" s="4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6"/>
      <c r="AX40" s="6"/>
      <c r="AY40" s="6"/>
      <c r="AZ40" s="6"/>
      <c r="BA40" s="6"/>
      <c r="BB40" s="6"/>
      <c r="BC40" s="6"/>
      <c r="BD40" s="6"/>
      <c r="BE40" s="4"/>
      <c r="BF40" s="4"/>
      <c r="BY40" s="6"/>
      <c r="BZ40" s="6"/>
      <c r="CA40" s="6"/>
      <c r="CB40" s="6"/>
      <c r="CC40" s="6"/>
      <c r="CH40" s="4"/>
      <c r="CI40" s="4"/>
      <c r="CJ40" s="12"/>
      <c r="CK40" s="12"/>
      <c r="CL40" s="12"/>
      <c r="CM40" s="12"/>
      <c r="CN40" s="12"/>
      <c r="CO40" s="6"/>
      <c r="CP40" s="6"/>
      <c r="CQ40" s="6"/>
      <c r="CR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L40" s="4"/>
      <c r="DM40" s="12"/>
      <c r="DN40" s="6"/>
      <c r="DO40" s="6"/>
      <c r="DP40" s="6"/>
      <c r="DQ40" s="6"/>
      <c r="DR40" s="6"/>
      <c r="DS40" s="6"/>
      <c r="DT40" s="6"/>
      <c r="DU40" s="6"/>
      <c r="DV40" s="6"/>
    </row>
    <row r="41" spans="1:161" x14ac:dyDescent="0.25">
      <c r="A41" s="2" t="s">
        <v>200</v>
      </c>
      <c r="B41" t="s">
        <v>367</v>
      </c>
      <c r="C41" t="s">
        <v>772</v>
      </c>
      <c r="E41" s="55" t="s">
        <v>771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12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12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12"/>
      <c r="AV41" s="12"/>
      <c r="AW41" s="6"/>
      <c r="AX41" s="6"/>
      <c r="AY41" s="6"/>
      <c r="AZ41" s="6"/>
      <c r="BA41" s="6"/>
      <c r="BB41" s="6"/>
      <c r="BC41" s="6"/>
      <c r="BD41" s="6"/>
      <c r="BE41" s="4"/>
      <c r="BF41" s="4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H41" s="4"/>
      <c r="CI41" s="12"/>
      <c r="CJ41" s="12"/>
      <c r="CK41" s="12"/>
      <c r="CL41" s="12"/>
      <c r="CM41" s="12"/>
      <c r="CN41" s="12"/>
      <c r="CO41" s="6"/>
      <c r="CP41" s="6"/>
      <c r="CQ41" s="6"/>
      <c r="CR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Q41" s="4"/>
      <c r="DR41" s="6"/>
      <c r="DS41" s="6"/>
      <c r="DT41" s="6"/>
      <c r="DU41" s="6"/>
      <c r="DV41" s="6"/>
    </row>
    <row r="42" spans="1:161" x14ac:dyDescent="0.25">
      <c r="A42" s="2" t="s">
        <v>81</v>
      </c>
      <c r="B42" t="s">
        <v>147</v>
      </c>
      <c r="C42" t="s">
        <v>693</v>
      </c>
      <c r="E42" s="55" t="s">
        <v>773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12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12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12"/>
      <c r="AV42" s="12"/>
      <c r="AW42" s="6"/>
      <c r="AX42" s="6"/>
      <c r="AY42" s="6"/>
      <c r="AZ42" s="6"/>
      <c r="BA42" s="6"/>
      <c r="BB42" s="6"/>
      <c r="BC42" s="6"/>
      <c r="BD42" s="6"/>
      <c r="BE42" s="4"/>
      <c r="BF42" s="4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H42" s="4"/>
      <c r="CI42" s="12"/>
      <c r="CJ42" s="12"/>
      <c r="CK42" s="12"/>
      <c r="CL42" s="12"/>
      <c r="CM42" s="12"/>
      <c r="CN42" s="12"/>
      <c r="CO42" s="6"/>
      <c r="CP42" s="6"/>
      <c r="CQ42" s="6"/>
      <c r="CR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Q42" s="4"/>
      <c r="DR42" s="6"/>
      <c r="DS42" s="6"/>
      <c r="DT42" s="6"/>
      <c r="DU42" s="6"/>
      <c r="DV42" s="6"/>
    </row>
    <row r="43" spans="1:161" x14ac:dyDescent="0.25">
      <c r="A43" s="2" t="s">
        <v>633</v>
      </c>
      <c r="B43" t="s">
        <v>795</v>
      </c>
      <c r="C43" t="s">
        <v>796</v>
      </c>
      <c r="E43" s="55" t="s">
        <v>797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12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12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12"/>
      <c r="AV43" s="12"/>
      <c r="AW43" s="6"/>
      <c r="AX43" s="6"/>
      <c r="AY43" s="6"/>
      <c r="AZ43" s="6"/>
      <c r="BA43" s="6"/>
      <c r="BB43" s="6"/>
      <c r="BC43" s="6"/>
      <c r="BD43" s="6"/>
      <c r="BE43" s="4"/>
      <c r="BF43" s="4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H43" s="4"/>
      <c r="CI43" s="12"/>
      <c r="CJ43" s="12"/>
      <c r="CK43" s="12"/>
      <c r="CL43" s="12"/>
      <c r="CM43" s="12"/>
      <c r="CN43" s="12"/>
      <c r="CO43" s="6"/>
      <c r="CP43" s="6"/>
      <c r="CQ43" s="6"/>
      <c r="CR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Q43" s="4"/>
      <c r="DR43" s="6"/>
      <c r="DS43" s="6"/>
      <c r="DT43" s="6"/>
      <c r="DU43" s="6"/>
      <c r="DV43" s="6"/>
    </row>
    <row r="44" spans="1:161" x14ac:dyDescent="0.25">
      <c r="A44" t="s">
        <v>13</v>
      </c>
      <c r="B44" t="s">
        <v>630</v>
      </c>
      <c r="C44" t="s">
        <v>701</v>
      </c>
      <c r="E44" s="55" t="s">
        <v>668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12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12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12"/>
      <c r="AV44" s="12"/>
      <c r="AW44" s="6"/>
      <c r="AX44" s="6"/>
      <c r="AY44" s="6"/>
      <c r="AZ44" s="6"/>
      <c r="BA44" s="6"/>
      <c r="BB44" s="6"/>
      <c r="BC44" s="6"/>
      <c r="BD44" s="6"/>
      <c r="BE44" s="4"/>
      <c r="BF44" s="4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H44" s="4"/>
      <c r="CI44" s="12"/>
      <c r="CJ44" s="12"/>
      <c r="CK44" s="12"/>
      <c r="CL44" s="12"/>
      <c r="CM44" s="12"/>
      <c r="CN44" s="12"/>
      <c r="CO44" s="6"/>
      <c r="CP44" s="6"/>
      <c r="CQ44" s="6"/>
      <c r="CR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Q44" s="4"/>
      <c r="DR44" s="6"/>
      <c r="DS44" s="6"/>
      <c r="DT44" s="6"/>
      <c r="DU44" s="6"/>
      <c r="DV44" s="6"/>
    </row>
    <row r="45" spans="1:161" x14ac:dyDescent="0.25">
      <c r="A45" s="2" t="s">
        <v>57</v>
      </c>
      <c r="B45" t="s">
        <v>151</v>
      </c>
      <c r="C45" t="s">
        <v>765</v>
      </c>
      <c r="E45" s="55" t="s">
        <v>774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12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12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12"/>
      <c r="AV45" s="12"/>
      <c r="AW45" s="6"/>
      <c r="AX45" s="6"/>
      <c r="AY45" s="6"/>
      <c r="AZ45" s="6"/>
      <c r="BA45" s="6"/>
      <c r="BB45" s="6"/>
      <c r="BC45" s="6"/>
      <c r="BD45" s="6"/>
      <c r="BE45" s="4"/>
      <c r="BF45" s="4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H45" s="4"/>
      <c r="CI45" s="12"/>
      <c r="CJ45" s="12"/>
      <c r="CK45" s="12"/>
      <c r="CL45" s="12"/>
      <c r="CM45" s="12"/>
      <c r="CN45" s="12"/>
      <c r="CO45" s="6"/>
      <c r="CP45" s="6"/>
      <c r="CQ45" s="6"/>
      <c r="CR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Q45" s="4"/>
      <c r="DR45" s="6"/>
      <c r="DS45" s="6"/>
      <c r="DT45" s="6"/>
      <c r="DU45" s="6"/>
      <c r="DV45" s="6"/>
    </row>
    <row r="46" spans="1:161" x14ac:dyDescent="0.25">
      <c r="A46" s="2" t="s">
        <v>14</v>
      </c>
      <c r="B46" t="s">
        <v>58</v>
      </c>
      <c r="C46" t="s">
        <v>679</v>
      </c>
      <c r="E46" s="55" t="s">
        <v>783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12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12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12"/>
      <c r="AV46" s="12"/>
      <c r="AW46" s="6"/>
      <c r="AX46" s="6"/>
      <c r="AY46" s="6"/>
      <c r="AZ46" s="6"/>
      <c r="BA46" s="6"/>
      <c r="BB46" s="6"/>
      <c r="BC46" s="6"/>
      <c r="BD46" s="6"/>
      <c r="BE46" s="4"/>
      <c r="BF46" s="4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H46" s="4"/>
      <c r="CI46" s="12"/>
      <c r="CJ46" s="12"/>
      <c r="CK46" s="12"/>
      <c r="CL46" s="12"/>
      <c r="CM46" s="12"/>
      <c r="CN46" s="12"/>
      <c r="CO46" s="6"/>
      <c r="CP46" s="6"/>
      <c r="CQ46" s="6"/>
      <c r="CR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Q46" s="4"/>
      <c r="DR46" s="6"/>
      <c r="DS46" s="6"/>
      <c r="DT46" s="6"/>
      <c r="DU46" s="6"/>
      <c r="DV46" s="6"/>
    </row>
    <row r="47" spans="1:161" x14ac:dyDescent="0.25">
      <c r="A47" s="2" t="s">
        <v>57</v>
      </c>
      <c r="B47" t="s">
        <v>155</v>
      </c>
      <c r="C47" t="s">
        <v>784</v>
      </c>
      <c r="E47" s="55" t="s">
        <v>669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12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12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12"/>
      <c r="AV47" s="12"/>
      <c r="AW47" s="6"/>
      <c r="AX47" s="6"/>
      <c r="AY47" s="6"/>
      <c r="AZ47" s="6"/>
      <c r="BA47" s="6"/>
      <c r="BB47" s="6"/>
      <c r="BC47" s="6"/>
      <c r="BD47" s="6"/>
      <c r="BE47" s="4"/>
      <c r="BF47" s="4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H47" s="4"/>
      <c r="CI47" s="12"/>
      <c r="CJ47" s="12"/>
      <c r="CK47" s="12"/>
      <c r="CL47" s="12"/>
      <c r="CM47" s="12"/>
      <c r="CN47" s="12"/>
      <c r="CO47" s="6"/>
      <c r="CP47" s="6"/>
      <c r="CQ47" s="6"/>
      <c r="CR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Q47" s="4"/>
      <c r="DR47" s="6"/>
      <c r="DS47" s="6"/>
      <c r="DT47" s="6"/>
      <c r="DU47" s="6"/>
      <c r="DV47" s="6"/>
    </row>
    <row r="48" spans="1:161" x14ac:dyDescent="0.25">
      <c r="A48" s="2" t="s">
        <v>257</v>
      </c>
      <c r="B48" t="s">
        <v>72</v>
      </c>
      <c r="C48" t="s">
        <v>675</v>
      </c>
      <c r="E48" s="55" t="s">
        <v>785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12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12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12"/>
      <c r="AV48" s="12"/>
      <c r="AW48" s="6"/>
      <c r="AX48" s="6"/>
      <c r="AY48" s="6"/>
      <c r="AZ48" s="6"/>
      <c r="BA48" s="6"/>
      <c r="BB48" s="6"/>
      <c r="BC48" s="6"/>
      <c r="BD48" s="6"/>
      <c r="BE48" s="4"/>
      <c r="BF48" s="4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H48" s="4"/>
      <c r="CI48" s="12"/>
      <c r="CJ48" s="12"/>
      <c r="CK48" s="12"/>
      <c r="CL48" s="12"/>
      <c r="CM48" s="12"/>
      <c r="CN48" s="12"/>
      <c r="CO48" s="6"/>
      <c r="CP48" s="6"/>
      <c r="CQ48" s="6"/>
      <c r="CR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Q48" s="4"/>
      <c r="DR48" s="6"/>
      <c r="DS48" s="6"/>
      <c r="DT48" s="6"/>
      <c r="DU48" s="6"/>
      <c r="DV48" s="6"/>
    </row>
    <row r="49" spans="1:126" x14ac:dyDescent="0.25">
      <c r="A49" s="2" t="s">
        <v>13</v>
      </c>
      <c r="B49" t="s">
        <v>99</v>
      </c>
      <c r="C49" t="s">
        <v>766</v>
      </c>
      <c r="E49" s="55" t="s">
        <v>786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12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12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12"/>
      <c r="AV49" s="12"/>
      <c r="AW49" s="6"/>
      <c r="AX49" s="6"/>
      <c r="AY49" s="6"/>
      <c r="AZ49" s="6"/>
      <c r="BA49" s="6"/>
      <c r="BB49" s="6"/>
      <c r="BC49" s="6"/>
      <c r="BD49" s="6"/>
      <c r="BE49" s="4"/>
      <c r="BF49" s="4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H49" s="4"/>
      <c r="CI49" s="12"/>
      <c r="CJ49" s="12"/>
      <c r="CK49" s="12"/>
      <c r="CL49" s="12"/>
      <c r="CM49" s="12"/>
      <c r="CN49" s="12"/>
      <c r="CO49" s="6"/>
      <c r="CP49" s="6"/>
      <c r="CQ49" s="6"/>
      <c r="CR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Q49" s="4"/>
      <c r="DR49" s="6"/>
      <c r="DS49" s="6"/>
      <c r="DT49" s="6"/>
      <c r="DU49" s="6"/>
      <c r="DV49" s="6"/>
    </row>
    <row r="50" spans="1:126" x14ac:dyDescent="0.25">
      <c r="A50" s="2" t="s">
        <v>781</v>
      </c>
      <c r="B50" t="s">
        <v>211</v>
      </c>
      <c r="C50" t="s">
        <v>770</v>
      </c>
      <c r="E50" s="55" t="s">
        <v>780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12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12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12"/>
      <c r="AV50" s="12"/>
      <c r="AW50" s="6"/>
      <c r="AX50" s="6"/>
      <c r="AY50" s="6"/>
      <c r="AZ50" s="6"/>
      <c r="BA50" s="6"/>
      <c r="BB50" s="6"/>
      <c r="BC50" s="6"/>
      <c r="BD50" s="6"/>
      <c r="BE50" s="4"/>
      <c r="BF50" s="4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H50" s="4"/>
      <c r="CI50" s="12"/>
      <c r="CJ50" s="12"/>
      <c r="CK50" s="12"/>
      <c r="CL50" s="12"/>
      <c r="CM50" s="12"/>
      <c r="CN50" s="12"/>
      <c r="CO50" s="6"/>
      <c r="CP50" s="6"/>
      <c r="CQ50" s="6"/>
      <c r="CR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Q50" s="4"/>
      <c r="DR50" s="6"/>
      <c r="DS50" s="6"/>
      <c r="DT50" s="6"/>
      <c r="DU50" s="6"/>
      <c r="DV50" s="6"/>
    </row>
    <row r="51" spans="1:126" x14ac:dyDescent="0.25">
      <c r="A51" s="2" t="s">
        <v>575</v>
      </c>
      <c r="B51" t="s">
        <v>74</v>
      </c>
      <c r="C51" t="s">
        <v>772</v>
      </c>
      <c r="E51" t="s">
        <v>771</v>
      </c>
      <c r="J51" s="6"/>
      <c r="K51" s="7"/>
      <c r="L51" s="6"/>
      <c r="M51" s="6"/>
      <c r="N51" s="6"/>
      <c r="O51" s="6"/>
      <c r="P51" s="6"/>
      <c r="Q51" s="6"/>
      <c r="R51" s="6"/>
      <c r="S51" s="6"/>
      <c r="T51" s="6"/>
      <c r="U51" s="6"/>
      <c r="V51" s="12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O51" s="4"/>
      <c r="AP51" s="4"/>
      <c r="AQ51" s="4"/>
      <c r="AR51" s="4"/>
      <c r="AS51" s="4"/>
      <c r="AT51" s="4"/>
      <c r="AU51" s="12"/>
      <c r="AV51" s="12"/>
      <c r="AW51" s="6"/>
      <c r="AX51" s="6"/>
      <c r="AY51" s="6"/>
      <c r="AZ51" s="6"/>
      <c r="BA51" s="6"/>
      <c r="BB51" s="6"/>
      <c r="BC51" s="6"/>
      <c r="BD51" s="6"/>
      <c r="BE51" s="4"/>
      <c r="BF51" s="4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M51" s="6"/>
      <c r="DN51" s="6"/>
      <c r="DO51" s="6"/>
      <c r="DP51" s="6"/>
      <c r="DQ51" s="12"/>
      <c r="DR51" s="6"/>
      <c r="DS51" s="6"/>
      <c r="DT51" s="6"/>
      <c r="DU51" s="6"/>
      <c r="DV51" s="6"/>
    </row>
    <row r="52" spans="1:126" x14ac:dyDescent="0.25">
      <c r="A52" s="2" t="s">
        <v>781</v>
      </c>
      <c r="B52" t="s">
        <v>74</v>
      </c>
      <c r="C52" t="s">
        <v>790</v>
      </c>
      <c r="E52" s="55" t="s">
        <v>791</v>
      </c>
      <c r="J52" s="6"/>
      <c r="K52" s="7"/>
      <c r="L52" s="6"/>
      <c r="M52" s="6"/>
      <c r="N52" s="6"/>
      <c r="O52" s="6"/>
      <c r="P52" s="6"/>
      <c r="Q52" s="6"/>
      <c r="R52" s="6"/>
      <c r="S52" s="6"/>
      <c r="T52" s="6"/>
      <c r="U52" s="6"/>
      <c r="V52" s="12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O52" s="4"/>
      <c r="AP52" s="4"/>
      <c r="AQ52" s="4"/>
      <c r="AR52" s="4"/>
      <c r="AS52" s="4"/>
      <c r="AT52" s="4"/>
      <c r="AU52" s="12"/>
      <c r="AV52" s="12"/>
      <c r="AW52" s="6"/>
      <c r="AX52" s="6"/>
      <c r="AY52" s="6"/>
      <c r="AZ52" s="6"/>
      <c r="BA52" s="6"/>
      <c r="BB52" s="6"/>
      <c r="BC52" s="6"/>
      <c r="BD52" s="6"/>
      <c r="BE52" s="4"/>
      <c r="BF52" s="4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M52" s="6"/>
      <c r="DN52" s="6"/>
      <c r="DO52" s="6"/>
      <c r="DP52" s="6"/>
      <c r="DQ52" s="12"/>
      <c r="DR52" s="6"/>
      <c r="DS52" s="6"/>
      <c r="DT52" s="6"/>
      <c r="DU52" s="6"/>
      <c r="DV52" s="6"/>
    </row>
    <row r="53" spans="1:126" x14ac:dyDescent="0.25">
      <c r="A53" s="2" t="s">
        <v>666</v>
      </c>
      <c r="B53" t="s">
        <v>74</v>
      </c>
      <c r="C53" t="s">
        <v>793</v>
      </c>
      <c r="E53" s="55" t="s">
        <v>792</v>
      </c>
      <c r="J53" s="6"/>
      <c r="K53" s="7"/>
      <c r="L53" s="6"/>
      <c r="M53" s="6"/>
      <c r="N53" s="6"/>
      <c r="O53" s="6"/>
      <c r="P53" s="6"/>
      <c r="Q53" s="6"/>
      <c r="R53" s="6"/>
      <c r="S53" s="6"/>
      <c r="T53" s="6"/>
      <c r="U53" s="6"/>
      <c r="V53" s="12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O53" s="4"/>
      <c r="AP53" s="4"/>
      <c r="AQ53" s="4"/>
      <c r="AR53" s="4"/>
      <c r="AS53" s="4"/>
      <c r="AT53" s="4"/>
      <c r="AU53" s="12"/>
      <c r="AV53" s="12"/>
      <c r="AW53" s="6"/>
      <c r="AX53" s="6"/>
      <c r="AY53" s="6"/>
      <c r="AZ53" s="6"/>
      <c r="BA53" s="6"/>
      <c r="BB53" s="6"/>
      <c r="BC53" s="6"/>
      <c r="BD53" s="6"/>
      <c r="BE53" s="4"/>
      <c r="BF53" s="4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M53" s="6"/>
      <c r="DN53" s="6"/>
      <c r="DO53" s="6"/>
      <c r="DP53" s="6"/>
      <c r="DQ53" s="12"/>
      <c r="DR53" s="6"/>
      <c r="DS53" s="6"/>
      <c r="DT53" s="6"/>
      <c r="DU53" s="6"/>
      <c r="DV53" s="6"/>
    </row>
    <row r="54" spans="1:126" x14ac:dyDescent="0.25">
      <c r="A54" s="2" t="s">
        <v>81</v>
      </c>
      <c r="B54" t="s">
        <v>74</v>
      </c>
      <c r="C54" t="s">
        <v>680</v>
      </c>
      <c r="E54" s="55" t="s">
        <v>786</v>
      </c>
      <c r="J54" s="6"/>
      <c r="K54" s="7"/>
      <c r="L54" s="6"/>
      <c r="M54" s="6"/>
      <c r="N54" s="6"/>
      <c r="O54" s="6"/>
      <c r="P54" s="6"/>
      <c r="Q54" s="6"/>
      <c r="R54" s="6"/>
      <c r="S54" s="6"/>
      <c r="T54" s="6"/>
      <c r="U54" s="6"/>
      <c r="V54" s="12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O54" s="4"/>
      <c r="AP54" s="4"/>
      <c r="AQ54" s="4"/>
      <c r="AR54" s="4"/>
      <c r="AS54" s="4"/>
      <c r="AT54" s="4"/>
      <c r="AU54" s="12"/>
      <c r="AV54" s="12"/>
      <c r="AW54" s="6"/>
      <c r="AX54" s="6"/>
      <c r="AY54" s="6"/>
      <c r="AZ54" s="6"/>
      <c r="BA54" s="6"/>
      <c r="BB54" s="6"/>
      <c r="BC54" s="6"/>
      <c r="BD54" s="6"/>
      <c r="BE54" s="4"/>
      <c r="BF54" s="4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M54" s="6"/>
      <c r="DN54" s="6"/>
      <c r="DO54" s="6"/>
      <c r="DP54" s="6"/>
      <c r="DQ54" s="12"/>
      <c r="DR54" s="6"/>
      <c r="DS54" s="6"/>
      <c r="DT54" s="6"/>
      <c r="DU54" s="6"/>
      <c r="DV54" s="6"/>
    </row>
    <row r="55" spans="1:126" x14ac:dyDescent="0.25">
      <c r="A55" s="2" t="s">
        <v>14</v>
      </c>
      <c r="B55" t="s">
        <v>52</v>
      </c>
      <c r="C55" t="s">
        <v>677</v>
      </c>
      <c r="E55" t="s">
        <v>782</v>
      </c>
      <c r="J55" s="6"/>
      <c r="K55" s="7"/>
      <c r="L55" s="6"/>
      <c r="M55" s="6"/>
      <c r="N55" s="6"/>
      <c r="O55" s="6"/>
      <c r="P55" s="6"/>
      <c r="Q55" s="6"/>
      <c r="R55" s="6"/>
      <c r="S55" s="6"/>
      <c r="T55" s="6"/>
      <c r="U55" s="6"/>
      <c r="V55" s="12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O55" s="4"/>
      <c r="AP55" s="4"/>
      <c r="AQ55" s="4"/>
      <c r="AR55" s="4"/>
      <c r="AS55" s="4"/>
      <c r="AT55" s="4"/>
      <c r="AU55" s="12"/>
      <c r="AV55" s="12"/>
      <c r="AW55" s="6"/>
      <c r="AX55" s="6"/>
      <c r="AY55" s="6"/>
      <c r="AZ55" s="6"/>
      <c r="BA55" s="6"/>
      <c r="BB55" s="6"/>
      <c r="BC55" s="6"/>
      <c r="BD55" s="6"/>
      <c r="BE55" s="4"/>
      <c r="BF55" s="4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M55" s="6"/>
      <c r="DN55" s="6"/>
      <c r="DO55" s="6"/>
      <c r="DP55" s="6"/>
      <c r="DQ55" s="12"/>
      <c r="DR55" s="6"/>
      <c r="DS55" s="6"/>
      <c r="DT55" s="6"/>
      <c r="DU55" s="6"/>
      <c r="DV55" s="6"/>
    </row>
    <row r="56" spans="1:126" x14ac:dyDescent="0.25">
      <c r="A56" s="2" t="s">
        <v>753</v>
      </c>
      <c r="B56" t="s">
        <v>270</v>
      </c>
      <c r="C56" t="s">
        <v>764</v>
      </c>
      <c r="E56" s="55" t="s">
        <v>672</v>
      </c>
      <c r="J56" s="6"/>
      <c r="K56" s="7"/>
      <c r="L56" s="6"/>
      <c r="M56" s="6"/>
      <c r="N56" s="6"/>
      <c r="O56" s="6"/>
      <c r="P56" s="6"/>
      <c r="Q56" s="6"/>
      <c r="R56" s="6"/>
      <c r="S56" s="6"/>
      <c r="T56" s="6"/>
      <c r="U56" s="6"/>
      <c r="V56" s="12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O56" s="4"/>
      <c r="AP56" s="4"/>
      <c r="AQ56" s="4"/>
      <c r="AR56" s="4"/>
      <c r="AS56" s="4"/>
      <c r="AT56" s="4"/>
      <c r="AU56" s="12"/>
      <c r="AV56" s="12"/>
      <c r="AW56" s="6"/>
      <c r="AX56" s="6"/>
      <c r="AY56" s="6"/>
      <c r="AZ56" s="6"/>
      <c r="BA56" s="6"/>
      <c r="BB56" s="6"/>
      <c r="BC56" s="6"/>
      <c r="BD56" s="6"/>
      <c r="BE56" s="4"/>
      <c r="BF56" s="4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M56" s="6"/>
      <c r="DN56" s="6"/>
      <c r="DO56" s="6"/>
      <c r="DP56" s="6"/>
      <c r="DQ56" s="12"/>
      <c r="DR56" s="6"/>
      <c r="DS56" s="6"/>
      <c r="DT56" s="6"/>
      <c r="DU56" s="6"/>
      <c r="DV56" s="6"/>
    </row>
    <row r="57" spans="1:126" x14ac:dyDescent="0.25">
      <c r="A57" s="2" t="s">
        <v>14</v>
      </c>
      <c r="B57" t="s">
        <v>103</v>
      </c>
      <c r="C57" t="s">
        <v>680</v>
      </c>
      <c r="E57" t="s">
        <v>778</v>
      </c>
      <c r="J57" s="6"/>
      <c r="K57" s="7"/>
      <c r="L57" s="6"/>
      <c r="M57" s="6"/>
      <c r="N57" s="6"/>
      <c r="O57" s="6"/>
      <c r="P57" s="6"/>
      <c r="Q57" s="6"/>
      <c r="R57" s="6"/>
      <c r="S57" s="6"/>
      <c r="T57" s="6"/>
      <c r="U57" s="6"/>
      <c r="V57" s="12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O57" s="4"/>
      <c r="AP57" s="4"/>
      <c r="AQ57" s="4"/>
      <c r="AR57" s="4"/>
      <c r="AS57" s="4"/>
      <c r="AT57" s="4"/>
      <c r="AU57" s="12"/>
      <c r="AV57" s="12"/>
      <c r="AW57" s="6"/>
      <c r="AX57" s="6"/>
      <c r="AY57" s="6"/>
      <c r="AZ57" s="6"/>
      <c r="BA57" s="6"/>
      <c r="BB57" s="6"/>
      <c r="BC57" s="6"/>
      <c r="BD57" s="6"/>
      <c r="BE57" s="4"/>
      <c r="BF57" s="4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M57" s="6"/>
      <c r="DN57" s="6"/>
      <c r="DO57" s="6"/>
      <c r="DP57" s="6"/>
      <c r="DQ57" s="12"/>
      <c r="DR57" s="6"/>
      <c r="DS57" s="6"/>
      <c r="DT57" s="6"/>
      <c r="DU57" s="6"/>
      <c r="DV57" s="6"/>
    </row>
    <row r="58" spans="1:126" x14ac:dyDescent="0.25">
      <c r="A58" s="2" t="s">
        <v>14</v>
      </c>
      <c r="B58" t="s">
        <v>103</v>
      </c>
      <c r="C58" t="s">
        <v>767</v>
      </c>
      <c r="E58" t="s">
        <v>779</v>
      </c>
      <c r="J58" s="6"/>
      <c r="K58" s="7"/>
      <c r="L58" s="6"/>
      <c r="M58" s="6"/>
      <c r="N58" s="6"/>
      <c r="O58" s="6"/>
      <c r="P58" s="6"/>
      <c r="Q58" s="6"/>
      <c r="R58" s="6"/>
      <c r="S58" s="6"/>
      <c r="T58" s="6"/>
      <c r="U58" s="6"/>
      <c r="V58" s="12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O58" s="4"/>
      <c r="AP58" s="4"/>
      <c r="AQ58" s="4"/>
      <c r="AR58" s="4"/>
      <c r="AS58" s="4"/>
      <c r="AT58" s="4"/>
      <c r="AU58" s="12"/>
      <c r="AV58" s="12"/>
      <c r="AW58" s="6"/>
      <c r="AX58" s="6"/>
      <c r="AY58" s="6"/>
      <c r="AZ58" s="6"/>
      <c r="BA58" s="6"/>
      <c r="BB58" s="6"/>
      <c r="BC58" s="6"/>
      <c r="BD58" s="6"/>
      <c r="BE58" s="4"/>
      <c r="BF58" s="4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M58" s="6"/>
      <c r="DN58" s="6"/>
      <c r="DO58" s="6"/>
      <c r="DP58" s="6"/>
      <c r="DQ58" s="12"/>
      <c r="DR58" s="6"/>
      <c r="DS58" s="6"/>
      <c r="DT58" s="6"/>
      <c r="DU58" s="6"/>
      <c r="DV58" s="6"/>
    </row>
    <row r="59" spans="1:126" x14ac:dyDescent="0.25">
      <c r="A59" s="2" t="s">
        <v>14</v>
      </c>
      <c r="B59" s="50" t="s">
        <v>262</v>
      </c>
      <c r="C59" s="49" t="s">
        <v>768</v>
      </c>
      <c r="D59" s="49"/>
      <c r="E59" s="49" t="s">
        <v>775</v>
      </c>
      <c r="J59" s="6"/>
      <c r="K59" s="7"/>
      <c r="L59" s="6"/>
      <c r="M59" s="6"/>
      <c r="N59" s="6"/>
      <c r="O59" s="6"/>
      <c r="P59" s="6"/>
      <c r="Q59" s="6"/>
      <c r="R59" s="6"/>
      <c r="S59" s="6"/>
      <c r="T59" s="6"/>
      <c r="U59" s="6"/>
      <c r="V59" s="12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O59" s="4"/>
      <c r="AP59" s="4"/>
      <c r="AQ59" s="4"/>
      <c r="AR59" s="4"/>
      <c r="AS59" s="4"/>
      <c r="AT59" s="4"/>
      <c r="AU59" s="12"/>
      <c r="AV59" s="12"/>
      <c r="AW59" s="6"/>
      <c r="AX59" s="6"/>
      <c r="AY59" s="6"/>
      <c r="AZ59" s="6"/>
      <c r="BA59" s="6"/>
      <c r="BB59" s="6"/>
      <c r="BC59" s="6"/>
      <c r="BD59" s="6"/>
      <c r="BE59" s="4"/>
      <c r="BF59" s="4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M59" s="6"/>
      <c r="DN59" s="6"/>
      <c r="DO59" s="6"/>
      <c r="DP59" s="6"/>
      <c r="DQ59" s="12"/>
      <c r="DR59" s="6"/>
      <c r="DS59" s="6"/>
      <c r="DT59" s="6"/>
      <c r="DU59" s="6"/>
      <c r="DV59" s="6"/>
    </row>
    <row r="60" spans="1:126" x14ac:dyDescent="0.25">
      <c r="A60" s="2" t="s">
        <v>14</v>
      </c>
      <c r="B60" s="50" t="s">
        <v>560</v>
      </c>
      <c r="C60" t="s">
        <v>769</v>
      </c>
      <c r="D60" s="49"/>
      <c r="E60" s="49" t="s">
        <v>776</v>
      </c>
      <c r="J60" s="6"/>
      <c r="K60" s="7"/>
      <c r="L60" s="6"/>
      <c r="M60" s="6"/>
      <c r="N60" s="6"/>
      <c r="O60" s="6"/>
      <c r="P60" s="6"/>
      <c r="Q60" s="6"/>
      <c r="R60" s="6"/>
      <c r="S60" s="6"/>
      <c r="T60" s="6"/>
      <c r="U60" s="6"/>
      <c r="V60" s="12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O60" s="4"/>
      <c r="AP60" s="4"/>
      <c r="AQ60" s="4"/>
      <c r="AR60" s="4"/>
      <c r="AS60" s="4"/>
      <c r="AT60" s="4"/>
      <c r="AU60" s="12"/>
      <c r="AV60" s="12"/>
      <c r="AW60" s="6"/>
      <c r="AX60" s="6"/>
      <c r="AY60" s="6"/>
      <c r="AZ60" s="6"/>
      <c r="BA60" s="6"/>
      <c r="BB60" s="6"/>
      <c r="BC60" s="6"/>
      <c r="BD60" s="6"/>
      <c r="BE60" s="4"/>
      <c r="BF60" s="4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M60" s="6"/>
      <c r="DN60" s="6"/>
      <c r="DO60" s="6"/>
      <c r="DP60" s="6"/>
      <c r="DQ60" s="12"/>
      <c r="DR60" s="6"/>
      <c r="DS60" s="6"/>
      <c r="DT60" s="6"/>
      <c r="DU60" s="6"/>
      <c r="DV60" s="6"/>
    </row>
    <row r="61" spans="1:126" x14ac:dyDescent="0.25">
      <c r="A61" s="2" t="s">
        <v>14</v>
      </c>
      <c r="B61" s="50" t="s">
        <v>699</v>
      </c>
      <c r="C61" s="49" t="s">
        <v>691</v>
      </c>
      <c r="D61" s="49"/>
      <c r="E61" s="49" t="s">
        <v>777</v>
      </c>
      <c r="J61" s="6"/>
      <c r="K61" s="7"/>
      <c r="L61" s="6"/>
      <c r="M61" s="6"/>
      <c r="N61" s="6"/>
      <c r="O61" s="6"/>
      <c r="P61" s="6"/>
      <c r="Q61" s="6"/>
      <c r="R61" s="6"/>
      <c r="S61" s="6"/>
      <c r="T61" s="6"/>
      <c r="U61" s="6"/>
      <c r="V61" s="12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O61" s="4"/>
      <c r="AP61" s="4"/>
      <c r="AQ61" s="4"/>
      <c r="AR61" s="4"/>
      <c r="AS61" s="4"/>
      <c r="AT61" s="4"/>
      <c r="AU61" s="12"/>
      <c r="AV61" s="12"/>
      <c r="AW61" s="6"/>
      <c r="AX61" s="6"/>
      <c r="AY61" s="6"/>
      <c r="AZ61" s="6"/>
      <c r="BA61" s="6"/>
      <c r="BB61" s="6"/>
      <c r="BC61" s="6"/>
      <c r="BD61" s="6"/>
      <c r="BE61" s="4"/>
      <c r="BF61" s="4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M61" s="6"/>
      <c r="DN61" s="6"/>
      <c r="DO61" s="6"/>
      <c r="DP61" s="6"/>
      <c r="DQ61" s="12"/>
      <c r="DR61" s="6"/>
      <c r="DS61" s="6"/>
      <c r="DT61" s="6"/>
      <c r="DU61" s="6"/>
      <c r="DV61" s="6"/>
    </row>
    <row r="62" spans="1:126" x14ac:dyDescent="0.25">
      <c r="K62" s="7"/>
      <c r="L62" s="6"/>
      <c r="M62" s="6"/>
      <c r="N62" s="6"/>
      <c r="O62" s="6"/>
      <c r="P62" s="6"/>
      <c r="Q62" s="6"/>
      <c r="R62" s="6"/>
      <c r="S62" s="6"/>
      <c r="T62" s="6"/>
      <c r="U62" s="6"/>
      <c r="V62" s="12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O62" s="4"/>
      <c r="AP62" s="4"/>
      <c r="AQ62" s="4"/>
      <c r="AR62" s="4"/>
      <c r="AS62" s="4"/>
      <c r="AT62" s="4"/>
      <c r="AU62" s="12"/>
      <c r="AV62" s="12"/>
      <c r="AW62" s="6"/>
      <c r="AX62" s="6"/>
      <c r="AY62" s="6"/>
      <c r="AZ62" s="6"/>
      <c r="BA62" s="6"/>
      <c r="BB62" s="6"/>
      <c r="BC62" s="6"/>
      <c r="BD62" s="6"/>
      <c r="BE62" s="4"/>
      <c r="BF62" s="4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M62" s="6"/>
      <c r="DN62" s="6"/>
      <c r="DO62" s="6"/>
      <c r="DP62" s="6"/>
      <c r="DQ62" s="12"/>
      <c r="DR62" s="6"/>
      <c r="DS62" s="6"/>
      <c r="DT62" s="6"/>
      <c r="DU62" s="6"/>
      <c r="DV62" s="6"/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Y59"/>
  <sheetViews>
    <sheetView workbookViewId="0">
      <pane xSplit="1" ySplit="2" topLeftCell="B8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defaultRowHeight="13.2" x14ac:dyDescent="0.25"/>
  <cols>
    <col min="2" max="2" width="9" customWidth="1"/>
    <col min="3" max="7" width="5.6640625" customWidth="1"/>
    <col min="8" max="8" width="5.5546875" customWidth="1"/>
    <col min="9" max="9" width="5" customWidth="1"/>
    <col min="10" max="10" width="5.33203125" customWidth="1"/>
    <col min="11" max="11" width="6" customWidth="1"/>
    <col min="12" max="12" width="6.33203125" customWidth="1"/>
    <col min="13" max="13" width="3.88671875" customWidth="1"/>
    <col min="14" max="14" width="4.44140625" customWidth="1"/>
    <col min="15" max="129" width="3.33203125" customWidth="1"/>
  </cols>
  <sheetData>
    <row r="1" spans="1:129" x14ac:dyDescent="0.25">
      <c r="A1" s="1" t="s">
        <v>408</v>
      </c>
      <c r="F1" s="6"/>
      <c r="G1" s="6" t="s">
        <v>84</v>
      </c>
      <c r="I1" s="6"/>
      <c r="J1" s="6"/>
      <c r="K1" s="3" t="s">
        <v>33</v>
      </c>
      <c r="L1" s="3" t="s">
        <v>34</v>
      </c>
    </row>
    <row r="2" spans="1:129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20" t="s">
        <v>35</v>
      </c>
      <c r="I2" s="3" t="s">
        <v>36</v>
      </c>
      <c r="J2" s="3"/>
      <c r="K2" s="3" t="s">
        <v>32</v>
      </c>
      <c r="L2" s="3" t="s">
        <v>32</v>
      </c>
    </row>
    <row r="3" spans="1:129" x14ac:dyDescent="0.25">
      <c r="A3" s="6" t="s">
        <v>362</v>
      </c>
      <c r="B3" s="5">
        <f t="shared" ref="B3:B8" si="0">TRUNC(C3/6)+0.1*(C3-6*TRUNC(C3/6))</f>
        <v>26.2</v>
      </c>
      <c r="C3" s="15">
        <f>Z43</f>
        <v>158</v>
      </c>
      <c r="D3" s="15">
        <f>AA43</f>
        <v>0</v>
      </c>
      <c r="E3" s="15">
        <f>AB43</f>
        <v>130</v>
      </c>
      <c r="F3" s="15">
        <f>AC43</f>
        <v>12</v>
      </c>
      <c r="G3" s="7">
        <f t="shared" ref="G3:G8" si="1">E3/F3</f>
        <v>10.833333333333334</v>
      </c>
      <c r="H3" s="10">
        <v>3</v>
      </c>
      <c r="I3" s="6"/>
      <c r="J3" s="7"/>
      <c r="K3" s="7">
        <f>C3/F3</f>
        <v>13.166666666666666</v>
      </c>
      <c r="L3" s="7">
        <f>6*E3/C3</f>
        <v>4.9367088607594933</v>
      </c>
      <c r="O3" s="21" t="s">
        <v>403</v>
      </c>
      <c r="P3" s="21"/>
      <c r="Q3" s="21"/>
      <c r="R3" s="21"/>
      <c r="S3" s="21"/>
      <c r="T3" s="21" t="s">
        <v>357</v>
      </c>
      <c r="U3" s="21"/>
      <c r="V3" s="21"/>
      <c r="W3" s="21"/>
      <c r="X3" s="21"/>
      <c r="Y3" s="21" t="s">
        <v>362</v>
      </c>
      <c r="Z3" s="21"/>
      <c r="AA3" s="21"/>
      <c r="AB3" s="21"/>
      <c r="AC3" s="21"/>
      <c r="AD3" s="21" t="s">
        <v>341</v>
      </c>
      <c r="AE3" s="21"/>
      <c r="AF3" s="21"/>
      <c r="AG3" s="21"/>
      <c r="AH3" s="21"/>
      <c r="AI3" s="21" t="s">
        <v>365</v>
      </c>
      <c r="AJ3" s="21"/>
      <c r="AK3" s="21"/>
      <c r="AL3" s="21"/>
      <c r="AM3" s="21"/>
      <c r="AN3" s="21" t="s">
        <v>342</v>
      </c>
      <c r="AO3" s="21"/>
      <c r="AP3" s="21"/>
      <c r="AQ3" s="21"/>
      <c r="AR3" s="21"/>
      <c r="AS3" s="21" t="s">
        <v>280</v>
      </c>
      <c r="AT3" s="21"/>
      <c r="AU3" s="21"/>
      <c r="AV3" s="21"/>
      <c r="AW3" s="21"/>
      <c r="AX3" s="21" t="s">
        <v>327</v>
      </c>
      <c r="AY3" s="21"/>
      <c r="AZ3" s="21"/>
      <c r="BA3" s="21"/>
      <c r="BB3" s="21"/>
      <c r="BC3" s="21" t="s">
        <v>404</v>
      </c>
      <c r="BD3" s="21"/>
      <c r="BE3" s="21"/>
      <c r="BF3" s="21"/>
      <c r="BG3" s="21"/>
      <c r="BH3" s="21" t="s">
        <v>29</v>
      </c>
      <c r="BI3" s="21"/>
      <c r="BJ3" s="21"/>
      <c r="BK3" s="21"/>
      <c r="BL3" s="21"/>
      <c r="BM3" s="21" t="s">
        <v>409</v>
      </c>
      <c r="BN3" s="21"/>
      <c r="BO3" s="21"/>
      <c r="BP3" s="21"/>
      <c r="BQ3" s="21"/>
      <c r="BR3" s="21" t="s">
        <v>344</v>
      </c>
      <c r="BS3" s="21"/>
      <c r="BT3" s="21"/>
      <c r="BU3" s="21"/>
      <c r="BV3" s="21"/>
      <c r="BW3" s="21" t="s">
        <v>363</v>
      </c>
      <c r="BX3" s="21"/>
      <c r="BY3" s="21"/>
      <c r="BZ3" s="21"/>
      <c r="CA3" s="21"/>
      <c r="CB3" s="21" t="s">
        <v>7</v>
      </c>
      <c r="CC3" s="21"/>
      <c r="CD3" s="21"/>
      <c r="CE3" s="21"/>
      <c r="CF3" s="21"/>
      <c r="CG3" s="21" t="s">
        <v>361</v>
      </c>
      <c r="CH3" s="21"/>
      <c r="CI3" s="21"/>
      <c r="CJ3" s="21"/>
      <c r="CK3" s="21"/>
      <c r="CL3" s="21" t="s">
        <v>355</v>
      </c>
      <c r="CM3" s="21"/>
      <c r="CN3" s="21"/>
      <c r="CO3" s="21"/>
      <c r="CP3" s="21"/>
      <c r="CQ3" s="21" t="s">
        <v>284</v>
      </c>
      <c r="CR3" s="21"/>
      <c r="CS3" s="21"/>
      <c r="CT3" s="21"/>
      <c r="CU3" s="21"/>
      <c r="CV3" s="21" t="s">
        <v>348</v>
      </c>
      <c r="CW3" s="21"/>
      <c r="CX3" s="21"/>
      <c r="CY3" s="21"/>
      <c r="CZ3" s="21"/>
      <c r="DA3" s="21" t="s">
        <v>405</v>
      </c>
      <c r="DB3" s="21"/>
      <c r="DC3" s="21"/>
      <c r="DD3" s="21"/>
      <c r="DE3" s="21"/>
      <c r="DF3" s="21" t="s">
        <v>406</v>
      </c>
      <c r="DG3" s="21"/>
      <c r="DH3" s="21"/>
      <c r="DI3" s="21"/>
      <c r="DJ3" s="21"/>
      <c r="DK3" s="21" t="s">
        <v>407</v>
      </c>
      <c r="DL3" s="21"/>
      <c r="DM3" s="21"/>
      <c r="DN3" s="21"/>
      <c r="DO3" s="21"/>
      <c r="DP3" t="s">
        <v>347</v>
      </c>
      <c r="DU3" t="s">
        <v>356</v>
      </c>
    </row>
    <row r="4" spans="1:129" x14ac:dyDescent="0.25">
      <c r="A4" s="6" t="s">
        <v>7</v>
      </c>
      <c r="B4" s="5">
        <f t="shared" si="0"/>
        <v>18</v>
      </c>
      <c r="C4" s="15">
        <f>CC43</f>
        <v>108</v>
      </c>
      <c r="D4" s="15">
        <f>CD43</f>
        <v>3</v>
      </c>
      <c r="E4" s="15">
        <f>CE43</f>
        <v>58</v>
      </c>
      <c r="F4" s="15">
        <f>CF43</f>
        <v>5</v>
      </c>
      <c r="G4" s="7">
        <f t="shared" si="1"/>
        <v>11.6</v>
      </c>
      <c r="H4" s="6">
        <v>1</v>
      </c>
      <c r="I4" s="6"/>
      <c r="J4" s="7"/>
      <c r="K4" s="7">
        <f>C4/F4</f>
        <v>21.6</v>
      </c>
      <c r="L4" s="7">
        <f>6*E4/C4</f>
        <v>3.2222222222222223</v>
      </c>
      <c r="O4" s="21">
        <v>4</v>
      </c>
      <c r="P4" s="21">
        <v>24</v>
      </c>
      <c r="Q4" s="21">
        <v>0</v>
      </c>
      <c r="R4" s="21">
        <v>12</v>
      </c>
      <c r="S4" s="21">
        <v>0</v>
      </c>
      <c r="T4" s="21">
        <v>4</v>
      </c>
      <c r="U4" s="21">
        <f>T4*6</f>
        <v>24</v>
      </c>
      <c r="V4" s="21">
        <v>1</v>
      </c>
      <c r="W4" s="21">
        <v>6</v>
      </c>
      <c r="X4" s="21">
        <v>1</v>
      </c>
      <c r="Y4" s="21">
        <v>4</v>
      </c>
      <c r="Z4" s="21">
        <f>Y4*6</f>
        <v>24</v>
      </c>
      <c r="AA4" s="21">
        <v>0</v>
      </c>
      <c r="AB4" s="21">
        <v>26</v>
      </c>
      <c r="AC4" s="21">
        <v>0</v>
      </c>
      <c r="AD4" s="21">
        <v>4</v>
      </c>
      <c r="AE4" s="21">
        <f>AD4*6</f>
        <v>24</v>
      </c>
      <c r="AF4" s="21">
        <v>0</v>
      </c>
      <c r="AG4" s="21">
        <v>17</v>
      </c>
      <c r="AH4" s="21">
        <v>0</v>
      </c>
      <c r="AI4" s="21">
        <v>2</v>
      </c>
      <c r="AJ4" s="21">
        <f>AI4*6</f>
        <v>12</v>
      </c>
      <c r="AK4" s="21">
        <v>1</v>
      </c>
      <c r="AL4" s="21">
        <v>2</v>
      </c>
      <c r="AM4" s="21">
        <v>1</v>
      </c>
      <c r="AN4" s="21">
        <v>8</v>
      </c>
      <c r="AO4" s="21">
        <f>AN4*6</f>
        <v>48</v>
      </c>
      <c r="AP4" s="21">
        <v>1</v>
      </c>
      <c r="AQ4" s="21">
        <v>24</v>
      </c>
      <c r="AR4" s="21">
        <v>2</v>
      </c>
      <c r="AS4" s="21">
        <v>6</v>
      </c>
      <c r="AT4" s="21">
        <f>AS4*6</f>
        <v>36</v>
      </c>
      <c r="AU4" s="21">
        <v>0</v>
      </c>
      <c r="AV4" s="21">
        <v>14</v>
      </c>
      <c r="AW4" s="21">
        <v>2</v>
      </c>
      <c r="AX4" s="21">
        <v>4</v>
      </c>
      <c r="AY4" s="21">
        <f>AX4*6</f>
        <v>24</v>
      </c>
      <c r="AZ4" s="21">
        <v>0</v>
      </c>
      <c r="BA4" s="21">
        <v>23</v>
      </c>
      <c r="BB4" s="21">
        <v>1</v>
      </c>
      <c r="BC4" s="21">
        <v>4</v>
      </c>
      <c r="BD4" s="21">
        <f>BC4*6</f>
        <v>24</v>
      </c>
      <c r="BE4" s="21">
        <v>0</v>
      </c>
      <c r="BF4" s="21">
        <v>8</v>
      </c>
      <c r="BG4" s="21">
        <v>1</v>
      </c>
      <c r="BH4" s="21">
        <v>2</v>
      </c>
      <c r="BI4" s="21">
        <f>BH4*6</f>
        <v>12</v>
      </c>
      <c r="BJ4" s="21">
        <v>0</v>
      </c>
      <c r="BK4" s="21">
        <v>16</v>
      </c>
      <c r="BL4" s="21">
        <v>0</v>
      </c>
      <c r="BM4" s="21">
        <v>2</v>
      </c>
      <c r="BN4" s="21">
        <f>BM4*6</f>
        <v>12</v>
      </c>
      <c r="BO4" s="21">
        <v>0</v>
      </c>
      <c r="BP4" s="21">
        <v>17</v>
      </c>
      <c r="BQ4" s="21">
        <v>0</v>
      </c>
      <c r="BR4" s="21">
        <v>2</v>
      </c>
      <c r="BS4" s="21">
        <v>12</v>
      </c>
      <c r="BT4" s="21">
        <v>0</v>
      </c>
      <c r="BU4" s="21">
        <v>12</v>
      </c>
      <c r="BV4" s="21">
        <v>0</v>
      </c>
      <c r="BW4" s="21">
        <v>2</v>
      </c>
      <c r="BX4" s="21">
        <v>12</v>
      </c>
      <c r="BY4" s="21">
        <v>0</v>
      </c>
      <c r="BZ4" s="21">
        <v>10</v>
      </c>
      <c r="CA4" s="21">
        <v>0</v>
      </c>
      <c r="CB4" s="21">
        <v>2</v>
      </c>
      <c r="CC4" s="21">
        <f>CB4*6</f>
        <v>12</v>
      </c>
      <c r="CD4" s="21">
        <v>0</v>
      </c>
      <c r="CE4" s="21">
        <v>7</v>
      </c>
      <c r="CF4" s="21">
        <v>0</v>
      </c>
      <c r="CG4" s="21">
        <v>4</v>
      </c>
      <c r="CH4" s="21">
        <v>24</v>
      </c>
      <c r="CI4" s="21">
        <v>1</v>
      </c>
      <c r="CJ4" s="21">
        <v>6</v>
      </c>
      <c r="CK4" s="21">
        <v>2</v>
      </c>
      <c r="CL4" s="21">
        <v>2</v>
      </c>
      <c r="CM4" s="21">
        <v>12</v>
      </c>
      <c r="CN4" s="21">
        <v>0</v>
      </c>
      <c r="CO4" s="21">
        <v>12</v>
      </c>
      <c r="CP4" s="21">
        <v>0</v>
      </c>
      <c r="CQ4" s="21">
        <v>6</v>
      </c>
      <c r="CR4" s="21">
        <f>CQ4*6</f>
        <v>36</v>
      </c>
      <c r="CS4" s="21">
        <v>1</v>
      </c>
      <c r="CT4" s="21">
        <v>11</v>
      </c>
      <c r="CU4" s="21">
        <v>3</v>
      </c>
      <c r="CV4" s="21">
        <v>5</v>
      </c>
      <c r="CW4" s="21">
        <f>CV4*6</f>
        <v>30</v>
      </c>
      <c r="CX4" s="21">
        <v>0</v>
      </c>
      <c r="CY4" s="21">
        <v>16</v>
      </c>
      <c r="CZ4" s="21">
        <v>1</v>
      </c>
      <c r="DA4" s="21">
        <v>3</v>
      </c>
      <c r="DB4" s="21">
        <v>18</v>
      </c>
      <c r="DC4" s="21">
        <v>0</v>
      </c>
      <c r="DD4" s="21">
        <v>19</v>
      </c>
      <c r="DE4" s="21">
        <v>0</v>
      </c>
      <c r="DF4" s="21">
        <v>3</v>
      </c>
      <c r="DG4" s="21">
        <v>18</v>
      </c>
      <c r="DH4" s="21">
        <v>0</v>
      </c>
      <c r="DI4" s="21">
        <v>9</v>
      </c>
      <c r="DJ4" s="21">
        <v>2</v>
      </c>
      <c r="DK4" s="21">
        <v>2</v>
      </c>
      <c r="DL4" s="21">
        <v>12</v>
      </c>
      <c r="DM4" s="21">
        <v>0</v>
      </c>
      <c r="DN4" s="21">
        <v>14</v>
      </c>
      <c r="DO4" s="21">
        <v>0</v>
      </c>
      <c r="DP4">
        <v>4</v>
      </c>
      <c r="DQ4">
        <v>24</v>
      </c>
      <c r="DR4">
        <v>0</v>
      </c>
      <c r="DS4">
        <v>35</v>
      </c>
      <c r="DT4">
        <v>1</v>
      </c>
      <c r="DU4">
        <v>4</v>
      </c>
      <c r="DV4">
        <v>24</v>
      </c>
      <c r="DW4">
        <v>0</v>
      </c>
      <c r="DX4">
        <v>13</v>
      </c>
      <c r="DY4">
        <v>1</v>
      </c>
    </row>
    <row r="5" spans="1:129" x14ac:dyDescent="0.25">
      <c r="A5" s="6" t="s">
        <v>435</v>
      </c>
      <c r="B5" s="5">
        <f t="shared" si="0"/>
        <v>18</v>
      </c>
      <c r="C5" s="15">
        <f>AJ43</f>
        <v>108</v>
      </c>
      <c r="D5" s="15">
        <f>AK43</f>
        <v>3</v>
      </c>
      <c r="E5" s="15">
        <f>AL43</f>
        <v>80</v>
      </c>
      <c r="F5" s="15">
        <f>AM43</f>
        <v>5</v>
      </c>
      <c r="G5" s="7">
        <f t="shared" si="1"/>
        <v>16</v>
      </c>
      <c r="H5" s="6"/>
      <c r="I5" s="6"/>
      <c r="J5" s="7"/>
      <c r="K5" s="7">
        <f t="shared" ref="K5:K16" si="2">C5/F5</f>
        <v>21.6</v>
      </c>
      <c r="L5" s="7">
        <f t="shared" ref="L5:L16" si="3">6*E5/C5</f>
        <v>4.4444444444444446</v>
      </c>
      <c r="O5" s="21">
        <v>9</v>
      </c>
      <c r="P5" s="21">
        <v>54</v>
      </c>
      <c r="Q5" s="21">
        <v>1</v>
      </c>
      <c r="R5" s="21">
        <v>26</v>
      </c>
      <c r="S5" s="21">
        <v>1</v>
      </c>
      <c r="T5" s="21">
        <v>4</v>
      </c>
      <c r="U5" s="21">
        <f t="shared" ref="U5:U22" si="4">T5*6</f>
        <v>24</v>
      </c>
      <c r="V5" s="21">
        <v>0</v>
      </c>
      <c r="W5" s="21">
        <v>9</v>
      </c>
      <c r="X5" s="21">
        <v>1</v>
      </c>
      <c r="Y5" s="21">
        <v>6.2</v>
      </c>
      <c r="Z5" s="21">
        <v>38</v>
      </c>
      <c r="AA5" s="21">
        <v>0</v>
      </c>
      <c r="AB5" s="21">
        <v>32</v>
      </c>
      <c r="AC5" s="21">
        <v>3</v>
      </c>
      <c r="AD5" s="21">
        <v>1</v>
      </c>
      <c r="AE5" s="21">
        <f>AD5*6</f>
        <v>6</v>
      </c>
      <c r="AF5" s="21">
        <v>0</v>
      </c>
      <c r="AG5" s="21">
        <v>8</v>
      </c>
      <c r="AH5" s="21">
        <v>0</v>
      </c>
      <c r="AI5" s="21">
        <v>5</v>
      </c>
      <c r="AJ5" s="21">
        <f>AI5*6</f>
        <v>30</v>
      </c>
      <c r="AK5" s="21">
        <v>1</v>
      </c>
      <c r="AL5" s="21">
        <v>18</v>
      </c>
      <c r="AM5" s="21">
        <v>2</v>
      </c>
      <c r="AN5" s="21">
        <v>8</v>
      </c>
      <c r="AO5" s="21">
        <f t="shared" ref="AO5:AO18" si="5">AN5*6</f>
        <v>48</v>
      </c>
      <c r="AP5" s="21">
        <v>5</v>
      </c>
      <c r="AQ5" s="21">
        <v>8</v>
      </c>
      <c r="AR5" s="21">
        <v>2</v>
      </c>
      <c r="AS5" s="21">
        <v>4</v>
      </c>
      <c r="AT5" s="21">
        <f t="shared" ref="AT5:AT19" si="6">AS5*6</f>
        <v>24</v>
      </c>
      <c r="AU5" s="21">
        <v>1</v>
      </c>
      <c r="AV5" s="21">
        <v>15</v>
      </c>
      <c r="AW5" s="21">
        <v>2</v>
      </c>
      <c r="AX5" s="21">
        <v>5</v>
      </c>
      <c r="AY5" s="21">
        <f t="shared" ref="AY5:AY19" si="7">AX5*6</f>
        <v>30</v>
      </c>
      <c r="AZ5" s="21">
        <v>1</v>
      </c>
      <c r="BA5" s="21">
        <v>16</v>
      </c>
      <c r="BB5" s="21">
        <v>0</v>
      </c>
      <c r="BC5" s="21">
        <v>4</v>
      </c>
      <c r="BD5" s="21">
        <f>BC5*6</f>
        <v>24</v>
      </c>
      <c r="BE5" s="21">
        <v>0</v>
      </c>
      <c r="BF5" s="21">
        <v>11</v>
      </c>
      <c r="BG5" s="21">
        <v>0</v>
      </c>
      <c r="BH5" s="21">
        <v>2</v>
      </c>
      <c r="BI5" s="21">
        <f t="shared" ref="BI5:BI14" si="8">BH5*6</f>
        <v>12</v>
      </c>
      <c r="BJ5" s="21">
        <v>0</v>
      </c>
      <c r="BK5" s="21">
        <v>8</v>
      </c>
      <c r="BL5" s="21">
        <v>0</v>
      </c>
      <c r="BM5" s="21"/>
      <c r="BN5" s="21"/>
      <c r="BO5" s="21"/>
      <c r="BP5" s="21"/>
      <c r="BQ5" s="21"/>
      <c r="BR5" s="21">
        <v>2</v>
      </c>
      <c r="BS5" s="21">
        <v>12</v>
      </c>
      <c r="BT5" s="21">
        <v>0</v>
      </c>
      <c r="BU5" s="21">
        <v>11</v>
      </c>
      <c r="BV5" s="21">
        <v>0</v>
      </c>
      <c r="BW5" s="21">
        <v>4</v>
      </c>
      <c r="BX5" s="21">
        <v>24</v>
      </c>
      <c r="BY5" s="21">
        <v>0</v>
      </c>
      <c r="BZ5" s="21">
        <v>25</v>
      </c>
      <c r="CA5" s="21">
        <v>1</v>
      </c>
      <c r="CB5" s="21">
        <v>4</v>
      </c>
      <c r="CC5" s="21">
        <f>CB5*6</f>
        <v>24</v>
      </c>
      <c r="CD5" s="21">
        <v>1</v>
      </c>
      <c r="CE5" s="21">
        <v>8</v>
      </c>
      <c r="CF5" s="21">
        <v>1</v>
      </c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>
        <v>7</v>
      </c>
      <c r="CR5" s="21">
        <v>42</v>
      </c>
      <c r="CS5" s="21">
        <v>2</v>
      </c>
      <c r="CT5" s="21">
        <v>24</v>
      </c>
      <c r="CU5" s="21">
        <v>2</v>
      </c>
      <c r="CV5" s="21">
        <v>3</v>
      </c>
      <c r="CW5" s="21">
        <f>CV5*6</f>
        <v>18</v>
      </c>
      <c r="CX5" s="21">
        <v>0</v>
      </c>
      <c r="CY5" s="21">
        <v>15</v>
      </c>
      <c r="CZ5" s="21">
        <v>1</v>
      </c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>
        <v>5</v>
      </c>
      <c r="DQ5">
        <v>30</v>
      </c>
      <c r="DR5">
        <v>0</v>
      </c>
      <c r="DS5">
        <v>29</v>
      </c>
      <c r="DT5">
        <v>0</v>
      </c>
      <c r="DU5">
        <v>7</v>
      </c>
      <c r="DV5">
        <v>42</v>
      </c>
      <c r="DW5">
        <v>5</v>
      </c>
      <c r="DX5">
        <v>3</v>
      </c>
      <c r="DY5">
        <v>3</v>
      </c>
    </row>
    <row r="6" spans="1:129" x14ac:dyDescent="0.25">
      <c r="A6" s="6" t="s">
        <v>348</v>
      </c>
      <c r="B6" s="5">
        <f t="shared" si="0"/>
        <v>12</v>
      </c>
      <c r="C6" s="15">
        <f>CW43</f>
        <v>72</v>
      </c>
      <c r="D6" s="15">
        <f>CX43</f>
        <v>0</v>
      </c>
      <c r="E6" s="15">
        <f>CY43</f>
        <v>65</v>
      </c>
      <c r="F6" s="15">
        <f>CZ43</f>
        <v>3</v>
      </c>
      <c r="G6" s="7">
        <f t="shared" si="1"/>
        <v>21.666666666666668</v>
      </c>
      <c r="H6" s="6"/>
      <c r="I6" s="6"/>
      <c r="J6" s="7"/>
      <c r="K6" s="7">
        <f t="shared" si="2"/>
        <v>24</v>
      </c>
      <c r="L6" s="7">
        <f t="shared" si="3"/>
        <v>5.416666666666667</v>
      </c>
      <c r="O6" s="21">
        <v>7</v>
      </c>
      <c r="P6" s="21">
        <v>42</v>
      </c>
      <c r="Q6" s="21">
        <v>0</v>
      </c>
      <c r="R6" s="21">
        <v>25</v>
      </c>
      <c r="S6" s="21">
        <v>1</v>
      </c>
      <c r="T6" s="21">
        <v>6</v>
      </c>
      <c r="U6" s="21">
        <f t="shared" si="4"/>
        <v>36</v>
      </c>
      <c r="V6" s="21">
        <v>2</v>
      </c>
      <c r="W6" s="21">
        <v>8</v>
      </c>
      <c r="X6" s="21">
        <v>2</v>
      </c>
      <c r="Y6" s="21">
        <v>4</v>
      </c>
      <c r="Z6" s="21">
        <f>Y6*6</f>
        <v>24</v>
      </c>
      <c r="AA6" s="21">
        <v>0</v>
      </c>
      <c r="AB6" s="21">
        <v>18</v>
      </c>
      <c r="AC6" s="21">
        <v>0</v>
      </c>
      <c r="AD6" s="21">
        <v>4</v>
      </c>
      <c r="AE6" s="21">
        <f>AD6*6</f>
        <v>24</v>
      </c>
      <c r="AF6" s="21">
        <v>0</v>
      </c>
      <c r="AG6" s="21">
        <v>24</v>
      </c>
      <c r="AH6" s="21">
        <v>0</v>
      </c>
      <c r="AI6" s="21">
        <v>6</v>
      </c>
      <c r="AJ6" s="21">
        <f>AI6*6</f>
        <v>36</v>
      </c>
      <c r="AK6" s="21">
        <v>1</v>
      </c>
      <c r="AL6" s="21">
        <v>26</v>
      </c>
      <c r="AM6" s="21">
        <v>0</v>
      </c>
      <c r="AN6" s="21">
        <v>4</v>
      </c>
      <c r="AO6" s="21">
        <f t="shared" si="5"/>
        <v>24</v>
      </c>
      <c r="AP6" s="21">
        <v>0</v>
      </c>
      <c r="AQ6" s="21">
        <v>30</v>
      </c>
      <c r="AR6" s="21">
        <v>3</v>
      </c>
      <c r="AS6" s="21">
        <v>3</v>
      </c>
      <c r="AT6" s="21">
        <f t="shared" si="6"/>
        <v>18</v>
      </c>
      <c r="AU6" s="21">
        <v>0</v>
      </c>
      <c r="AV6" s="21">
        <v>11</v>
      </c>
      <c r="AW6" s="21">
        <v>0</v>
      </c>
      <c r="AX6" s="21">
        <v>3</v>
      </c>
      <c r="AY6" s="21">
        <f t="shared" si="7"/>
        <v>18</v>
      </c>
      <c r="AZ6" s="21">
        <v>0</v>
      </c>
      <c r="BA6" s="21">
        <v>13</v>
      </c>
      <c r="BB6" s="21">
        <v>0</v>
      </c>
      <c r="BC6" s="21">
        <v>7</v>
      </c>
      <c r="BD6" s="21">
        <f>BC6*6</f>
        <v>42</v>
      </c>
      <c r="BE6" s="21">
        <v>1</v>
      </c>
      <c r="BF6" s="21">
        <v>35</v>
      </c>
      <c r="BG6" s="21">
        <v>1</v>
      </c>
      <c r="BH6" s="21">
        <v>2</v>
      </c>
      <c r="BI6" s="21">
        <f t="shared" si="8"/>
        <v>12</v>
      </c>
      <c r="BJ6" s="21">
        <v>1</v>
      </c>
      <c r="BK6" s="21">
        <v>3</v>
      </c>
      <c r="BL6" s="21">
        <v>0</v>
      </c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>
        <v>4</v>
      </c>
      <c r="BX6" s="21">
        <v>24</v>
      </c>
      <c r="BY6" s="21">
        <v>1</v>
      </c>
      <c r="BZ6" s="21">
        <v>8</v>
      </c>
      <c r="CA6" s="21">
        <v>1</v>
      </c>
      <c r="CB6" s="21">
        <v>2</v>
      </c>
      <c r="CC6" s="21">
        <f>CB6*6</f>
        <v>12</v>
      </c>
      <c r="CD6" s="21">
        <v>0</v>
      </c>
      <c r="CE6" s="21">
        <v>6</v>
      </c>
      <c r="CF6" s="21">
        <v>0</v>
      </c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>
        <v>2</v>
      </c>
      <c r="CW6" s="21">
        <f>CV6*6</f>
        <v>12</v>
      </c>
      <c r="CX6">
        <v>0</v>
      </c>
      <c r="CY6">
        <v>21</v>
      </c>
      <c r="CZ6">
        <v>1</v>
      </c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U6">
        <v>8</v>
      </c>
      <c r="DV6">
        <v>48</v>
      </c>
      <c r="DW6">
        <v>4</v>
      </c>
      <c r="DX6">
        <v>17</v>
      </c>
      <c r="DY6">
        <v>1</v>
      </c>
    </row>
    <row r="7" spans="1:129" x14ac:dyDescent="0.25">
      <c r="A7" s="6" t="s">
        <v>356</v>
      </c>
      <c r="B7" s="5">
        <f t="shared" si="0"/>
        <v>19</v>
      </c>
      <c r="C7" s="15">
        <f>DV43</f>
        <v>114</v>
      </c>
      <c r="D7" s="15">
        <f>DW43</f>
        <v>9</v>
      </c>
      <c r="E7" s="15">
        <f>DX43</f>
        <v>33</v>
      </c>
      <c r="F7" s="15">
        <f>DY43</f>
        <v>5</v>
      </c>
      <c r="G7" s="7">
        <f t="shared" si="1"/>
        <v>6.6</v>
      </c>
      <c r="H7" s="6">
        <v>1</v>
      </c>
      <c r="I7" s="6"/>
      <c r="J7" s="7"/>
      <c r="K7" s="7">
        <f t="shared" si="2"/>
        <v>22.8</v>
      </c>
      <c r="L7" s="7">
        <f t="shared" si="3"/>
        <v>1.736842105263158</v>
      </c>
      <c r="O7" s="21">
        <v>4</v>
      </c>
      <c r="P7" s="21">
        <v>24</v>
      </c>
      <c r="Q7" s="21">
        <v>1</v>
      </c>
      <c r="R7" s="21">
        <v>9</v>
      </c>
      <c r="S7" s="21">
        <v>0</v>
      </c>
      <c r="T7" s="21">
        <v>4</v>
      </c>
      <c r="U7" s="21">
        <f t="shared" si="4"/>
        <v>24</v>
      </c>
      <c r="V7" s="21">
        <v>1</v>
      </c>
      <c r="W7" s="21">
        <v>5</v>
      </c>
      <c r="X7" s="21">
        <v>3</v>
      </c>
      <c r="Y7" s="21">
        <v>4</v>
      </c>
      <c r="Z7" s="21">
        <f>Y7*6</f>
        <v>24</v>
      </c>
      <c r="AA7" s="21">
        <v>0</v>
      </c>
      <c r="AB7" s="21">
        <v>34</v>
      </c>
      <c r="AC7" s="21">
        <v>1</v>
      </c>
      <c r="AD7" s="21"/>
      <c r="AE7" s="21"/>
      <c r="AF7" s="21"/>
      <c r="AG7" s="21"/>
      <c r="AH7" s="21"/>
      <c r="AI7" s="21">
        <v>5</v>
      </c>
      <c r="AJ7" s="21">
        <f>AI7*6</f>
        <v>30</v>
      </c>
      <c r="AK7" s="21">
        <v>0</v>
      </c>
      <c r="AL7" s="21">
        <v>34</v>
      </c>
      <c r="AM7" s="21">
        <v>2</v>
      </c>
      <c r="AN7" s="21">
        <v>8</v>
      </c>
      <c r="AO7" s="21">
        <f t="shared" si="5"/>
        <v>48</v>
      </c>
      <c r="AP7" s="21">
        <v>3</v>
      </c>
      <c r="AQ7" s="21">
        <v>11</v>
      </c>
      <c r="AR7" s="21">
        <v>4</v>
      </c>
      <c r="AS7" s="21">
        <v>4</v>
      </c>
      <c r="AT7" s="21">
        <f t="shared" si="6"/>
        <v>24</v>
      </c>
      <c r="AU7" s="21">
        <v>0</v>
      </c>
      <c r="AV7" s="21">
        <v>8</v>
      </c>
      <c r="AW7" s="21">
        <v>2</v>
      </c>
      <c r="AX7" s="21">
        <v>1.2</v>
      </c>
      <c r="AY7" s="21">
        <v>8</v>
      </c>
      <c r="AZ7" s="21">
        <v>0</v>
      </c>
      <c r="BA7" s="21">
        <v>2</v>
      </c>
      <c r="BB7" s="21">
        <v>2</v>
      </c>
      <c r="BC7" s="21">
        <v>8</v>
      </c>
      <c r="BD7" s="21">
        <f>BC7*6</f>
        <v>48</v>
      </c>
      <c r="BE7" s="21">
        <v>3</v>
      </c>
      <c r="BF7" s="21">
        <v>23</v>
      </c>
      <c r="BG7" s="21">
        <v>1</v>
      </c>
      <c r="BH7" s="21">
        <v>6</v>
      </c>
      <c r="BI7" s="21">
        <f t="shared" si="8"/>
        <v>36</v>
      </c>
      <c r="BJ7" s="21">
        <v>0</v>
      </c>
      <c r="BK7" s="21">
        <v>32</v>
      </c>
      <c r="BL7" s="21">
        <v>3</v>
      </c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>
        <v>6</v>
      </c>
      <c r="CC7" s="21">
        <f>CB7*6</f>
        <v>36</v>
      </c>
      <c r="CD7" s="21">
        <v>2</v>
      </c>
      <c r="CE7" s="21">
        <v>15</v>
      </c>
      <c r="CF7" s="21">
        <v>3</v>
      </c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>
        <v>2</v>
      </c>
      <c r="CW7" s="21">
        <f>CV7*6</f>
        <v>12</v>
      </c>
      <c r="CX7">
        <v>0</v>
      </c>
      <c r="CY7">
        <v>13</v>
      </c>
      <c r="CZ7">
        <v>0</v>
      </c>
      <c r="DA7" s="21"/>
      <c r="DB7" s="21"/>
      <c r="DC7" s="21"/>
      <c r="DD7" s="21"/>
      <c r="DE7" s="21"/>
      <c r="DF7" s="21"/>
      <c r="DG7" s="21"/>
      <c r="DH7" s="21"/>
      <c r="DI7" s="21"/>
      <c r="DJ7" s="21"/>
    </row>
    <row r="8" spans="1:129" x14ac:dyDescent="0.25">
      <c r="A8" s="6" t="s">
        <v>342</v>
      </c>
      <c r="B8" s="5">
        <f t="shared" si="0"/>
        <v>94.1</v>
      </c>
      <c r="C8" s="15">
        <f>AO43</f>
        <v>565</v>
      </c>
      <c r="D8" s="15">
        <f>AP43</f>
        <v>22</v>
      </c>
      <c r="E8" s="15">
        <f>AQ43</f>
        <v>244</v>
      </c>
      <c r="F8" s="15">
        <f>AR43</f>
        <v>31</v>
      </c>
      <c r="G8" s="7">
        <f t="shared" si="1"/>
        <v>7.870967741935484</v>
      </c>
      <c r="H8" s="6">
        <v>5</v>
      </c>
      <c r="I8" s="6"/>
      <c r="J8" s="7"/>
      <c r="K8" s="7">
        <f t="shared" si="2"/>
        <v>18.225806451612904</v>
      </c>
      <c r="L8" s="7">
        <f t="shared" si="3"/>
        <v>2.591150442477876</v>
      </c>
      <c r="O8" s="21">
        <v>4</v>
      </c>
      <c r="P8" s="21">
        <v>24</v>
      </c>
      <c r="Q8" s="21">
        <v>2</v>
      </c>
      <c r="R8" s="21">
        <v>3</v>
      </c>
      <c r="S8" s="21">
        <v>2</v>
      </c>
      <c r="T8" s="21">
        <v>8</v>
      </c>
      <c r="U8" s="21">
        <f t="shared" si="4"/>
        <v>48</v>
      </c>
      <c r="V8" s="21">
        <v>2</v>
      </c>
      <c r="W8" s="21">
        <v>17</v>
      </c>
      <c r="X8" s="21">
        <v>1</v>
      </c>
      <c r="Y8" s="21">
        <v>4</v>
      </c>
      <c r="Z8" s="21">
        <f>Y8*6</f>
        <v>24</v>
      </c>
      <c r="AA8" s="21">
        <v>0</v>
      </c>
      <c r="AB8" s="21">
        <v>10</v>
      </c>
      <c r="AC8" s="21">
        <v>3</v>
      </c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>
        <v>6</v>
      </c>
      <c r="AO8" s="21">
        <f t="shared" si="5"/>
        <v>36</v>
      </c>
      <c r="AP8" s="21">
        <v>1</v>
      </c>
      <c r="AQ8" s="21">
        <v>17</v>
      </c>
      <c r="AR8" s="21">
        <v>0</v>
      </c>
      <c r="AS8" s="21">
        <v>4</v>
      </c>
      <c r="AT8" s="21">
        <f t="shared" si="6"/>
        <v>24</v>
      </c>
      <c r="AU8" s="21">
        <v>0</v>
      </c>
      <c r="AV8" s="21">
        <v>15</v>
      </c>
      <c r="AW8" s="21">
        <v>2</v>
      </c>
      <c r="AX8" s="21">
        <v>4</v>
      </c>
      <c r="AY8" s="21">
        <f t="shared" si="7"/>
        <v>24</v>
      </c>
      <c r="AZ8" s="21">
        <v>1</v>
      </c>
      <c r="BA8" s="21">
        <v>26</v>
      </c>
      <c r="BB8" s="21">
        <v>2</v>
      </c>
      <c r="BC8" s="21"/>
      <c r="BD8" s="21"/>
      <c r="BE8" s="21"/>
      <c r="BF8" s="21"/>
      <c r="BG8" s="21"/>
      <c r="BH8" s="21">
        <v>2</v>
      </c>
      <c r="BI8" s="21">
        <f t="shared" si="8"/>
        <v>12</v>
      </c>
      <c r="BJ8" s="21">
        <v>0</v>
      </c>
      <c r="BK8" s="21">
        <v>9</v>
      </c>
      <c r="BL8" s="21">
        <v>1</v>
      </c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>
        <v>4</v>
      </c>
      <c r="CC8" s="21">
        <f>CB8*6</f>
        <v>24</v>
      </c>
      <c r="CD8" s="21">
        <v>0</v>
      </c>
      <c r="CE8" s="21">
        <v>22</v>
      </c>
      <c r="CF8" s="21">
        <v>1</v>
      </c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DA8" s="21"/>
      <c r="DB8" s="21"/>
      <c r="DC8" s="21"/>
      <c r="DD8" s="21"/>
      <c r="DE8" s="21"/>
      <c r="DF8" s="21"/>
      <c r="DG8" s="21"/>
      <c r="DH8" s="21"/>
      <c r="DI8" s="21"/>
      <c r="DJ8" s="21"/>
    </row>
    <row r="9" spans="1:129" x14ac:dyDescent="0.25">
      <c r="A9" s="6" t="s">
        <v>327</v>
      </c>
      <c r="B9" s="5">
        <f t="shared" ref="B9:B26" si="9">TRUNC(C9/6)+0.1*(C9-6*TRUNC(C9/6))</f>
        <v>75.2</v>
      </c>
      <c r="C9" s="15">
        <f>AY43</f>
        <v>452</v>
      </c>
      <c r="D9" s="15">
        <f>AZ43</f>
        <v>8</v>
      </c>
      <c r="E9" s="15">
        <f>BA43</f>
        <v>228</v>
      </c>
      <c r="F9" s="15">
        <f>BB43</f>
        <v>15</v>
      </c>
      <c r="G9" s="7">
        <f t="shared" ref="G9:G16" si="10">E9/F9</f>
        <v>15.2</v>
      </c>
      <c r="H9" s="6">
        <v>2</v>
      </c>
      <c r="I9" s="6"/>
      <c r="J9" s="7"/>
      <c r="K9" s="7">
        <f t="shared" si="2"/>
        <v>30.133333333333333</v>
      </c>
      <c r="L9" s="7">
        <f t="shared" si="3"/>
        <v>3.0265486725663715</v>
      </c>
      <c r="O9" s="21">
        <v>4</v>
      </c>
      <c r="P9" s="21">
        <v>24</v>
      </c>
      <c r="Q9" s="21">
        <v>2</v>
      </c>
      <c r="R9" s="21">
        <v>9</v>
      </c>
      <c r="S9" s="21">
        <v>1</v>
      </c>
      <c r="T9" s="21">
        <v>4</v>
      </c>
      <c r="U9" s="21">
        <f t="shared" si="4"/>
        <v>24</v>
      </c>
      <c r="V9" s="21">
        <v>2</v>
      </c>
      <c r="W9" s="21">
        <v>5</v>
      </c>
      <c r="X9" s="21">
        <v>0</v>
      </c>
      <c r="Y9" s="21">
        <v>4</v>
      </c>
      <c r="Z9" s="21">
        <f>Y9*6</f>
        <v>24</v>
      </c>
      <c r="AA9" s="21">
        <v>0</v>
      </c>
      <c r="AB9" s="21">
        <v>10</v>
      </c>
      <c r="AC9" s="21">
        <v>5</v>
      </c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>
        <v>8</v>
      </c>
      <c r="AO9" s="21">
        <f t="shared" si="5"/>
        <v>48</v>
      </c>
      <c r="AP9" s="21">
        <v>2</v>
      </c>
      <c r="AQ9" s="21">
        <v>20</v>
      </c>
      <c r="AR9" s="21">
        <v>0</v>
      </c>
      <c r="AS9" s="21">
        <v>6</v>
      </c>
      <c r="AT9" s="21">
        <f t="shared" si="6"/>
        <v>36</v>
      </c>
      <c r="AU9" s="21">
        <v>0</v>
      </c>
      <c r="AV9" s="21">
        <v>29</v>
      </c>
      <c r="AW9" s="21">
        <v>0</v>
      </c>
      <c r="AX9" s="21">
        <v>3</v>
      </c>
      <c r="AY9" s="21">
        <f t="shared" si="7"/>
        <v>18</v>
      </c>
      <c r="AZ9" s="21">
        <v>1</v>
      </c>
      <c r="BA9" s="21">
        <v>2</v>
      </c>
      <c r="BB9" s="21">
        <v>0</v>
      </c>
      <c r="BC9" s="21"/>
      <c r="BD9" s="21"/>
      <c r="BE9" s="21"/>
      <c r="BF9" s="21"/>
      <c r="BG9" s="21"/>
      <c r="BH9" s="21">
        <v>2</v>
      </c>
      <c r="BI9" s="21">
        <f t="shared" si="8"/>
        <v>12</v>
      </c>
      <c r="BJ9" s="21">
        <v>0</v>
      </c>
      <c r="BK9" s="21">
        <v>29</v>
      </c>
      <c r="BL9" s="21">
        <v>1</v>
      </c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DA9" s="21"/>
      <c r="DB9" s="21"/>
      <c r="DC9" s="21"/>
      <c r="DD9" s="21"/>
      <c r="DE9" s="21"/>
      <c r="DF9" s="21"/>
      <c r="DG9" s="21"/>
      <c r="DH9" s="21"/>
      <c r="DI9" s="21"/>
      <c r="DJ9" s="21"/>
    </row>
    <row r="10" spans="1:129" x14ac:dyDescent="0.25">
      <c r="A10" s="6" t="s">
        <v>357</v>
      </c>
      <c r="B10" s="5">
        <f t="shared" si="9"/>
        <v>106.4</v>
      </c>
      <c r="C10" s="15">
        <f>U43</f>
        <v>640</v>
      </c>
      <c r="D10" s="15">
        <f>V43</f>
        <v>30</v>
      </c>
      <c r="E10" s="15">
        <f>W43</f>
        <v>247</v>
      </c>
      <c r="F10" s="15">
        <f>X43</f>
        <v>27</v>
      </c>
      <c r="G10" s="7">
        <f t="shared" si="10"/>
        <v>9.1481481481481488</v>
      </c>
      <c r="H10" s="6">
        <v>4</v>
      </c>
      <c r="I10" s="6"/>
      <c r="J10" s="6"/>
      <c r="K10" s="7">
        <f t="shared" si="2"/>
        <v>23.703703703703702</v>
      </c>
      <c r="L10" s="7">
        <f t="shared" si="3"/>
        <v>2.3156249999999998</v>
      </c>
      <c r="O10" s="21">
        <v>8</v>
      </c>
      <c r="P10" s="21">
        <v>48</v>
      </c>
      <c r="Q10" s="21">
        <v>2</v>
      </c>
      <c r="R10" s="21">
        <v>19</v>
      </c>
      <c r="S10" s="21">
        <v>3</v>
      </c>
      <c r="T10" s="21">
        <v>4</v>
      </c>
      <c r="U10" s="21">
        <f t="shared" si="4"/>
        <v>24</v>
      </c>
      <c r="V10" s="21">
        <v>1</v>
      </c>
      <c r="W10" s="21">
        <v>12</v>
      </c>
      <c r="X10" s="21">
        <v>2</v>
      </c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>
        <v>8</v>
      </c>
      <c r="AO10" s="21">
        <f t="shared" si="5"/>
        <v>48</v>
      </c>
      <c r="AP10" s="21">
        <v>1</v>
      </c>
      <c r="AQ10" s="21">
        <v>11</v>
      </c>
      <c r="AR10" s="21">
        <v>5</v>
      </c>
      <c r="AS10" s="21">
        <v>8</v>
      </c>
      <c r="AT10" s="21">
        <f t="shared" si="6"/>
        <v>48</v>
      </c>
      <c r="AU10" s="21">
        <v>1</v>
      </c>
      <c r="AV10" s="21">
        <v>22</v>
      </c>
      <c r="AW10" s="21">
        <v>1</v>
      </c>
      <c r="AX10" s="21">
        <v>3</v>
      </c>
      <c r="AY10" s="21">
        <f t="shared" si="7"/>
        <v>18</v>
      </c>
      <c r="AZ10" s="21">
        <v>1</v>
      </c>
      <c r="BA10" s="21">
        <v>7</v>
      </c>
      <c r="BB10" s="21">
        <v>1</v>
      </c>
      <c r="BC10" s="21"/>
      <c r="BD10" s="21"/>
      <c r="BE10" s="21"/>
      <c r="BF10" s="21"/>
      <c r="BG10" s="21"/>
      <c r="BH10" s="21">
        <v>4</v>
      </c>
      <c r="BI10" s="21">
        <f t="shared" si="8"/>
        <v>24</v>
      </c>
      <c r="BJ10" s="21">
        <v>1</v>
      </c>
      <c r="BK10" s="21">
        <v>13</v>
      </c>
      <c r="BL10" s="21">
        <v>2</v>
      </c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</row>
    <row r="11" spans="1:129" x14ac:dyDescent="0.25">
      <c r="A11" s="6" t="s">
        <v>403</v>
      </c>
      <c r="B11" s="5">
        <f t="shared" si="9"/>
        <v>54</v>
      </c>
      <c r="C11" s="15">
        <f>P43</f>
        <v>324</v>
      </c>
      <c r="D11" s="15">
        <f>Q43</f>
        <v>10</v>
      </c>
      <c r="E11" s="15">
        <f>R43</f>
        <v>135</v>
      </c>
      <c r="F11" s="15">
        <f>S43</f>
        <v>8</v>
      </c>
      <c r="G11" s="7">
        <f t="shared" si="10"/>
        <v>16.875</v>
      </c>
      <c r="H11" s="6">
        <v>1</v>
      </c>
      <c r="I11" s="6"/>
      <c r="J11" s="6"/>
      <c r="K11" s="7">
        <f t="shared" si="2"/>
        <v>40.5</v>
      </c>
      <c r="L11" s="7">
        <f t="shared" si="3"/>
        <v>2.5</v>
      </c>
      <c r="O11" s="21">
        <v>8</v>
      </c>
      <c r="P11" s="21">
        <v>48</v>
      </c>
      <c r="Q11" s="21">
        <v>2</v>
      </c>
      <c r="R11" s="21">
        <v>17</v>
      </c>
      <c r="S11" s="21">
        <v>0</v>
      </c>
      <c r="T11" s="21">
        <v>6</v>
      </c>
      <c r="U11" s="21">
        <f t="shared" si="4"/>
        <v>36</v>
      </c>
      <c r="V11" s="21">
        <v>1</v>
      </c>
      <c r="W11" s="21">
        <v>20</v>
      </c>
      <c r="X11" s="21">
        <v>1</v>
      </c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>
        <v>6</v>
      </c>
      <c r="AO11" s="21">
        <f t="shared" si="5"/>
        <v>36</v>
      </c>
      <c r="AP11" s="21">
        <v>1</v>
      </c>
      <c r="AQ11" s="21">
        <v>9</v>
      </c>
      <c r="AR11" s="21">
        <v>4</v>
      </c>
      <c r="AS11" s="21">
        <v>5</v>
      </c>
      <c r="AT11" s="21">
        <f t="shared" si="6"/>
        <v>30</v>
      </c>
      <c r="AU11" s="21">
        <v>0</v>
      </c>
      <c r="AV11" s="21">
        <v>20</v>
      </c>
      <c r="AW11" s="21">
        <v>0</v>
      </c>
      <c r="AX11" s="21">
        <v>8</v>
      </c>
      <c r="AY11" s="21">
        <f t="shared" si="7"/>
        <v>48</v>
      </c>
      <c r="AZ11" s="21">
        <v>1</v>
      </c>
      <c r="BA11" s="21">
        <v>18</v>
      </c>
      <c r="BB11" s="21">
        <v>0</v>
      </c>
      <c r="BC11" s="21"/>
      <c r="BD11" s="21"/>
      <c r="BE11" s="21"/>
      <c r="BF11" s="21"/>
      <c r="BG11" s="21"/>
      <c r="BH11" s="21">
        <v>2</v>
      </c>
      <c r="BI11" s="21">
        <f t="shared" si="8"/>
        <v>12</v>
      </c>
      <c r="BJ11" s="21">
        <v>0</v>
      </c>
      <c r="BK11" s="21">
        <v>7</v>
      </c>
      <c r="BL11" s="21">
        <v>0</v>
      </c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</row>
    <row r="12" spans="1:129" x14ac:dyDescent="0.25">
      <c r="A12" s="6" t="s">
        <v>363</v>
      </c>
      <c r="B12" s="5">
        <f t="shared" si="9"/>
        <v>10</v>
      </c>
      <c r="C12" s="15">
        <f>BX43</f>
        <v>60</v>
      </c>
      <c r="D12" s="15">
        <f>BY43</f>
        <v>1</v>
      </c>
      <c r="E12" s="15">
        <f>BZ43</f>
        <v>43</v>
      </c>
      <c r="F12" s="15">
        <f>CA43</f>
        <v>2</v>
      </c>
      <c r="G12" s="7">
        <f t="shared" si="10"/>
        <v>21.5</v>
      </c>
      <c r="H12" s="6"/>
      <c r="I12" s="6"/>
      <c r="J12" s="6"/>
      <c r="K12" s="7">
        <f t="shared" si="2"/>
        <v>30</v>
      </c>
      <c r="L12" s="7">
        <f t="shared" si="3"/>
        <v>4.3</v>
      </c>
      <c r="O12" s="21">
        <v>6</v>
      </c>
      <c r="P12" s="21">
        <v>36</v>
      </c>
      <c r="Q12" s="21">
        <v>0</v>
      </c>
      <c r="R12" s="21">
        <v>15</v>
      </c>
      <c r="S12" s="21">
        <v>0</v>
      </c>
      <c r="T12" s="21">
        <v>4</v>
      </c>
      <c r="U12" s="21">
        <f t="shared" si="4"/>
        <v>24</v>
      </c>
      <c r="V12" s="21">
        <v>1</v>
      </c>
      <c r="W12" s="21">
        <v>18</v>
      </c>
      <c r="X12" s="21">
        <v>1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>
        <v>7.3</v>
      </c>
      <c r="AO12" s="21">
        <v>45</v>
      </c>
      <c r="AP12" s="21">
        <v>2</v>
      </c>
      <c r="AQ12" s="21">
        <v>14</v>
      </c>
      <c r="AR12" s="21">
        <v>3</v>
      </c>
      <c r="AS12" s="21">
        <v>7</v>
      </c>
      <c r="AT12" s="21">
        <f t="shared" si="6"/>
        <v>42</v>
      </c>
      <c r="AU12" s="21">
        <v>0</v>
      </c>
      <c r="AV12" s="21">
        <v>22</v>
      </c>
      <c r="AW12" s="21">
        <v>0</v>
      </c>
      <c r="AX12" s="21">
        <v>8</v>
      </c>
      <c r="AY12" s="21">
        <f t="shared" si="7"/>
        <v>48</v>
      </c>
      <c r="AZ12" s="21">
        <v>2</v>
      </c>
      <c r="BA12" s="21">
        <v>20</v>
      </c>
      <c r="BB12" s="21">
        <v>0</v>
      </c>
      <c r="BC12" s="21"/>
      <c r="BD12" s="21"/>
      <c r="BE12" s="21"/>
      <c r="BF12" s="21"/>
      <c r="BG12" s="21"/>
      <c r="BH12" s="21">
        <v>5</v>
      </c>
      <c r="BI12" s="21">
        <f t="shared" si="8"/>
        <v>30</v>
      </c>
      <c r="BJ12" s="21">
        <v>0</v>
      </c>
      <c r="BK12" s="21">
        <v>25</v>
      </c>
      <c r="BL12" s="21">
        <v>1</v>
      </c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</row>
    <row r="13" spans="1:129" x14ac:dyDescent="0.25">
      <c r="A13" s="6" t="s">
        <v>404</v>
      </c>
      <c r="B13" s="5">
        <f t="shared" si="9"/>
        <v>23</v>
      </c>
      <c r="C13" s="15">
        <f>BD43</f>
        <v>138</v>
      </c>
      <c r="D13" s="15">
        <f>BE43</f>
        <v>4</v>
      </c>
      <c r="E13" s="15">
        <f>BF43</f>
        <v>77</v>
      </c>
      <c r="F13" s="15">
        <f>BG43</f>
        <v>3</v>
      </c>
      <c r="G13" s="7">
        <f t="shared" si="10"/>
        <v>25.666666666666668</v>
      </c>
      <c r="H13" s="6"/>
      <c r="I13" s="6"/>
      <c r="J13" s="6"/>
      <c r="K13" s="7">
        <f t="shared" si="2"/>
        <v>46</v>
      </c>
      <c r="L13" s="7">
        <f t="shared" si="3"/>
        <v>3.347826086956522</v>
      </c>
      <c r="O13" s="21"/>
      <c r="P13" s="21"/>
      <c r="Q13" s="21"/>
      <c r="R13" s="21"/>
      <c r="S13" s="21"/>
      <c r="T13" s="21">
        <v>8</v>
      </c>
      <c r="U13" s="21">
        <f t="shared" si="4"/>
        <v>48</v>
      </c>
      <c r="V13" s="21">
        <v>4</v>
      </c>
      <c r="W13" s="21">
        <v>9</v>
      </c>
      <c r="X13" s="21">
        <v>3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>
        <v>4</v>
      </c>
      <c r="AO13" s="21">
        <f t="shared" si="5"/>
        <v>24</v>
      </c>
      <c r="AP13" s="21">
        <v>0</v>
      </c>
      <c r="AQ13" s="21">
        <v>11</v>
      </c>
      <c r="AR13" s="21">
        <v>0</v>
      </c>
      <c r="AS13" s="21">
        <v>2.2000000000000002</v>
      </c>
      <c r="AT13" s="21">
        <v>14</v>
      </c>
      <c r="AU13" s="21">
        <v>0</v>
      </c>
      <c r="AV13" s="21">
        <v>17</v>
      </c>
      <c r="AW13" s="21">
        <v>0</v>
      </c>
      <c r="AX13" s="21">
        <v>4</v>
      </c>
      <c r="AY13" s="21">
        <f t="shared" si="7"/>
        <v>24</v>
      </c>
      <c r="AZ13" s="21">
        <v>0</v>
      </c>
      <c r="BA13" s="21">
        <v>10</v>
      </c>
      <c r="BB13" s="21">
        <v>0</v>
      </c>
      <c r="BC13" s="21"/>
      <c r="BD13" s="21"/>
      <c r="BE13" s="21"/>
      <c r="BF13" s="21"/>
      <c r="BG13" s="21"/>
      <c r="BH13" s="21">
        <v>8</v>
      </c>
      <c r="BI13" s="21">
        <f t="shared" si="8"/>
        <v>48</v>
      </c>
      <c r="BJ13" s="21">
        <v>2</v>
      </c>
      <c r="BK13" s="21">
        <v>23</v>
      </c>
      <c r="BL13" s="21">
        <v>2</v>
      </c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</row>
    <row r="14" spans="1:129" x14ac:dyDescent="0.25">
      <c r="A14" s="6" t="s">
        <v>284</v>
      </c>
      <c r="B14" s="5">
        <f>TRUNC(C14/6)+0.1*(C14-6*TRUNC(C14/6))</f>
        <v>13</v>
      </c>
      <c r="C14" s="15">
        <f>CR43</f>
        <v>78</v>
      </c>
      <c r="D14" s="15">
        <f>CS43</f>
        <v>3</v>
      </c>
      <c r="E14" s="15">
        <f>CT43</f>
        <v>35</v>
      </c>
      <c r="F14" s="15">
        <f>CU43</f>
        <v>5</v>
      </c>
      <c r="G14" s="7">
        <f t="shared" si="10"/>
        <v>7</v>
      </c>
      <c r="H14" s="6">
        <v>1</v>
      </c>
      <c r="I14" s="6"/>
      <c r="J14" s="6"/>
      <c r="K14" s="7">
        <f t="shared" si="2"/>
        <v>15.6</v>
      </c>
      <c r="L14" s="7">
        <f t="shared" si="3"/>
        <v>2.6923076923076925</v>
      </c>
      <c r="O14" s="21"/>
      <c r="P14" s="21"/>
      <c r="Q14" s="21"/>
      <c r="R14" s="21"/>
      <c r="S14" s="21"/>
      <c r="T14" s="21">
        <v>8</v>
      </c>
      <c r="U14" s="21">
        <f t="shared" si="4"/>
        <v>48</v>
      </c>
      <c r="V14" s="21">
        <v>1</v>
      </c>
      <c r="W14" s="21">
        <v>39</v>
      </c>
      <c r="X14" s="21">
        <v>1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>
        <v>6</v>
      </c>
      <c r="AO14" s="21">
        <f t="shared" si="5"/>
        <v>36</v>
      </c>
      <c r="AP14" s="21">
        <v>1</v>
      </c>
      <c r="AQ14" s="21">
        <v>21</v>
      </c>
      <c r="AR14" s="21">
        <v>2</v>
      </c>
      <c r="AS14" s="21">
        <v>4</v>
      </c>
      <c r="AT14" s="21">
        <f t="shared" si="6"/>
        <v>24</v>
      </c>
      <c r="AU14" s="21">
        <v>0</v>
      </c>
      <c r="AV14" s="21">
        <v>12</v>
      </c>
      <c r="AW14" s="21">
        <v>4</v>
      </c>
      <c r="AX14" s="21">
        <v>6</v>
      </c>
      <c r="AY14" s="21">
        <f t="shared" si="7"/>
        <v>36</v>
      </c>
      <c r="AZ14" s="21">
        <v>0</v>
      </c>
      <c r="BA14" s="21">
        <v>18</v>
      </c>
      <c r="BB14" s="21">
        <v>3</v>
      </c>
      <c r="BC14" s="21"/>
      <c r="BD14" s="21"/>
      <c r="BE14" s="21"/>
      <c r="BF14" s="21"/>
      <c r="BG14" s="21"/>
      <c r="BH14" s="21">
        <v>5</v>
      </c>
      <c r="BI14" s="21">
        <f t="shared" si="8"/>
        <v>30</v>
      </c>
      <c r="BJ14" s="21">
        <v>0</v>
      </c>
      <c r="BK14" s="21">
        <v>34</v>
      </c>
      <c r="BL14" s="21">
        <v>1</v>
      </c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</row>
    <row r="15" spans="1:129" x14ac:dyDescent="0.25">
      <c r="A15" s="6" t="s">
        <v>29</v>
      </c>
      <c r="B15" s="5">
        <f t="shared" si="9"/>
        <v>40</v>
      </c>
      <c r="C15" s="15">
        <f>BI43</f>
        <v>240</v>
      </c>
      <c r="D15" s="15">
        <f>BJ43</f>
        <v>4</v>
      </c>
      <c r="E15" s="15">
        <f>BK43</f>
        <v>199</v>
      </c>
      <c r="F15" s="15">
        <f>BL43</f>
        <v>11</v>
      </c>
      <c r="G15" s="7">
        <f t="shared" si="10"/>
        <v>18.09090909090909</v>
      </c>
      <c r="H15" s="6">
        <v>1</v>
      </c>
      <c r="I15" s="6"/>
      <c r="J15" s="6"/>
      <c r="K15" s="7">
        <f t="shared" si="2"/>
        <v>21.818181818181817</v>
      </c>
      <c r="L15" s="7">
        <f t="shared" si="3"/>
        <v>4.9749999999999996</v>
      </c>
      <c r="O15" s="21"/>
      <c r="P15" s="21"/>
      <c r="Q15" s="21"/>
      <c r="R15" s="21"/>
      <c r="S15" s="21"/>
      <c r="T15" s="21">
        <v>8</v>
      </c>
      <c r="U15" s="21">
        <f t="shared" si="4"/>
        <v>48</v>
      </c>
      <c r="V15" s="21">
        <v>2</v>
      </c>
      <c r="W15" s="21">
        <v>11</v>
      </c>
      <c r="X15" s="21">
        <v>2</v>
      </c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>
        <v>5.4</v>
      </c>
      <c r="AO15" s="21">
        <v>34</v>
      </c>
      <c r="AP15" s="21">
        <v>3</v>
      </c>
      <c r="AQ15" s="21">
        <v>3</v>
      </c>
      <c r="AR15" s="21">
        <v>2</v>
      </c>
      <c r="AS15" s="21">
        <v>5</v>
      </c>
      <c r="AT15" s="21">
        <f t="shared" si="6"/>
        <v>30</v>
      </c>
      <c r="AU15" s="21">
        <v>0</v>
      </c>
      <c r="AV15" s="21">
        <v>25</v>
      </c>
      <c r="AW15" s="21">
        <v>0</v>
      </c>
      <c r="AX15" s="21">
        <v>7</v>
      </c>
      <c r="AY15" s="21">
        <f t="shared" si="7"/>
        <v>42</v>
      </c>
      <c r="AZ15" s="21">
        <v>0</v>
      </c>
      <c r="BA15" s="21">
        <v>20</v>
      </c>
      <c r="BB15" s="21">
        <v>1</v>
      </c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</row>
    <row r="16" spans="1:129" x14ac:dyDescent="0.25">
      <c r="A16" s="6" t="s">
        <v>280</v>
      </c>
      <c r="B16" s="5">
        <f t="shared" si="9"/>
        <v>78.2</v>
      </c>
      <c r="C16" s="15">
        <f>AT43</f>
        <v>470</v>
      </c>
      <c r="D16" s="15">
        <f>AU43</f>
        <v>4</v>
      </c>
      <c r="E16" s="15">
        <f>AV43</f>
        <v>280</v>
      </c>
      <c r="F16" s="15">
        <f>AW43</f>
        <v>15</v>
      </c>
      <c r="G16" s="7">
        <f t="shared" si="10"/>
        <v>18.666666666666668</v>
      </c>
      <c r="H16" s="6">
        <v>1</v>
      </c>
      <c r="I16" s="6"/>
      <c r="J16" s="6"/>
      <c r="K16" s="7">
        <f t="shared" si="2"/>
        <v>31.333333333333332</v>
      </c>
      <c r="L16" s="7">
        <f t="shared" si="3"/>
        <v>3.5744680851063828</v>
      </c>
      <c r="O16" s="21"/>
      <c r="P16" s="21"/>
      <c r="Q16" s="21"/>
      <c r="R16" s="21"/>
      <c r="S16" s="21"/>
      <c r="T16" s="21">
        <v>8</v>
      </c>
      <c r="U16" s="21">
        <f t="shared" si="4"/>
        <v>48</v>
      </c>
      <c r="V16" s="21">
        <v>2</v>
      </c>
      <c r="W16" s="21">
        <v>7</v>
      </c>
      <c r="X16" s="21">
        <v>4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>
        <v>8</v>
      </c>
      <c r="AO16" s="21">
        <f t="shared" si="5"/>
        <v>48</v>
      </c>
      <c r="AP16" s="21">
        <v>1</v>
      </c>
      <c r="AQ16" s="21">
        <v>39</v>
      </c>
      <c r="AR16" s="21">
        <v>2</v>
      </c>
      <c r="AS16" s="21">
        <v>7</v>
      </c>
      <c r="AT16" s="21">
        <f t="shared" si="6"/>
        <v>42</v>
      </c>
      <c r="AU16" s="21">
        <v>1</v>
      </c>
      <c r="AV16" s="21">
        <v>21</v>
      </c>
      <c r="AW16" s="21">
        <v>1</v>
      </c>
      <c r="AX16" s="21">
        <v>7</v>
      </c>
      <c r="AY16" s="21">
        <f t="shared" si="7"/>
        <v>42</v>
      </c>
      <c r="AZ16" s="21">
        <v>0</v>
      </c>
      <c r="BA16" s="21">
        <v>20</v>
      </c>
      <c r="BB16" s="21">
        <v>0</v>
      </c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</row>
    <row r="17" spans="1:99" x14ac:dyDescent="0.25">
      <c r="A17" s="24" t="s">
        <v>2</v>
      </c>
      <c r="B17" s="5"/>
      <c r="C17" s="15"/>
      <c r="D17" s="15"/>
      <c r="E17" s="15"/>
      <c r="F17" s="15"/>
      <c r="G17" s="7"/>
      <c r="H17" s="6"/>
      <c r="I17" s="6"/>
      <c r="J17" s="6"/>
      <c r="K17" s="7"/>
      <c r="L17" s="7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</row>
    <row r="18" spans="1:99" x14ac:dyDescent="0.25">
      <c r="A18" s="6" t="s">
        <v>361</v>
      </c>
      <c r="B18" s="5">
        <f t="shared" si="9"/>
        <v>4</v>
      </c>
      <c r="C18" s="15">
        <f>CH43</f>
        <v>24</v>
      </c>
      <c r="D18" s="15">
        <f>CI43</f>
        <v>1</v>
      </c>
      <c r="E18" s="15">
        <f>CJ43</f>
        <v>6</v>
      </c>
      <c r="F18" s="15">
        <f>CK43</f>
        <v>2</v>
      </c>
      <c r="G18" s="7"/>
      <c r="H18" s="6"/>
      <c r="I18" s="6"/>
      <c r="J18" s="6"/>
      <c r="K18" s="7"/>
      <c r="L18" s="7"/>
      <c r="O18" s="21"/>
      <c r="P18" s="21"/>
      <c r="Q18" s="21"/>
      <c r="R18" s="21"/>
      <c r="S18" s="21"/>
      <c r="T18" s="21">
        <v>6</v>
      </c>
      <c r="U18" s="21">
        <f t="shared" si="4"/>
        <v>36</v>
      </c>
      <c r="V18" s="21">
        <v>2</v>
      </c>
      <c r="W18" s="21">
        <v>4</v>
      </c>
      <c r="X18" s="21">
        <v>1</v>
      </c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7</v>
      </c>
      <c r="AO18" s="21">
        <f t="shared" si="5"/>
        <v>42</v>
      </c>
      <c r="AP18" s="21">
        <v>1</v>
      </c>
      <c r="AQ18" s="21">
        <v>26</v>
      </c>
      <c r="AR18" s="21">
        <v>2</v>
      </c>
      <c r="AS18" s="21">
        <v>8</v>
      </c>
      <c r="AT18" s="21">
        <f t="shared" si="6"/>
        <v>48</v>
      </c>
      <c r="AU18" s="21">
        <v>0</v>
      </c>
      <c r="AV18" s="21">
        <v>23</v>
      </c>
      <c r="AW18" s="21">
        <v>1</v>
      </c>
      <c r="AX18" s="21">
        <v>7</v>
      </c>
      <c r="AY18" s="21">
        <f t="shared" si="7"/>
        <v>42</v>
      </c>
      <c r="AZ18" s="21">
        <v>1</v>
      </c>
      <c r="BA18" s="21">
        <v>22</v>
      </c>
      <c r="BB18" s="21">
        <v>2</v>
      </c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</row>
    <row r="19" spans="1:99" x14ac:dyDescent="0.25">
      <c r="A19" s="6" t="s">
        <v>355</v>
      </c>
      <c r="B19" s="5">
        <f t="shared" si="9"/>
        <v>2</v>
      </c>
      <c r="C19" s="15">
        <f>CM43</f>
        <v>12</v>
      </c>
      <c r="D19" s="15">
        <f>CN43</f>
        <v>0</v>
      </c>
      <c r="E19" s="15">
        <f>CO43</f>
        <v>12</v>
      </c>
      <c r="F19" s="15">
        <f>CP43</f>
        <v>0</v>
      </c>
      <c r="G19" s="7"/>
      <c r="H19" s="6"/>
      <c r="I19" s="6"/>
      <c r="J19" s="6"/>
      <c r="K19" s="7"/>
      <c r="L19" s="7"/>
      <c r="O19" s="21"/>
      <c r="P19" s="21"/>
      <c r="Q19" s="21"/>
      <c r="R19" s="21"/>
      <c r="S19" s="21"/>
      <c r="T19" s="21">
        <v>3.4</v>
      </c>
      <c r="U19" s="21">
        <v>22</v>
      </c>
      <c r="V19" s="21">
        <v>1</v>
      </c>
      <c r="W19" s="21">
        <v>28</v>
      </c>
      <c r="X19" s="21">
        <v>3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>
        <v>5</v>
      </c>
      <c r="AT19" s="21">
        <f t="shared" si="6"/>
        <v>30</v>
      </c>
      <c r="AU19" s="21">
        <v>1</v>
      </c>
      <c r="AV19" s="21">
        <v>26</v>
      </c>
      <c r="AW19" s="21">
        <v>0</v>
      </c>
      <c r="AX19" s="21">
        <v>5</v>
      </c>
      <c r="AY19" s="21">
        <f t="shared" si="7"/>
        <v>30</v>
      </c>
      <c r="AZ19" s="21">
        <v>0</v>
      </c>
      <c r="BA19" s="21">
        <v>11</v>
      </c>
      <c r="BB19" s="21">
        <v>3</v>
      </c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</row>
    <row r="20" spans="1:99" x14ac:dyDescent="0.25">
      <c r="A20" s="6" t="s">
        <v>341</v>
      </c>
      <c r="B20" s="5">
        <f>TRUNC(C20/6)+0.1*(C20-6*TRUNC(C20/6))</f>
        <v>9</v>
      </c>
      <c r="C20" s="15">
        <f>AE43</f>
        <v>54</v>
      </c>
      <c r="D20" s="15">
        <f>AF43</f>
        <v>0</v>
      </c>
      <c r="E20" s="15">
        <f>AG43</f>
        <v>49</v>
      </c>
      <c r="F20" s="15">
        <f>AH43</f>
        <v>0</v>
      </c>
      <c r="G20" s="7"/>
      <c r="H20" s="6"/>
      <c r="I20" s="6"/>
      <c r="J20" s="6"/>
      <c r="K20" s="7"/>
      <c r="L20" s="7"/>
      <c r="O20" s="21"/>
      <c r="P20" s="21"/>
      <c r="Q20" s="21"/>
      <c r="R20" s="21"/>
      <c r="S20" s="21"/>
      <c r="T20" s="21">
        <v>7</v>
      </c>
      <c r="U20" s="21">
        <f t="shared" si="4"/>
        <v>42</v>
      </c>
      <c r="V20" s="21">
        <v>2</v>
      </c>
      <c r="W20" s="21">
        <v>15</v>
      </c>
      <c r="X20" s="21">
        <v>0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</row>
    <row r="21" spans="1:99" x14ac:dyDescent="0.25">
      <c r="A21" s="6" t="s">
        <v>405</v>
      </c>
      <c r="B21" s="5">
        <f t="shared" si="9"/>
        <v>3</v>
      </c>
      <c r="C21" s="15">
        <f>DB43</f>
        <v>18</v>
      </c>
      <c r="D21" s="15">
        <f>DC43</f>
        <v>0</v>
      </c>
      <c r="E21" s="15">
        <f>DD43</f>
        <v>19</v>
      </c>
      <c r="F21" s="15">
        <f>DE43</f>
        <v>0</v>
      </c>
      <c r="G21" s="7"/>
      <c r="H21" s="6"/>
      <c r="I21" s="6"/>
      <c r="J21" s="6"/>
      <c r="K21" s="7"/>
      <c r="L21" s="7"/>
      <c r="O21" s="21"/>
      <c r="P21" s="21"/>
      <c r="Q21" s="21"/>
      <c r="R21" s="21"/>
      <c r="S21" s="21"/>
      <c r="T21" s="21">
        <v>8</v>
      </c>
      <c r="U21" s="21">
        <f t="shared" si="4"/>
        <v>48</v>
      </c>
      <c r="V21" s="21">
        <v>2</v>
      </c>
      <c r="W21" s="21">
        <v>22</v>
      </c>
      <c r="X21" s="21">
        <v>0</v>
      </c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</row>
    <row r="22" spans="1:99" x14ac:dyDescent="0.25">
      <c r="A22" s="6" t="s">
        <v>406</v>
      </c>
      <c r="B22" s="5">
        <f t="shared" si="9"/>
        <v>3</v>
      </c>
      <c r="C22" s="15">
        <f>DG43</f>
        <v>18</v>
      </c>
      <c r="D22" s="15">
        <f>DH43</f>
        <v>0</v>
      </c>
      <c r="E22" s="15">
        <f>DI43</f>
        <v>9</v>
      </c>
      <c r="F22" s="15">
        <f>DJ43</f>
        <v>2</v>
      </c>
      <c r="G22" s="7"/>
      <c r="H22" s="6"/>
      <c r="I22" s="6"/>
      <c r="J22" s="6"/>
      <c r="K22" s="7"/>
      <c r="L22" s="7"/>
      <c r="O22" s="21"/>
      <c r="P22" s="21"/>
      <c r="Q22" s="21"/>
      <c r="R22" s="21"/>
      <c r="S22" s="21"/>
      <c r="T22" s="21">
        <v>6</v>
      </c>
      <c r="U22" s="21">
        <f t="shared" si="4"/>
        <v>36</v>
      </c>
      <c r="V22" s="21">
        <v>3</v>
      </c>
      <c r="W22" s="21">
        <v>12</v>
      </c>
      <c r="X22" s="21">
        <v>1</v>
      </c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</row>
    <row r="23" spans="1:99" x14ac:dyDescent="0.25">
      <c r="A23" s="6" t="s">
        <v>347</v>
      </c>
      <c r="B23" s="5">
        <f>TRUNC(C23/6)+0.1*(C23-6*TRUNC(C23/6))</f>
        <v>9</v>
      </c>
      <c r="C23" s="15">
        <f>DQ43</f>
        <v>54</v>
      </c>
      <c r="D23" s="15">
        <f>DR43</f>
        <v>0</v>
      </c>
      <c r="E23" s="15">
        <f>DS43</f>
        <v>64</v>
      </c>
      <c r="F23" s="15">
        <f>DT43</f>
        <v>1</v>
      </c>
      <c r="G23" s="7"/>
      <c r="H23" s="6"/>
      <c r="I23" s="6"/>
      <c r="J23" s="6"/>
      <c r="K23" s="7"/>
      <c r="L23" s="7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</row>
    <row r="24" spans="1:99" x14ac:dyDescent="0.25">
      <c r="A24" s="6" t="s">
        <v>344</v>
      </c>
      <c r="B24" s="5">
        <f t="shared" si="9"/>
        <v>4</v>
      </c>
      <c r="C24" s="15">
        <f>BS43</f>
        <v>24</v>
      </c>
      <c r="D24" s="15">
        <f>BT43</f>
        <v>0</v>
      </c>
      <c r="E24" s="15">
        <f>BU43</f>
        <v>23</v>
      </c>
      <c r="F24" s="15">
        <f>BV43</f>
        <v>0</v>
      </c>
      <c r="G24" s="7"/>
      <c r="H24" s="6"/>
      <c r="I24" s="6"/>
      <c r="J24" s="6"/>
      <c r="K24" s="7"/>
      <c r="L24" s="7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</row>
    <row r="25" spans="1:99" x14ac:dyDescent="0.25">
      <c r="A25" s="6" t="s">
        <v>407</v>
      </c>
      <c r="B25" s="5">
        <f t="shared" si="9"/>
        <v>2</v>
      </c>
      <c r="C25" s="15">
        <f>DL43</f>
        <v>12</v>
      </c>
      <c r="D25" s="15">
        <f>DM43</f>
        <v>0</v>
      </c>
      <c r="E25" s="15">
        <f>DN43</f>
        <v>14</v>
      </c>
      <c r="F25" s="15">
        <f>DO43</f>
        <v>0</v>
      </c>
      <c r="G25" s="7"/>
      <c r="H25" s="6"/>
      <c r="I25" s="6"/>
      <c r="J25" s="6"/>
      <c r="K25" s="7"/>
      <c r="L25" s="7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</row>
    <row r="26" spans="1:99" x14ac:dyDescent="0.25">
      <c r="A26" t="s">
        <v>4</v>
      </c>
      <c r="B26" s="9">
        <f t="shared" si="9"/>
        <v>623.5</v>
      </c>
      <c r="C26" s="16">
        <f>SUM(C3:C25)</f>
        <v>3743</v>
      </c>
      <c r="D26" s="16">
        <f>SUM(D3:D25)</f>
        <v>102</v>
      </c>
      <c r="E26" s="16">
        <f>SUM(E3:E25)</f>
        <v>2050</v>
      </c>
      <c r="F26" s="16">
        <f>SUM(F3:F25)</f>
        <v>152</v>
      </c>
      <c r="G26" s="8">
        <f>E26/F26</f>
        <v>13.486842105263158</v>
      </c>
      <c r="H26" s="16">
        <f>SUM(H3:H25)</f>
        <v>20</v>
      </c>
      <c r="I26" s="6"/>
      <c r="J26" s="6"/>
      <c r="K26" s="8">
        <f>C26/F26</f>
        <v>24.625</v>
      </c>
      <c r="L26" s="8">
        <f>6*E26/C26</f>
        <v>3.2861341170184346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</row>
    <row r="27" spans="1:99" x14ac:dyDescent="0.25">
      <c r="B27" s="6"/>
      <c r="C27" s="6"/>
      <c r="D27" s="6"/>
      <c r="E27" s="6"/>
      <c r="F27" s="6"/>
      <c r="G27" s="7"/>
      <c r="H27" s="7"/>
      <c r="I27" s="8"/>
      <c r="J27" s="6"/>
      <c r="K27" s="7"/>
      <c r="L27" s="7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</row>
    <row r="28" spans="1:99" x14ac:dyDescent="0.25">
      <c r="A28" s="1" t="s">
        <v>19</v>
      </c>
      <c r="I28" s="7"/>
      <c r="J28" s="6"/>
      <c r="K28" s="7"/>
      <c r="L28" s="7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</row>
    <row r="29" spans="1:99" x14ac:dyDescent="0.25">
      <c r="A29" s="6" t="s">
        <v>106</v>
      </c>
      <c r="B29" s="6"/>
      <c r="C29" s="6"/>
      <c r="D29" s="6"/>
      <c r="E29" s="6"/>
      <c r="J29" s="8"/>
      <c r="K29" s="7"/>
      <c r="L29" s="7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</row>
    <row r="30" spans="1:99" x14ac:dyDescent="0.25">
      <c r="J30" s="7"/>
      <c r="K30" s="7"/>
      <c r="L30" s="7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</row>
    <row r="31" spans="1:99" x14ac:dyDescent="0.25">
      <c r="A31" s="1" t="s">
        <v>90</v>
      </c>
      <c r="B31" s="6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</row>
    <row r="32" spans="1:99" x14ac:dyDescent="0.25">
      <c r="A32" s="1"/>
      <c r="B32" s="6" t="s">
        <v>362</v>
      </c>
      <c r="C32" s="6" t="s">
        <v>410</v>
      </c>
      <c r="D32" s="6" t="s">
        <v>411</v>
      </c>
      <c r="E32" s="6"/>
      <c r="F32" s="17" t="s">
        <v>334</v>
      </c>
      <c r="H32" s="6"/>
      <c r="K32" s="7"/>
      <c r="L32" s="7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</row>
    <row r="33" spans="1:129" x14ac:dyDescent="0.25">
      <c r="A33" s="1"/>
      <c r="B33" s="6" t="s">
        <v>412</v>
      </c>
      <c r="C33" s="6" t="s">
        <v>413</v>
      </c>
      <c r="D33" s="6" t="s">
        <v>414</v>
      </c>
      <c r="E33" s="6"/>
      <c r="F33" s="17" t="s">
        <v>373</v>
      </c>
      <c r="H33" s="6"/>
      <c r="L33" s="6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</row>
    <row r="34" spans="1:129" x14ac:dyDescent="0.25">
      <c r="A34" s="1"/>
      <c r="B34" s="6" t="s">
        <v>357</v>
      </c>
      <c r="C34" s="6" t="s">
        <v>184</v>
      </c>
      <c r="D34" s="6" t="s">
        <v>353</v>
      </c>
      <c r="E34" s="6"/>
      <c r="F34" s="17" t="s">
        <v>415</v>
      </c>
      <c r="H34" s="6"/>
      <c r="L34" s="6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</row>
    <row r="35" spans="1:129" x14ac:dyDescent="0.25">
      <c r="A35" s="1"/>
      <c r="B35" s="6" t="s">
        <v>412</v>
      </c>
      <c r="C35" s="6" t="s">
        <v>45</v>
      </c>
      <c r="D35" s="6" t="s">
        <v>78</v>
      </c>
      <c r="E35" s="6"/>
      <c r="F35" s="17" t="s">
        <v>416</v>
      </c>
      <c r="H35" s="6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</row>
    <row r="36" spans="1:129" x14ac:dyDescent="0.25">
      <c r="B36" s="6" t="s">
        <v>412</v>
      </c>
      <c r="C36" s="6" t="s">
        <v>367</v>
      </c>
      <c r="D36" s="6" t="s">
        <v>417</v>
      </c>
      <c r="E36" s="6"/>
      <c r="F36" s="6" t="s">
        <v>418</v>
      </c>
      <c r="L36" s="6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</row>
    <row r="37" spans="1:129" x14ac:dyDescent="0.25">
      <c r="B37" s="6" t="s">
        <v>332</v>
      </c>
      <c r="C37" s="6" t="s">
        <v>37</v>
      </c>
      <c r="D37" s="6" t="s">
        <v>66</v>
      </c>
      <c r="E37" s="6"/>
      <c r="F37" s="6" t="s">
        <v>127</v>
      </c>
      <c r="L37" s="6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</row>
    <row r="38" spans="1:129" x14ac:dyDescent="0.25">
      <c r="A38" s="1"/>
      <c r="B38" s="6" t="s">
        <v>356</v>
      </c>
      <c r="C38" s="6" t="s">
        <v>44</v>
      </c>
      <c r="D38" s="6" t="s">
        <v>65</v>
      </c>
      <c r="E38" s="6"/>
      <c r="F38" s="17" t="s">
        <v>419</v>
      </c>
      <c r="H38" s="6"/>
      <c r="L38" s="6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</row>
    <row r="39" spans="1:129" x14ac:dyDescent="0.25">
      <c r="A39" s="1"/>
      <c r="B39" s="6" t="s">
        <v>357</v>
      </c>
      <c r="C39" s="6" t="s">
        <v>85</v>
      </c>
      <c r="D39" s="6" t="s">
        <v>420</v>
      </c>
      <c r="E39" s="6"/>
      <c r="F39" s="6" t="s">
        <v>119</v>
      </c>
      <c r="H39" s="6"/>
      <c r="L39" s="6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</row>
    <row r="40" spans="1:129" x14ac:dyDescent="0.25">
      <c r="A40" s="1"/>
      <c r="B40" s="6" t="s">
        <v>357</v>
      </c>
      <c r="C40" s="6" t="s">
        <v>72</v>
      </c>
      <c r="D40" s="6" t="s">
        <v>255</v>
      </c>
      <c r="E40" s="6"/>
      <c r="F40" s="6" t="s">
        <v>129</v>
      </c>
      <c r="H40" s="6"/>
      <c r="L40" s="6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</row>
    <row r="41" spans="1:129" x14ac:dyDescent="0.25">
      <c r="B41" s="6" t="s">
        <v>362</v>
      </c>
      <c r="C41" s="6" t="s">
        <v>73</v>
      </c>
      <c r="D41" s="6" t="s">
        <v>78</v>
      </c>
      <c r="E41" s="6"/>
      <c r="F41" s="6" t="s">
        <v>416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</row>
    <row r="42" spans="1:129" x14ac:dyDescent="0.25">
      <c r="B42" s="6" t="s">
        <v>351</v>
      </c>
      <c r="C42" s="6" t="s">
        <v>88</v>
      </c>
      <c r="D42" s="6" t="s">
        <v>379</v>
      </c>
      <c r="E42" s="6"/>
      <c r="F42" s="6" t="s">
        <v>421</v>
      </c>
      <c r="L42" s="6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</row>
    <row r="43" spans="1:129" x14ac:dyDescent="0.25">
      <c r="B43" s="6" t="s">
        <v>284</v>
      </c>
      <c r="C43" s="6" t="s">
        <v>88</v>
      </c>
      <c r="D43" s="6" t="s">
        <v>422</v>
      </c>
      <c r="E43" s="6"/>
      <c r="F43" s="6" t="s">
        <v>330</v>
      </c>
      <c r="L43" s="6"/>
      <c r="O43" s="21">
        <f>TRUNC(P43/6)+0.1*(P43-6*TRUNC(P43/6))</f>
        <v>54</v>
      </c>
      <c r="P43" s="21">
        <f>SUM(P4:P42)</f>
        <v>324</v>
      </c>
      <c r="Q43" s="21">
        <f>SUM(Q4:Q42)</f>
        <v>10</v>
      </c>
      <c r="R43" s="21">
        <f>SUM(R4:R42)</f>
        <v>135</v>
      </c>
      <c r="S43" s="21">
        <f>SUM(S4:S42)</f>
        <v>8</v>
      </c>
      <c r="T43" s="21">
        <f>TRUNC(U43/6)+0.1*(U43-6*TRUNC(U43/6))</f>
        <v>106.4</v>
      </c>
      <c r="U43" s="21">
        <f>SUM(U4:U42)</f>
        <v>640</v>
      </c>
      <c r="V43" s="21">
        <f>SUM(V4:V42)</f>
        <v>30</v>
      </c>
      <c r="W43" s="21">
        <f>SUM(W4:W42)</f>
        <v>247</v>
      </c>
      <c r="X43" s="21">
        <f>SUM(X4:X42)</f>
        <v>27</v>
      </c>
      <c r="Y43" s="21">
        <f>TRUNC(Z43/6)+0.1*(Z43-6*TRUNC(Z43/6))</f>
        <v>26.2</v>
      </c>
      <c r="Z43" s="21">
        <f>SUM(Z4:Z42)</f>
        <v>158</v>
      </c>
      <c r="AA43" s="21">
        <f>SUM(AA4:AA42)</f>
        <v>0</v>
      </c>
      <c r="AB43" s="21">
        <f>SUM(AB4:AB42)</f>
        <v>130</v>
      </c>
      <c r="AC43" s="21">
        <f>SUM(AC4:AC42)</f>
        <v>12</v>
      </c>
      <c r="AD43" s="21">
        <f>TRUNC(AE43/6)+0.1*(AE43-6*TRUNC(AE43/6))</f>
        <v>9</v>
      </c>
      <c r="AE43" s="21">
        <f>SUM(AE4:AE42)</f>
        <v>54</v>
      </c>
      <c r="AF43" s="21">
        <f>SUM(AF4:AF42)</f>
        <v>0</v>
      </c>
      <c r="AG43" s="21">
        <f>SUM(AG4:AG42)</f>
        <v>49</v>
      </c>
      <c r="AH43" s="21">
        <f>SUM(AH4:AH42)</f>
        <v>0</v>
      </c>
      <c r="AI43" s="21">
        <f>TRUNC(AJ43/6)+0.1*(AJ43-6*TRUNC(AJ43/6))</f>
        <v>18</v>
      </c>
      <c r="AJ43" s="21">
        <f>SUM(AJ4:AJ42)</f>
        <v>108</v>
      </c>
      <c r="AK43" s="21">
        <f>SUM(AK4:AK42)</f>
        <v>3</v>
      </c>
      <c r="AL43" s="21">
        <f>SUM(AL4:AL42)</f>
        <v>80</v>
      </c>
      <c r="AM43" s="21">
        <f>SUM(AM4:AM42)</f>
        <v>5</v>
      </c>
      <c r="AN43" s="21">
        <f>TRUNC(AO43/6)+0.1*(AO43-6*TRUNC(AO43/6))</f>
        <v>94.1</v>
      </c>
      <c r="AO43" s="21">
        <f>SUM(AO4:AO42)</f>
        <v>565</v>
      </c>
      <c r="AP43" s="21">
        <f>SUM(AP4:AP42)</f>
        <v>22</v>
      </c>
      <c r="AQ43" s="21">
        <f>SUM(AQ4:AQ42)</f>
        <v>244</v>
      </c>
      <c r="AR43" s="21">
        <f>SUM(AR4:AR42)</f>
        <v>31</v>
      </c>
      <c r="AS43" s="21">
        <f>TRUNC(AT43/6)+0.1*(AT43-6*TRUNC(AT43/6))</f>
        <v>78.2</v>
      </c>
      <c r="AT43" s="21">
        <f>SUM(AT4:AT42)</f>
        <v>470</v>
      </c>
      <c r="AU43" s="21">
        <f>SUM(AU4:AU42)</f>
        <v>4</v>
      </c>
      <c r="AV43" s="21">
        <f>SUM(AV4:AV42)</f>
        <v>280</v>
      </c>
      <c r="AW43" s="21">
        <f>SUM(AW4:AW42)</f>
        <v>15</v>
      </c>
      <c r="AX43" s="21">
        <f>TRUNC(AY43/6)+0.1*(AY43-6*TRUNC(AY43/6))</f>
        <v>75.2</v>
      </c>
      <c r="AY43" s="21">
        <f>SUM(AY4:AY42)</f>
        <v>452</v>
      </c>
      <c r="AZ43" s="21">
        <f>SUM(AZ4:AZ42)</f>
        <v>8</v>
      </c>
      <c r="BA43" s="21">
        <f>SUM(BA4:BA42)</f>
        <v>228</v>
      </c>
      <c r="BB43" s="21">
        <f>SUM(BB4:BB42)</f>
        <v>15</v>
      </c>
      <c r="BC43" s="21">
        <f>TRUNC(BD43/6)+0.1*(BD43-6*TRUNC(BD43/6))</f>
        <v>23</v>
      </c>
      <c r="BD43" s="21">
        <f>SUM(BD4:BD42)</f>
        <v>138</v>
      </c>
      <c r="BE43" s="21">
        <f>SUM(BE4:BE42)</f>
        <v>4</v>
      </c>
      <c r="BF43" s="21">
        <f>SUM(BF4:BF42)</f>
        <v>77</v>
      </c>
      <c r="BG43" s="21">
        <f>SUM(BG4:BG42)</f>
        <v>3</v>
      </c>
      <c r="BH43" s="21">
        <f>TRUNC(BI43/6)+0.1*(BI43-6*TRUNC(BI43/6))</f>
        <v>40</v>
      </c>
      <c r="BI43" s="21">
        <f>SUM(BI4:BI42)</f>
        <v>240</v>
      </c>
      <c r="BJ43" s="21">
        <f>SUM(BJ4:BJ42)</f>
        <v>4</v>
      </c>
      <c r="BK43" s="21">
        <f>SUM(BK4:BK42)</f>
        <v>199</v>
      </c>
      <c r="BL43" s="21">
        <f>SUM(BL4:BL42)</f>
        <v>11</v>
      </c>
      <c r="BM43" s="21">
        <f>TRUNC(BN43/6)+0.1*(BN43-6*TRUNC(BN43/6))</f>
        <v>2</v>
      </c>
      <c r="BN43" s="21">
        <f>SUM(BN4:BN42)</f>
        <v>12</v>
      </c>
      <c r="BO43" s="21">
        <f>SUM(BO4:BO42)</f>
        <v>0</v>
      </c>
      <c r="BP43" s="21">
        <f>SUM(BP4:BP42)</f>
        <v>17</v>
      </c>
      <c r="BQ43" s="21">
        <f>SUM(BQ4:BQ42)</f>
        <v>0</v>
      </c>
      <c r="BR43" s="21">
        <f>TRUNC(BS43/6)+0.1*(BS43-6*TRUNC(BS43/6))</f>
        <v>4</v>
      </c>
      <c r="BS43" s="21">
        <f>SUM(BS4:BS42)</f>
        <v>24</v>
      </c>
      <c r="BT43" s="21">
        <f>SUM(BT4:BT42)</f>
        <v>0</v>
      </c>
      <c r="BU43" s="21">
        <f>SUM(BU4:BU42)</f>
        <v>23</v>
      </c>
      <c r="BV43" s="21">
        <f>SUM(BV4:BV42)</f>
        <v>0</v>
      </c>
      <c r="BW43" s="21">
        <f>TRUNC(BX43/6)+0.1*(BX43-6*TRUNC(BX43/6))</f>
        <v>10</v>
      </c>
      <c r="BX43" s="21">
        <f>SUM(BX4:BX42)</f>
        <v>60</v>
      </c>
      <c r="BY43" s="21">
        <f>SUM(BY4:BY42)</f>
        <v>1</v>
      </c>
      <c r="BZ43" s="21">
        <f>SUM(BZ4:BZ42)</f>
        <v>43</v>
      </c>
      <c r="CA43" s="21">
        <f>SUM(CA4:CA42)</f>
        <v>2</v>
      </c>
      <c r="CB43" s="21">
        <f>TRUNC(CC43/6)+0.1*(CC43-6*TRUNC(CC43/6))</f>
        <v>18</v>
      </c>
      <c r="CC43" s="21">
        <f>SUM(CC4:CC42)</f>
        <v>108</v>
      </c>
      <c r="CD43" s="21">
        <f>SUM(CD4:CD42)</f>
        <v>3</v>
      </c>
      <c r="CE43" s="21">
        <f>SUM(CE4:CE42)</f>
        <v>58</v>
      </c>
      <c r="CF43" s="21">
        <f>SUM(CF4:CF42)</f>
        <v>5</v>
      </c>
      <c r="CG43" s="21">
        <f>TRUNC(CH43/6)+0.1*(CH43-6*TRUNC(CH43/6))</f>
        <v>4</v>
      </c>
      <c r="CH43" s="21">
        <f>SUM(CH4:CH42)</f>
        <v>24</v>
      </c>
      <c r="CI43" s="21">
        <f>SUM(CI4:CI42)</f>
        <v>1</v>
      </c>
      <c r="CJ43" s="21">
        <f>SUM(CJ4:CJ42)</f>
        <v>6</v>
      </c>
      <c r="CK43" s="21">
        <f>SUM(CK4:CK42)</f>
        <v>2</v>
      </c>
      <c r="CL43" s="21">
        <f>TRUNC(CM43/6)+0.1*(CM43-6*TRUNC(CM43/6))</f>
        <v>2</v>
      </c>
      <c r="CM43" s="21">
        <f t="shared" ref="CM43:CZ43" si="11">SUM(CM4:CM42)</f>
        <v>12</v>
      </c>
      <c r="CN43" s="21">
        <f t="shared" si="11"/>
        <v>0</v>
      </c>
      <c r="CO43" s="21">
        <f t="shared" si="11"/>
        <v>12</v>
      </c>
      <c r="CP43" s="21">
        <f t="shared" si="11"/>
        <v>0</v>
      </c>
      <c r="CQ43" s="21">
        <f t="shared" si="11"/>
        <v>13</v>
      </c>
      <c r="CR43" s="21">
        <f t="shared" si="11"/>
        <v>78</v>
      </c>
      <c r="CS43" s="21">
        <f t="shared" si="11"/>
        <v>3</v>
      </c>
      <c r="CT43" s="21">
        <f t="shared" si="11"/>
        <v>35</v>
      </c>
      <c r="CU43" s="21">
        <f t="shared" si="11"/>
        <v>5</v>
      </c>
      <c r="CV43" s="21">
        <f t="shared" si="11"/>
        <v>12</v>
      </c>
      <c r="CW43" s="21">
        <f t="shared" si="11"/>
        <v>72</v>
      </c>
      <c r="CX43" s="21">
        <f t="shared" si="11"/>
        <v>0</v>
      </c>
      <c r="CY43" s="21">
        <f t="shared" si="11"/>
        <v>65</v>
      </c>
      <c r="CZ43" s="21">
        <f t="shared" si="11"/>
        <v>3</v>
      </c>
      <c r="DA43" s="21">
        <f t="shared" ref="DA43:DY43" si="12">SUM(DA4:DA42)</f>
        <v>3</v>
      </c>
      <c r="DB43" s="21">
        <f t="shared" si="12"/>
        <v>18</v>
      </c>
      <c r="DC43" s="21">
        <f t="shared" si="12"/>
        <v>0</v>
      </c>
      <c r="DD43" s="21">
        <f t="shared" si="12"/>
        <v>19</v>
      </c>
      <c r="DE43" s="21">
        <f t="shared" si="12"/>
        <v>0</v>
      </c>
      <c r="DF43" s="21">
        <f t="shared" si="12"/>
        <v>3</v>
      </c>
      <c r="DG43" s="21">
        <f t="shared" si="12"/>
        <v>18</v>
      </c>
      <c r="DH43" s="21">
        <f t="shared" si="12"/>
        <v>0</v>
      </c>
      <c r="DI43" s="21">
        <f t="shared" si="12"/>
        <v>9</v>
      </c>
      <c r="DJ43" s="21">
        <f t="shared" si="12"/>
        <v>2</v>
      </c>
      <c r="DK43" s="21">
        <f t="shared" si="12"/>
        <v>2</v>
      </c>
      <c r="DL43" s="21">
        <f t="shared" si="12"/>
        <v>12</v>
      </c>
      <c r="DM43" s="21">
        <f t="shared" si="12"/>
        <v>0</v>
      </c>
      <c r="DN43" s="21">
        <f t="shared" si="12"/>
        <v>14</v>
      </c>
      <c r="DO43" s="21">
        <f t="shared" si="12"/>
        <v>0</v>
      </c>
      <c r="DP43" s="21">
        <f t="shared" si="12"/>
        <v>9</v>
      </c>
      <c r="DQ43" s="21">
        <f t="shared" si="12"/>
        <v>54</v>
      </c>
      <c r="DR43" s="21">
        <f t="shared" si="12"/>
        <v>0</v>
      </c>
      <c r="DS43" s="21">
        <f t="shared" si="12"/>
        <v>64</v>
      </c>
      <c r="DT43" s="21">
        <f t="shared" si="12"/>
        <v>1</v>
      </c>
      <c r="DU43" s="21">
        <f t="shared" si="12"/>
        <v>19</v>
      </c>
      <c r="DV43" s="21">
        <f t="shared" si="12"/>
        <v>114</v>
      </c>
      <c r="DW43" s="21">
        <f t="shared" si="12"/>
        <v>9</v>
      </c>
      <c r="DX43" s="21">
        <f t="shared" si="12"/>
        <v>33</v>
      </c>
      <c r="DY43" s="21">
        <f t="shared" si="12"/>
        <v>5</v>
      </c>
    </row>
    <row r="44" spans="1:129" x14ac:dyDescent="0.25">
      <c r="B44" s="6" t="s">
        <v>412</v>
      </c>
      <c r="C44" s="6" t="s">
        <v>98</v>
      </c>
      <c r="D44" s="6" t="s">
        <v>423</v>
      </c>
      <c r="E44" s="6"/>
      <c r="F44" s="6" t="s">
        <v>415</v>
      </c>
      <c r="L44" s="6"/>
      <c r="O44" s="21" t="str">
        <f>O3</f>
        <v>K Murphy</v>
      </c>
      <c r="P44" s="21"/>
      <c r="Q44" s="21"/>
      <c r="R44" s="21"/>
      <c r="S44" s="21"/>
      <c r="T44" s="21" t="str">
        <f>T3</f>
        <v>T Morgan</v>
      </c>
      <c r="U44" s="21"/>
      <c r="V44" s="21"/>
      <c r="W44" s="21"/>
      <c r="X44" s="21"/>
      <c r="Y44" s="21" t="str">
        <f>Y3</f>
        <v>S Brewer</v>
      </c>
      <c r="Z44" s="21"/>
      <c r="AA44" s="21"/>
      <c r="AB44" s="21"/>
      <c r="AC44" s="21"/>
      <c r="AD44" s="21" t="str">
        <f>AD3</f>
        <v>Breeze</v>
      </c>
      <c r="AE44" s="21"/>
      <c r="AF44" s="21"/>
      <c r="AG44" s="21"/>
      <c r="AH44" s="21"/>
      <c r="AI44" s="21" t="str">
        <f>AI3</f>
        <v>Ffoulkes</v>
      </c>
      <c r="AJ44" s="21"/>
      <c r="AK44" s="21"/>
      <c r="AL44" s="21"/>
      <c r="AM44" s="21"/>
      <c r="AN44" s="21" t="str">
        <f>AN3</f>
        <v>Holdaway</v>
      </c>
      <c r="AO44" s="21"/>
      <c r="AP44" s="21"/>
      <c r="AQ44" s="21"/>
      <c r="AR44" s="21"/>
      <c r="AS44" s="21" t="str">
        <f>AS3</f>
        <v>Purse</v>
      </c>
      <c r="AT44" s="21"/>
      <c r="AU44" s="21"/>
      <c r="AV44" s="21"/>
      <c r="AW44" s="21"/>
      <c r="AX44" s="21" t="str">
        <f>AX3</f>
        <v>Male</v>
      </c>
      <c r="AY44" s="21"/>
      <c r="AZ44" s="21"/>
      <c r="BA44" s="21"/>
      <c r="BB44" s="21"/>
      <c r="BC44" s="21" t="str">
        <f>BC3</f>
        <v>G Owen</v>
      </c>
      <c r="BD44" s="21"/>
      <c r="BE44" s="21"/>
      <c r="BF44" s="21"/>
      <c r="BG44" s="21"/>
      <c r="BH44" s="21" t="str">
        <f>BH3</f>
        <v>J Prior</v>
      </c>
      <c r="BI44" s="21"/>
      <c r="BJ44" s="21"/>
      <c r="BK44" s="21"/>
      <c r="BL44" s="21"/>
      <c r="BM44" s="21" t="str">
        <f>BM3</f>
        <v>R Croft</v>
      </c>
      <c r="BN44" s="21"/>
      <c r="BO44" s="21"/>
      <c r="BP44" s="21"/>
      <c r="BQ44" s="21"/>
      <c r="BR44" s="21" t="str">
        <f>BR3</f>
        <v>Ludders</v>
      </c>
      <c r="BS44" s="21"/>
      <c r="BT44" s="21"/>
      <c r="BU44" s="21"/>
      <c r="BV44" s="21"/>
      <c r="BW44" s="21" t="str">
        <f>BW3</f>
        <v>M Murphy</v>
      </c>
      <c r="BX44" s="21"/>
      <c r="BY44" s="21"/>
      <c r="BZ44" s="21"/>
      <c r="CA44" s="21"/>
      <c r="CB44" s="21" t="str">
        <f>CB3</f>
        <v>Chase</v>
      </c>
      <c r="CC44" s="21"/>
      <c r="CD44" s="21"/>
      <c r="CE44" s="21"/>
      <c r="CF44" s="21"/>
      <c r="CG44" s="21" t="str">
        <f>CG3</f>
        <v>A Bee</v>
      </c>
      <c r="CH44" s="21"/>
      <c r="CI44" s="21"/>
      <c r="CJ44" s="21"/>
      <c r="CK44" s="21"/>
      <c r="CL44" s="21" t="str">
        <f>CL3</f>
        <v>P Bee</v>
      </c>
      <c r="CM44" s="21"/>
      <c r="CN44" s="21"/>
      <c r="CO44" s="21"/>
      <c r="CP44" s="21"/>
      <c r="CQ44" s="21" t="str">
        <f>CQ3</f>
        <v>B Prior</v>
      </c>
      <c r="CR44" s="21"/>
      <c r="CS44" s="21"/>
      <c r="CT44" s="21"/>
      <c r="CU44" s="21"/>
      <c r="CV44" s="21" t="str">
        <f>CV3</f>
        <v>Gibbs</v>
      </c>
      <c r="DA44" s="21" t="str">
        <f>DA3</f>
        <v>A Holdaway</v>
      </c>
      <c r="DF44" s="21" t="str">
        <f>DF3</f>
        <v>J Holdaway</v>
      </c>
      <c r="DK44" s="21" t="str">
        <f>DK3</f>
        <v>C Willey</v>
      </c>
      <c r="DP44" s="21" t="str">
        <f>DP3</f>
        <v>MV Jones</v>
      </c>
      <c r="DU44" s="21" t="str">
        <f>DU3</f>
        <v>C Griffiths</v>
      </c>
    </row>
    <row r="45" spans="1:129" x14ac:dyDescent="0.25">
      <c r="B45" s="6" t="s">
        <v>169</v>
      </c>
      <c r="C45" s="6" t="s">
        <v>99</v>
      </c>
      <c r="D45" s="6" t="s">
        <v>65</v>
      </c>
      <c r="E45" s="6"/>
      <c r="F45" s="6" t="s">
        <v>424</v>
      </c>
    </row>
    <row r="46" spans="1:129" x14ac:dyDescent="0.25">
      <c r="B46" s="6" t="s">
        <v>351</v>
      </c>
      <c r="C46" s="6" t="s">
        <v>74</v>
      </c>
      <c r="D46" s="6" t="s">
        <v>425</v>
      </c>
      <c r="E46" s="6"/>
      <c r="F46" s="6" t="s">
        <v>333</v>
      </c>
    </row>
    <row r="47" spans="1:129" x14ac:dyDescent="0.25">
      <c r="B47" s="6" t="s">
        <v>403</v>
      </c>
      <c r="C47" s="6" t="s">
        <v>75</v>
      </c>
      <c r="D47" s="6" t="s">
        <v>255</v>
      </c>
      <c r="E47" s="6"/>
      <c r="F47" s="6" t="s">
        <v>129</v>
      </c>
    </row>
    <row r="48" spans="1:129" x14ac:dyDescent="0.25">
      <c r="B48" s="6" t="s">
        <v>357</v>
      </c>
      <c r="C48" s="6" t="s">
        <v>426</v>
      </c>
      <c r="D48" s="6" t="s">
        <v>66</v>
      </c>
      <c r="E48" s="6"/>
      <c r="F48" s="6" t="s">
        <v>127</v>
      </c>
    </row>
    <row r="49" spans="2:6" x14ac:dyDescent="0.25">
      <c r="B49" s="6" t="s">
        <v>412</v>
      </c>
      <c r="C49" s="6" t="s">
        <v>262</v>
      </c>
      <c r="D49" s="6" t="s">
        <v>420</v>
      </c>
      <c r="E49" s="6"/>
      <c r="F49" s="6" t="s">
        <v>119</v>
      </c>
    </row>
    <row r="50" spans="2:6" x14ac:dyDescent="0.25">
      <c r="B50" s="6" t="s">
        <v>29</v>
      </c>
      <c r="C50" s="6" t="s">
        <v>321</v>
      </c>
      <c r="D50" s="6" t="s">
        <v>422</v>
      </c>
      <c r="E50" s="6"/>
      <c r="F50" s="6" t="s">
        <v>330</v>
      </c>
    </row>
    <row r="51" spans="2:6" x14ac:dyDescent="0.25">
      <c r="B51" s="6" t="s">
        <v>362</v>
      </c>
      <c r="C51" s="6" t="s">
        <v>321</v>
      </c>
      <c r="D51" s="6" t="s">
        <v>310</v>
      </c>
      <c r="E51" s="6"/>
      <c r="F51" s="6" t="s">
        <v>427</v>
      </c>
    </row>
    <row r="52" spans="2:6" x14ac:dyDescent="0.25">
      <c r="B52" s="6"/>
      <c r="C52" s="6"/>
      <c r="D52" s="6"/>
      <c r="E52" s="6"/>
      <c r="F52" s="6"/>
    </row>
    <row r="53" spans="2:6" x14ac:dyDescent="0.25">
      <c r="B53" s="6"/>
      <c r="C53" s="6"/>
      <c r="D53" s="6"/>
      <c r="E53" s="6"/>
      <c r="F53" s="6"/>
    </row>
    <row r="54" spans="2:6" x14ac:dyDescent="0.25">
      <c r="B54" s="6"/>
      <c r="C54" s="6"/>
      <c r="D54" s="6"/>
      <c r="E54" s="6"/>
      <c r="F54" s="6"/>
    </row>
    <row r="55" spans="2:6" x14ac:dyDescent="0.25">
      <c r="B55" s="6"/>
      <c r="C55" s="6"/>
      <c r="D55" s="6"/>
      <c r="E55" s="6"/>
      <c r="F55" s="6"/>
    </row>
    <row r="56" spans="2:6" x14ac:dyDescent="0.25">
      <c r="B56" s="6"/>
      <c r="C56" s="6"/>
      <c r="D56" s="6"/>
      <c r="E56" s="6"/>
      <c r="F56" s="6"/>
    </row>
    <row r="57" spans="2:6" x14ac:dyDescent="0.25">
      <c r="B57" s="6"/>
      <c r="C57" s="6"/>
      <c r="D57" s="6"/>
      <c r="E57" s="6"/>
      <c r="F57" s="6"/>
    </row>
    <row r="58" spans="2:6" x14ac:dyDescent="0.25">
      <c r="B58" s="6"/>
      <c r="C58" s="6"/>
      <c r="D58" s="6"/>
      <c r="E58" s="6"/>
      <c r="F58" s="6"/>
    </row>
    <row r="59" spans="2:6" x14ac:dyDescent="0.25">
      <c r="B59" s="6"/>
      <c r="C59" s="6"/>
      <c r="D59" s="6"/>
      <c r="E59" s="6"/>
      <c r="F59" s="6"/>
    </row>
  </sheetData>
  <phoneticPr fontId="8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P79"/>
  <sheetViews>
    <sheetView zoomScale="80" zoomScaleNormal="80" workbookViewId="0">
      <selection activeCell="G35" sqref="G35"/>
    </sheetView>
  </sheetViews>
  <sheetFormatPr defaultRowHeight="13.2" x14ac:dyDescent="0.25"/>
  <cols>
    <col min="1" max="1" width="11.109375" customWidth="1"/>
    <col min="2" max="2" width="6.5546875" customWidth="1"/>
    <col min="3" max="3" width="6.88671875" customWidth="1"/>
    <col min="4" max="4" width="5.33203125" customWidth="1"/>
    <col min="5" max="5" width="6.6640625" customWidth="1"/>
    <col min="6" max="6" width="5.109375" customWidth="1"/>
    <col min="7" max="7" width="5.88671875" customWidth="1"/>
    <col min="8" max="8" width="3.5546875" customWidth="1"/>
    <col min="9" max="9" width="8" customWidth="1"/>
    <col min="10" max="10" width="7.88671875" customWidth="1"/>
    <col min="11" max="11" width="2.88671875" customWidth="1"/>
    <col min="12" max="155" width="3.6640625" customWidth="1"/>
  </cols>
  <sheetData>
    <row r="1" spans="1:146" x14ac:dyDescent="0.25">
      <c r="A1" s="1" t="s">
        <v>799</v>
      </c>
      <c r="E1" s="6" t="s">
        <v>84</v>
      </c>
      <c r="F1" s="6"/>
      <c r="G1" s="6"/>
      <c r="I1" s="20" t="s">
        <v>33</v>
      </c>
      <c r="J1" s="20" t="s">
        <v>34</v>
      </c>
      <c r="K1" s="20"/>
      <c r="N1" s="58" t="s">
        <v>828</v>
      </c>
      <c r="P1" s="60"/>
    </row>
    <row r="2" spans="1:146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2" t="s">
        <v>10</v>
      </c>
      <c r="M2" s="22"/>
      <c r="N2" s="22"/>
      <c r="O2" s="22"/>
      <c r="P2" s="22"/>
      <c r="Q2" s="22" t="s">
        <v>12</v>
      </c>
      <c r="R2" s="22"/>
      <c r="S2" s="22"/>
      <c r="T2" s="22"/>
      <c r="U2" s="22"/>
      <c r="V2" s="22" t="s">
        <v>14</v>
      </c>
      <c r="W2" s="22"/>
      <c r="X2" s="22"/>
      <c r="Y2" s="22"/>
      <c r="Z2" s="22"/>
      <c r="AA2" s="22" t="s">
        <v>200</v>
      </c>
      <c r="AB2" s="22"/>
      <c r="AC2" s="22"/>
      <c r="AD2" s="22"/>
      <c r="AE2" s="22"/>
      <c r="AF2" s="22" t="s">
        <v>13</v>
      </c>
      <c r="AG2" s="22"/>
      <c r="AH2" s="22"/>
      <c r="AI2" s="22"/>
      <c r="AJ2" s="22"/>
      <c r="AK2" s="44" t="s">
        <v>664</v>
      </c>
      <c r="AL2" s="44"/>
      <c r="AM2" s="44"/>
      <c r="AN2" s="44"/>
      <c r="AO2" s="44"/>
      <c r="AP2" s="44" t="s">
        <v>617</v>
      </c>
      <c r="AQ2" s="44"/>
      <c r="AU2" s="22" t="s">
        <v>236</v>
      </c>
      <c r="AV2" s="22"/>
      <c r="AW2" s="22"/>
      <c r="AX2" s="22"/>
      <c r="AY2" s="22"/>
      <c r="AZ2" s="22" t="s">
        <v>528</v>
      </c>
      <c r="BA2" s="22"/>
      <c r="BB2" s="22"/>
      <c r="BC2" s="22"/>
      <c r="BD2" s="22"/>
      <c r="BE2" s="27" t="s">
        <v>800</v>
      </c>
      <c r="BF2" s="27"/>
      <c r="BG2" s="27"/>
      <c r="BH2" s="27"/>
      <c r="BI2" s="27"/>
      <c r="BJ2" s="27" t="s">
        <v>665</v>
      </c>
      <c r="BK2" s="27"/>
      <c r="BL2" s="27"/>
      <c r="BM2" s="27"/>
      <c r="BN2" s="27"/>
      <c r="BO2" s="22" t="s">
        <v>3</v>
      </c>
      <c r="BP2" s="22"/>
      <c r="BQ2" s="22"/>
      <c r="BR2" s="22"/>
      <c r="BS2" s="22"/>
      <c r="BT2" s="22" t="s">
        <v>29</v>
      </c>
      <c r="BU2" s="22"/>
      <c r="BV2" s="22"/>
      <c r="BW2" s="22"/>
      <c r="BX2" s="22"/>
      <c r="BY2" s="22" t="s">
        <v>9</v>
      </c>
      <c r="BZ2" s="22"/>
      <c r="CA2" s="22"/>
      <c r="CB2" s="22"/>
      <c r="CC2" s="22"/>
      <c r="CD2" s="27" t="s">
        <v>752</v>
      </c>
      <c r="CE2" s="27"/>
      <c r="CF2" s="27"/>
      <c r="CG2" s="27"/>
      <c r="CH2" s="27"/>
      <c r="CI2" s="22" t="s">
        <v>531</v>
      </c>
      <c r="CJ2" s="22"/>
      <c r="CK2" s="22"/>
      <c r="CL2" s="22"/>
      <c r="CM2" s="22"/>
      <c r="CN2" s="22" t="s">
        <v>530</v>
      </c>
      <c r="CO2" s="22"/>
      <c r="CP2" s="22"/>
      <c r="CQ2" s="22"/>
      <c r="CR2" s="22"/>
      <c r="CS2" s="27" t="s">
        <v>623</v>
      </c>
      <c r="CT2" s="27"/>
      <c r="CU2" s="27"/>
      <c r="CV2" s="27"/>
      <c r="CW2" s="27"/>
      <c r="CX2" s="22" t="s">
        <v>753</v>
      </c>
      <c r="CY2" s="22"/>
      <c r="CZ2" s="22"/>
      <c r="DA2" s="22"/>
      <c r="DB2" s="22"/>
      <c r="DC2" s="22" t="s">
        <v>801</v>
      </c>
      <c r="DD2" s="22"/>
      <c r="DE2" s="22"/>
      <c r="DF2" s="22"/>
      <c r="DG2" s="22"/>
      <c r="DH2" s="6" t="s">
        <v>802</v>
      </c>
      <c r="DI2" s="6"/>
      <c r="DJ2" s="6"/>
      <c r="DM2" s="27" t="s">
        <v>756</v>
      </c>
      <c r="DN2" s="27"/>
      <c r="DO2" s="27"/>
      <c r="DP2" s="27"/>
      <c r="DQ2" s="27"/>
      <c r="DR2" s="6" t="s">
        <v>804</v>
      </c>
      <c r="DS2" s="27"/>
      <c r="DT2" s="27"/>
      <c r="DU2" s="27"/>
      <c r="DV2" s="27"/>
      <c r="DW2" s="27" t="s">
        <v>22</v>
      </c>
      <c r="DX2" s="27"/>
      <c r="DY2" s="27"/>
      <c r="DZ2" s="27"/>
      <c r="EA2" s="27"/>
      <c r="EB2" t="s">
        <v>605</v>
      </c>
      <c r="EG2" s="6" t="s">
        <v>803</v>
      </c>
      <c r="EL2" s="49" t="s">
        <v>816</v>
      </c>
    </row>
    <row r="3" spans="1:146" x14ac:dyDescent="0.25">
      <c r="A3" s="49" t="s">
        <v>802</v>
      </c>
      <c r="B3" s="5">
        <f>DH45</f>
        <v>11.2</v>
      </c>
      <c r="C3" s="15">
        <f>DI45</f>
        <v>68</v>
      </c>
      <c r="D3" s="15">
        <f>DJ45</f>
        <v>1</v>
      </c>
      <c r="E3" s="15">
        <f>DK45</f>
        <v>47</v>
      </c>
      <c r="F3" s="15">
        <f>DL45</f>
        <v>3</v>
      </c>
      <c r="G3" s="7">
        <f>E3/F3</f>
        <v>15.666666666666666</v>
      </c>
      <c r="H3" s="24"/>
      <c r="I3" s="7">
        <f>C3/F3</f>
        <v>22.666666666666668</v>
      </c>
      <c r="J3" s="7">
        <f>6*E3/C3</f>
        <v>4.1470588235294121</v>
      </c>
      <c r="K3" s="20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44"/>
      <c r="AL3" s="44"/>
      <c r="AM3" s="44"/>
      <c r="AN3" s="44"/>
      <c r="AO3" s="44"/>
      <c r="AP3" s="44"/>
      <c r="AQ3" s="44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7"/>
      <c r="CE3" s="27"/>
      <c r="CF3" s="27"/>
      <c r="CG3" s="27"/>
      <c r="CH3" s="27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7"/>
      <c r="CT3" s="27"/>
      <c r="CU3" s="27"/>
      <c r="CV3" s="27"/>
      <c r="CW3" s="27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6"/>
      <c r="DI3" s="6"/>
      <c r="DJ3" s="6"/>
      <c r="DM3" s="27"/>
      <c r="DN3" s="27"/>
      <c r="DO3" s="27"/>
      <c r="DP3" s="27"/>
      <c r="DQ3" s="27"/>
      <c r="DR3" s="6"/>
      <c r="DS3" s="27"/>
      <c r="DT3" s="27"/>
      <c r="DU3" s="27"/>
      <c r="DV3" s="27"/>
      <c r="DW3" s="27"/>
      <c r="DX3" s="27"/>
      <c r="DY3" s="27"/>
      <c r="DZ3" s="27"/>
      <c r="EA3" s="27"/>
      <c r="EG3" s="6"/>
      <c r="EL3" s="49"/>
    </row>
    <row r="4" spans="1:146" x14ac:dyDescent="0.25">
      <c r="A4" s="4" t="s">
        <v>752</v>
      </c>
      <c r="B4" s="5">
        <f>CD45</f>
        <v>10.4</v>
      </c>
      <c r="C4" s="15">
        <f>CE45</f>
        <v>64</v>
      </c>
      <c r="D4" s="15">
        <f>CF45</f>
        <v>0</v>
      </c>
      <c r="E4" s="15">
        <f>CG45</f>
        <v>65</v>
      </c>
      <c r="F4" s="15">
        <f>CH45</f>
        <v>3</v>
      </c>
      <c r="G4" s="7">
        <f t="shared" ref="G4:G16" si="0">E4/F4</f>
        <v>21.666666666666668</v>
      </c>
      <c r="H4" s="24">
        <v>1</v>
      </c>
      <c r="I4" s="7">
        <f t="shared" ref="I4:I16" si="1">C4/F4</f>
        <v>21.333333333333332</v>
      </c>
      <c r="J4" s="7">
        <f t="shared" ref="J4:J16" si="2">6*E4/C4</f>
        <v>6.09375</v>
      </c>
      <c r="K4" s="7"/>
      <c r="L4" s="25">
        <v>5</v>
      </c>
      <c r="M4" s="6">
        <v>30</v>
      </c>
      <c r="N4" s="6">
        <v>0</v>
      </c>
      <c r="O4" s="6">
        <v>8</v>
      </c>
      <c r="P4" s="6">
        <v>2</v>
      </c>
      <c r="Q4" s="29">
        <v>8</v>
      </c>
      <c r="R4" s="28">
        <v>48</v>
      </c>
      <c r="S4" s="28">
        <v>1</v>
      </c>
      <c r="T4" s="28">
        <v>25</v>
      </c>
      <c r="U4" s="28">
        <v>0</v>
      </c>
      <c r="V4" s="25">
        <v>8</v>
      </c>
      <c r="W4" s="6">
        <v>48</v>
      </c>
      <c r="X4" s="6">
        <v>0</v>
      </c>
      <c r="Y4" s="6">
        <v>36</v>
      </c>
      <c r="Z4" s="6">
        <v>0</v>
      </c>
      <c r="AA4" s="25">
        <v>8</v>
      </c>
      <c r="AB4" s="6">
        <v>48</v>
      </c>
      <c r="AC4" s="6">
        <v>1</v>
      </c>
      <c r="AD4" s="6">
        <v>18</v>
      </c>
      <c r="AE4" s="6">
        <v>1</v>
      </c>
      <c r="AF4" s="25">
        <v>2</v>
      </c>
      <c r="AG4" s="6">
        <v>12</v>
      </c>
      <c r="AH4" s="6">
        <v>0</v>
      </c>
      <c r="AI4" s="6">
        <v>4</v>
      </c>
      <c r="AJ4" s="6">
        <v>0</v>
      </c>
      <c r="AK4" s="25">
        <v>6</v>
      </c>
      <c r="AL4" s="6">
        <v>36</v>
      </c>
      <c r="AM4" s="6">
        <v>2</v>
      </c>
      <c r="AN4" s="6">
        <v>14</v>
      </c>
      <c r="AO4" s="6">
        <v>1</v>
      </c>
      <c r="AP4" s="46">
        <v>3.1</v>
      </c>
      <c r="AQ4" s="12">
        <v>19</v>
      </c>
      <c r="AR4" s="6">
        <v>1</v>
      </c>
      <c r="AS4" s="6">
        <v>3</v>
      </c>
      <c r="AT4" s="6">
        <v>2</v>
      </c>
      <c r="AU4" s="25">
        <v>8</v>
      </c>
      <c r="AV4" s="6">
        <v>48</v>
      </c>
      <c r="AW4" s="6">
        <v>0</v>
      </c>
      <c r="AX4" s="6">
        <v>31</v>
      </c>
      <c r="AY4" s="6">
        <v>2</v>
      </c>
      <c r="AZ4" s="25">
        <v>4</v>
      </c>
      <c r="BA4" s="6">
        <v>24</v>
      </c>
      <c r="BB4" s="6">
        <v>0</v>
      </c>
      <c r="BC4" s="6">
        <v>22</v>
      </c>
      <c r="BD4" s="6">
        <v>1</v>
      </c>
      <c r="BE4" s="31">
        <v>5</v>
      </c>
      <c r="BF4" s="37">
        <v>30</v>
      </c>
      <c r="BG4" s="27">
        <v>0</v>
      </c>
      <c r="BH4" s="27">
        <v>10</v>
      </c>
      <c r="BI4" s="27">
        <v>2</v>
      </c>
      <c r="BJ4" s="31">
        <v>7</v>
      </c>
      <c r="BK4" s="34">
        <v>42</v>
      </c>
      <c r="BL4" s="34">
        <v>1</v>
      </c>
      <c r="BM4" s="34">
        <v>37</v>
      </c>
      <c r="BN4" s="34">
        <v>1</v>
      </c>
      <c r="BO4" s="25">
        <v>4</v>
      </c>
      <c r="BP4" s="6">
        <v>24</v>
      </c>
      <c r="BQ4" s="6">
        <v>0</v>
      </c>
      <c r="BR4" s="6">
        <v>33</v>
      </c>
      <c r="BS4" s="6">
        <v>1</v>
      </c>
      <c r="BT4" s="25">
        <v>3</v>
      </c>
      <c r="BU4" s="6">
        <v>18</v>
      </c>
      <c r="BV4" s="6">
        <v>0</v>
      </c>
      <c r="BW4" s="6">
        <v>8</v>
      </c>
      <c r="BX4" s="6">
        <v>1</v>
      </c>
      <c r="BY4" s="25">
        <v>1</v>
      </c>
      <c r="BZ4" s="6">
        <v>6</v>
      </c>
      <c r="CA4" s="6">
        <v>0</v>
      </c>
      <c r="CB4" s="6">
        <v>13</v>
      </c>
      <c r="CC4" s="6">
        <v>2</v>
      </c>
      <c r="CD4" s="31">
        <v>2.4</v>
      </c>
      <c r="CE4" s="34">
        <v>16</v>
      </c>
      <c r="CF4" s="34">
        <v>0</v>
      </c>
      <c r="CG4" s="34">
        <v>16</v>
      </c>
      <c r="CH4" s="34">
        <v>0</v>
      </c>
      <c r="CI4" s="29"/>
      <c r="CJ4" s="28"/>
      <c r="CK4" s="28"/>
      <c r="CL4" s="28"/>
      <c r="CM4" s="28"/>
      <c r="CN4" s="25">
        <v>1</v>
      </c>
      <c r="CO4" s="6">
        <v>6</v>
      </c>
      <c r="CP4" s="6">
        <v>0</v>
      </c>
      <c r="CQ4" s="6">
        <v>4</v>
      </c>
      <c r="CR4" s="6">
        <v>1</v>
      </c>
      <c r="CS4" s="31">
        <v>4</v>
      </c>
      <c r="CT4" s="34">
        <v>24</v>
      </c>
      <c r="CU4" s="34">
        <v>0</v>
      </c>
      <c r="CV4" s="34">
        <v>21</v>
      </c>
      <c r="CW4" s="34">
        <v>1</v>
      </c>
      <c r="CX4" s="25">
        <v>2</v>
      </c>
      <c r="CY4" s="6">
        <v>12</v>
      </c>
      <c r="CZ4" s="6">
        <v>0</v>
      </c>
      <c r="DA4" s="6">
        <v>24</v>
      </c>
      <c r="DB4" s="6">
        <v>0</v>
      </c>
      <c r="DC4" s="25">
        <v>1.4</v>
      </c>
      <c r="DD4" s="6">
        <v>10</v>
      </c>
      <c r="DE4" s="6">
        <v>0</v>
      </c>
      <c r="DF4" s="6">
        <v>3</v>
      </c>
      <c r="DG4" s="6">
        <v>1</v>
      </c>
      <c r="DH4" s="29">
        <v>4</v>
      </c>
      <c r="DI4" s="28">
        <v>24</v>
      </c>
      <c r="DJ4" s="28">
        <v>0</v>
      </c>
      <c r="DK4" s="28">
        <v>18</v>
      </c>
      <c r="DL4" s="28">
        <v>1</v>
      </c>
      <c r="DM4" s="31">
        <v>2</v>
      </c>
      <c r="DN4" s="34">
        <v>12</v>
      </c>
      <c r="DO4" s="34">
        <v>0</v>
      </c>
      <c r="DP4" s="34">
        <v>16</v>
      </c>
      <c r="DQ4" s="34">
        <v>0</v>
      </c>
      <c r="DR4" s="31">
        <v>2.4</v>
      </c>
      <c r="DS4" s="34">
        <v>16</v>
      </c>
      <c r="DT4" s="34">
        <v>0</v>
      </c>
      <c r="DU4" s="34">
        <v>12</v>
      </c>
      <c r="DV4" s="34">
        <v>1</v>
      </c>
      <c r="DW4" s="31">
        <v>2</v>
      </c>
      <c r="DX4" s="34">
        <v>12</v>
      </c>
      <c r="DY4" s="34">
        <v>0</v>
      </c>
      <c r="DZ4" s="34">
        <v>7</v>
      </c>
      <c r="EA4" s="34">
        <v>1</v>
      </c>
      <c r="EB4" s="25">
        <v>2</v>
      </c>
      <c r="EC4" s="28">
        <v>12</v>
      </c>
      <c r="ED4" s="28">
        <v>0</v>
      </c>
      <c r="EE4" s="28">
        <v>15</v>
      </c>
      <c r="EF4" s="28">
        <v>0</v>
      </c>
      <c r="EG4" s="31">
        <v>2.4</v>
      </c>
      <c r="EH4" s="27">
        <v>16</v>
      </c>
      <c r="EI4" s="27">
        <v>0</v>
      </c>
      <c r="EJ4" s="27">
        <v>31</v>
      </c>
      <c r="EK4" s="27">
        <v>2</v>
      </c>
      <c r="EL4" s="31">
        <v>6</v>
      </c>
      <c r="EM4" s="34">
        <v>36</v>
      </c>
      <c r="EN4" s="34">
        <v>0</v>
      </c>
      <c r="EO4" s="34">
        <v>15</v>
      </c>
      <c r="EP4" s="34">
        <v>3</v>
      </c>
    </row>
    <row r="5" spans="1:146" x14ac:dyDescent="0.25">
      <c r="A5" s="4" t="s">
        <v>664</v>
      </c>
      <c r="B5" s="5">
        <f>AK45</f>
        <v>16</v>
      </c>
      <c r="C5" s="15">
        <f>AL45</f>
        <v>96</v>
      </c>
      <c r="D5" s="15">
        <f>AM45</f>
        <v>3</v>
      </c>
      <c r="E5" s="15">
        <f>AN45</f>
        <v>62</v>
      </c>
      <c r="F5" s="15">
        <f>AO45</f>
        <v>2</v>
      </c>
      <c r="G5" s="7">
        <f t="shared" si="0"/>
        <v>31</v>
      </c>
      <c r="H5" s="24"/>
      <c r="I5" s="7">
        <f t="shared" si="1"/>
        <v>48</v>
      </c>
      <c r="J5" s="7">
        <f t="shared" si="2"/>
        <v>3.875</v>
      </c>
      <c r="K5" s="7"/>
      <c r="L5" s="25">
        <v>4</v>
      </c>
      <c r="M5" s="6">
        <v>24</v>
      </c>
      <c r="N5" s="6">
        <v>0</v>
      </c>
      <c r="O5" s="6">
        <v>18</v>
      </c>
      <c r="P5" s="6">
        <v>1</v>
      </c>
      <c r="Q5" s="29">
        <v>4</v>
      </c>
      <c r="R5" s="28">
        <v>24</v>
      </c>
      <c r="S5" s="28">
        <v>0</v>
      </c>
      <c r="T5" s="28">
        <v>7</v>
      </c>
      <c r="U5" s="28">
        <v>1</v>
      </c>
      <c r="V5" s="25">
        <v>2.4</v>
      </c>
      <c r="W5" s="6">
        <v>16</v>
      </c>
      <c r="X5" s="6">
        <v>0</v>
      </c>
      <c r="Y5" s="6">
        <v>16</v>
      </c>
      <c r="Z5" s="6">
        <v>1</v>
      </c>
      <c r="AA5" s="25">
        <v>6</v>
      </c>
      <c r="AB5" s="6">
        <v>36</v>
      </c>
      <c r="AC5" s="6">
        <v>0</v>
      </c>
      <c r="AD5" s="6">
        <v>14</v>
      </c>
      <c r="AE5" s="6">
        <v>3</v>
      </c>
      <c r="AF5" s="25">
        <v>6</v>
      </c>
      <c r="AG5" s="6">
        <v>36</v>
      </c>
      <c r="AH5" s="6">
        <v>2</v>
      </c>
      <c r="AI5" s="6">
        <v>20</v>
      </c>
      <c r="AJ5" s="6">
        <v>2</v>
      </c>
      <c r="AK5" s="25">
        <v>4</v>
      </c>
      <c r="AL5" s="6">
        <v>24</v>
      </c>
      <c r="AM5" s="6">
        <v>0</v>
      </c>
      <c r="AN5" s="6">
        <v>25</v>
      </c>
      <c r="AO5" s="6">
        <v>0</v>
      </c>
      <c r="AP5" s="25">
        <v>4</v>
      </c>
      <c r="AQ5" s="12">
        <v>24</v>
      </c>
      <c r="AR5" s="6">
        <v>0</v>
      </c>
      <c r="AS5" s="6">
        <v>16</v>
      </c>
      <c r="AT5" s="6">
        <v>2</v>
      </c>
      <c r="AU5" s="25"/>
      <c r="AV5" s="6"/>
      <c r="AW5" s="6"/>
      <c r="AX5" s="6"/>
      <c r="AY5" s="6"/>
      <c r="AZ5" s="25">
        <v>4</v>
      </c>
      <c r="BA5" s="6">
        <v>24</v>
      </c>
      <c r="BB5" s="6">
        <v>0</v>
      </c>
      <c r="BC5" s="6">
        <v>13</v>
      </c>
      <c r="BD5" s="6">
        <v>0</v>
      </c>
      <c r="BE5" s="31">
        <v>7</v>
      </c>
      <c r="BF5" s="37">
        <v>42</v>
      </c>
      <c r="BG5" s="27">
        <v>0</v>
      </c>
      <c r="BH5" s="27">
        <v>29</v>
      </c>
      <c r="BI5" s="27">
        <v>1</v>
      </c>
      <c r="BJ5" s="31">
        <v>6</v>
      </c>
      <c r="BK5" s="34">
        <v>36</v>
      </c>
      <c r="BL5" s="34">
        <v>3</v>
      </c>
      <c r="BM5" s="34">
        <v>6</v>
      </c>
      <c r="BN5" s="34">
        <v>1</v>
      </c>
      <c r="BO5" s="25">
        <v>2</v>
      </c>
      <c r="BP5" s="6">
        <v>12</v>
      </c>
      <c r="BQ5" s="6">
        <v>0</v>
      </c>
      <c r="BR5" s="6">
        <v>19</v>
      </c>
      <c r="BS5" s="6">
        <v>0</v>
      </c>
      <c r="BT5" s="29">
        <v>8</v>
      </c>
      <c r="BU5" s="28">
        <v>48</v>
      </c>
      <c r="BV5" s="28">
        <v>1</v>
      </c>
      <c r="BW5" s="28">
        <v>27</v>
      </c>
      <c r="BX5" s="28">
        <v>1</v>
      </c>
      <c r="BY5" s="25"/>
      <c r="BZ5" s="6"/>
      <c r="CA5" s="6"/>
      <c r="CB5" s="6"/>
      <c r="CC5" s="6"/>
      <c r="CD5" s="31">
        <v>4</v>
      </c>
      <c r="CE5" s="34">
        <v>24</v>
      </c>
      <c r="CF5" s="34">
        <v>0</v>
      </c>
      <c r="CG5" s="34">
        <v>34</v>
      </c>
      <c r="CH5" s="34">
        <v>0</v>
      </c>
      <c r="CI5" s="29"/>
      <c r="CJ5" s="28"/>
      <c r="CK5" s="28"/>
      <c r="CL5" s="28"/>
      <c r="CM5" s="28"/>
      <c r="CN5" s="25">
        <v>2</v>
      </c>
      <c r="CO5" s="6">
        <v>12</v>
      </c>
      <c r="CP5" s="6">
        <v>0</v>
      </c>
      <c r="CQ5" s="6">
        <v>15</v>
      </c>
      <c r="CR5" s="6">
        <v>1</v>
      </c>
      <c r="CS5" s="31">
        <v>2.4</v>
      </c>
      <c r="CT5" s="34">
        <v>16</v>
      </c>
      <c r="CU5" s="34">
        <v>0</v>
      </c>
      <c r="CV5" s="34">
        <v>21</v>
      </c>
      <c r="CW5" s="34">
        <v>0</v>
      </c>
      <c r="CX5" s="25"/>
      <c r="CY5" s="6"/>
      <c r="CZ5" s="6"/>
      <c r="DA5" s="6"/>
      <c r="DB5" s="6"/>
      <c r="DC5" s="25">
        <v>6</v>
      </c>
      <c r="DD5" s="6">
        <v>36</v>
      </c>
      <c r="DE5" s="6">
        <v>0</v>
      </c>
      <c r="DF5" s="6">
        <v>43</v>
      </c>
      <c r="DG5" s="6">
        <v>2</v>
      </c>
      <c r="DH5" s="29">
        <v>7.4</v>
      </c>
      <c r="DI5" s="28">
        <v>44</v>
      </c>
      <c r="DJ5" s="28">
        <v>1</v>
      </c>
      <c r="DK5" s="28">
        <v>29</v>
      </c>
      <c r="DL5" s="28">
        <v>2</v>
      </c>
      <c r="DM5" s="31">
        <v>4</v>
      </c>
      <c r="DN5" s="34">
        <v>24</v>
      </c>
      <c r="DO5" s="34">
        <v>0</v>
      </c>
      <c r="DP5" s="34">
        <v>20</v>
      </c>
      <c r="DQ5" s="34">
        <v>0</v>
      </c>
      <c r="DR5" s="31">
        <v>2.4</v>
      </c>
      <c r="DS5" s="34">
        <v>16</v>
      </c>
      <c r="DT5" s="34">
        <v>0</v>
      </c>
      <c r="DU5" s="34">
        <v>20</v>
      </c>
      <c r="DV5" s="34">
        <v>1</v>
      </c>
      <c r="DW5" s="31">
        <v>2</v>
      </c>
      <c r="DX5" s="34">
        <v>12</v>
      </c>
      <c r="DY5" s="34">
        <v>0</v>
      </c>
      <c r="DZ5" s="34">
        <v>15</v>
      </c>
      <c r="EA5" s="34">
        <v>0</v>
      </c>
      <c r="EB5" s="25">
        <v>1</v>
      </c>
      <c r="EC5" s="6">
        <v>6</v>
      </c>
      <c r="ED5" s="6">
        <v>0</v>
      </c>
      <c r="EE5" s="6">
        <v>12</v>
      </c>
      <c r="EF5" s="6">
        <v>0</v>
      </c>
      <c r="EG5" s="30"/>
      <c r="EL5" s="30"/>
    </row>
    <row r="6" spans="1:146" x14ac:dyDescent="0.25">
      <c r="A6" s="26" t="s">
        <v>528</v>
      </c>
      <c r="B6" s="5">
        <f>AZ45</f>
        <v>11</v>
      </c>
      <c r="C6" s="15">
        <f>BA45</f>
        <v>66</v>
      </c>
      <c r="D6" s="15">
        <f>BB45</f>
        <v>0</v>
      </c>
      <c r="E6" s="15">
        <f>BC45</f>
        <v>47</v>
      </c>
      <c r="F6" s="15">
        <f>BD45</f>
        <v>2</v>
      </c>
      <c r="G6" s="7">
        <f t="shared" si="0"/>
        <v>23.5</v>
      </c>
      <c r="H6" s="24"/>
      <c r="I6" s="7">
        <f t="shared" si="1"/>
        <v>33</v>
      </c>
      <c r="J6" s="7">
        <f t="shared" si="2"/>
        <v>4.2727272727272725</v>
      </c>
      <c r="K6" s="7"/>
      <c r="L6" s="25">
        <v>4</v>
      </c>
      <c r="M6" s="6">
        <v>24</v>
      </c>
      <c r="N6" s="6">
        <v>0</v>
      </c>
      <c r="O6" s="6">
        <v>12</v>
      </c>
      <c r="P6" s="6">
        <v>3</v>
      </c>
      <c r="Q6" s="25">
        <v>4</v>
      </c>
      <c r="R6" s="6">
        <v>24</v>
      </c>
      <c r="S6" s="6">
        <v>0</v>
      </c>
      <c r="T6" s="6">
        <v>15</v>
      </c>
      <c r="U6" s="6">
        <v>2</v>
      </c>
      <c r="V6" s="25">
        <v>4</v>
      </c>
      <c r="W6" s="6">
        <v>24</v>
      </c>
      <c r="X6" s="6">
        <v>0</v>
      </c>
      <c r="Y6" s="6">
        <v>32</v>
      </c>
      <c r="Z6" s="6">
        <v>1</v>
      </c>
      <c r="AA6" s="25">
        <v>6</v>
      </c>
      <c r="AB6" s="6">
        <v>36</v>
      </c>
      <c r="AC6" s="6">
        <v>0</v>
      </c>
      <c r="AD6" s="6">
        <v>27</v>
      </c>
      <c r="AE6" s="6">
        <v>3</v>
      </c>
      <c r="AF6" s="25">
        <v>8</v>
      </c>
      <c r="AG6" s="6">
        <v>48</v>
      </c>
      <c r="AH6" s="6">
        <v>1</v>
      </c>
      <c r="AI6" s="6">
        <v>20</v>
      </c>
      <c r="AJ6" s="6">
        <v>4</v>
      </c>
      <c r="AK6" s="25">
        <v>1</v>
      </c>
      <c r="AL6" s="6">
        <v>6</v>
      </c>
      <c r="AM6" s="6">
        <v>0</v>
      </c>
      <c r="AN6" s="6">
        <v>4</v>
      </c>
      <c r="AO6" s="6">
        <v>0</v>
      </c>
      <c r="AP6" s="25">
        <v>8</v>
      </c>
      <c r="AQ6" s="12">
        <v>48</v>
      </c>
      <c r="AR6" s="6">
        <v>2</v>
      </c>
      <c r="AS6" s="6">
        <v>25</v>
      </c>
      <c r="AT6" s="6">
        <v>1</v>
      </c>
      <c r="AU6" s="25"/>
      <c r="AV6" s="6"/>
      <c r="AW6" s="6"/>
      <c r="AX6" s="6"/>
      <c r="AY6" s="6"/>
      <c r="AZ6" s="25">
        <v>1</v>
      </c>
      <c r="BA6" s="6">
        <v>6</v>
      </c>
      <c r="BB6" s="6">
        <v>0</v>
      </c>
      <c r="BC6" s="6">
        <v>2</v>
      </c>
      <c r="BD6" s="6">
        <v>1</v>
      </c>
      <c r="BE6" s="31">
        <v>2</v>
      </c>
      <c r="BF6" s="37">
        <v>12</v>
      </c>
      <c r="BG6" s="27">
        <v>0</v>
      </c>
      <c r="BH6" s="27">
        <v>14</v>
      </c>
      <c r="BI6" s="27">
        <v>1</v>
      </c>
      <c r="BJ6" s="31">
        <v>4</v>
      </c>
      <c r="BK6" s="37">
        <v>24</v>
      </c>
      <c r="BL6" s="27">
        <v>0</v>
      </c>
      <c r="BM6" s="27">
        <v>29</v>
      </c>
      <c r="BN6" s="27">
        <v>1</v>
      </c>
      <c r="BO6" s="25">
        <v>2</v>
      </c>
      <c r="BP6" s="6">
        <v>12</v>
      </c>
      <c r="BQ6" s="6">
        <v>0</v>
      </c>
      <c r="BR6" s="6">
        <v>6</v>
      </c>
      <c r="BS6" s="6">
        <v>1</v>
      </c>
      <c r="BT6" s="25">
        <v>2</v>
      </c>
      <c r="BU6" s="6">
        <v>12</v>
      </c>
      <c r="BV6" s="6">
        <v>0</v>
      </c>
      <c r="BW6" s="6">
        <v>26</v>
      </c>
      <c r="BX6" s="6">
        <v>1</v>
      </c>
      <c r="BY6" s="25"/>
      <c r="BZ6" s="6"/>
      <c r="CA6" s="6"/>
      <c r="CB6" s="6"/>
      <c r="CC6" s="6"/>
      <c r="CD6" s="31">
        <v>4</v>
      </c>
      <c r="CE6" s="37">
        <v>24</v>
      </c>
      <c r="CF6" s="27">
        <v>0</v>
      </c>
      <c r="CG6" s="27">
        <v>15</v>
      </c>
      <c r="CH6" s="27">
        <v>3</v>
      </c>
      <c r="CI6" s="25"/>
      <c r="CJ6" s="6"/>
      <c r="CK6" s="6"/>
      <c r="CL6" s="6"/>
      <c r="CM6" s="6"/>
      <c r="CN6" s="25">
        <v>1</v>
      </c>
      <c r="CO6" s="6">
        <v>6</v>
      </c>
      <c r="CP6" s="6">
        <v>0</v>
      </c>
      <c r="CQ6" s="6">
        <v>6</v>
      </c>
      <c r="CR6" s="6">
        <v>0</v>
      </c>
      <c r="CS6" s="31"/>
      <c r="CT6" s="37"/>
      <c r="CU6" s="27"/>
      <c r="CV6" s="27"/>
      <c r="CW6" s="27"/>
      <c r="CX6" s="25"/>
      <c r="CY6" s="6"/>
      <c r="CZ6" s="6"/>
      <c r="DA6" s="6"/>
      <c r="DB6" s="6"/>
      <c r="DC6" s="25"/>
      <c r="DD6" s="6"/>
      <c r="DE6" s="6"/>
      <c r="DF6" s="6"/>
      <c r="DG6" s="6"/>
      <c r="DH6" s="31"/>
      <c r="DI6" s="34"/>
      <c r="DJ6" s="34"/>
      <c r="DK6" s="27"/>
      <c r="DL6" s="27"/>
      <c r="DM6" s="31">
        <v>3</v>
      </c>
      <c r="DN6" s="37">
        <v>18</v>
      </c>
      <c r="DO6" s="27">
        <v>0</v>
      </c>
      <c r="DP6" s="27">
        <v>10</v>
      </c>
      <c r="DQ6" s="27">
        <v>0</v>
      </c>
      <c r="DR6" s="31">
        <v>2</v>
      </c>
      <c r="DS6" s="37">
        <v>12</v>
      </c>
      <c r="DT6" s="27">
        <v>0</v>
      </c>
      <c r="DU6" s="27">
        <v>19</v>
      </c>
      <c r="DV6" s="27">
        <v>0</v>
      </c>
      <c r="DW6" s="31">
        <v>3</v>
      </c>
      <c r="DX6" s="37">
        <v>18</v>
      </c>
      <c r="DY6" s="27">
        <v>0</v>
      </c>
      <c r="DZ6" s="27">
        <v>15</v>
      </c>
      <c r="EA6" s="27">
        <v>0</v>
      </c>
      <c r="EB6" s="25">
        <v>3</v>
      </c>
      <c r="EC6" s="6">
        <v>18</v>
      </c>
      <c r="ED6" s="6">
        <v>0</v>
      </c>
      <c r="EE6" s="6">
        <v>14</v>
      </c>
      <c r="EF6" s="6">
        <v>0</v>
      </c>
      <c r="EG6" s="30"/>
      <c r="EL6" s="30"/>
    </row>
    <row r="7" spans="1:146" x14ac:dyDescent="0.25">
      <c r="A7" s="4" t="s">
        <v>10</v>
      </c>
      <c r="B7" s="5">
        <f>L45</f>
        <v>84</v>
      </c>
      <c r="C7" s="15">
        <f>M45</f>
        <v>504</v>
      </c>
      <c r="D7" s="15">
        <f>N45</f>
        <v>15</v>
      </c>
      <c r="E7" s="15">
        <f>O45</f>
        <v>251</v>
      </c>
      <c r="F7" s="15">
        <f>P45</f>
        <v>28</v>
      </c>
      <c r="G7" s="7">
        <f t="shared" si="0"/>
        <v>8.9642857142857135</v>
      </c>
      <c r="H7" s="24">
        <v>4</v>
      </c>
      <c r="I7" s="7">
        <f t="shared" si="1"/>
        <v>18</v>
      </c>
      <c r="J7" s="7">
        <f t="shared" si="2"/>
        <v>2.9880952380952381</v>
      </c>
      <c r="K7" s="7"/>
      <c r="L7" s="25">
        <v>7</v>
      </c>
      <c r="M7" s="6">
        <v>42</v>
      </c>
      <c r="N7" s="6">
        <v>5</v>
      </c>
      <c r="O7" s="6">
        <v>4</v>
      </c>
      <c r="P7" s="6">
        <v>4</v>
      </c>
      <c r="Q7" s="25">
        <v>8</v>
      </c>
      <c r="R7" s="6">
        <v>48</v>
      </c>
      <c r="S7" s="6">
        <v>2</v>
      </c>
      <c r="T7" s="6">
        <v>17</v>
      </c>
      <c r="U7" s="6">
        <v>2</v>
      </c>
      <c r="V7" s="25">
        <v>6</v>
      </c>
      <c r="W7" s="6">
        <v>36</v>
      </c>
      <c r="X7" s="6">
        <v>1</v>
      </c>
      <c r="Y7" s="6">
        <v>11</v>
      </c>
      <c r="Z7" s="6">
        <v>1</v>
      </c>
      <c r="AA7" s="25">
        <v>6</v>
      </c>
      <c r="AB7" s="6">
        <v>36</v>
      </c>
      <c r="AC7" s="6">
        <v>0</v>
      </c>
      <c r="AD7" s="6">
        <v>34</v>
      </c>
      <c r="AE7" s="6">
        <v>1</v>
      </c>
      <c r="AF7" s="25">
        <v>3</v>
      </c>
      <c r="AG7" s="6">
        <v>18</v>
      </c>
      <c r="AH7" s="6">
        <v>0</v>
      </c>
      <c r="AI7" s="6">
        <v>31</v>
      </c>
      <c r="AJ7" s="6">
        <v>2</v>
      </c>
      <c r="AK7" s="25">
        <v>2</v>
      </c>
      <c r="AL7" s="6">
        <v>12</v>
      </c>
      <c r="AM7" s="6">
        <v>1</v>
      </c>
      <c r="AN7" s="6">
        <v>3</v>
      </c>
      <c r="AO7" s="6">
        <v>1</v>
      </c>
      <c r="AP7" s="25">
        <v>4</v>
      </c>
      <c r="AQ7" s="12">
        <v>24</v>
      </c>
      <c r="AR7" s="6">
        <v>0</v>
      </c>
      <c r="AS7" s="6">
        <v>14</v>
      </c>
      <c r="AT7" s="6">
        <v>0</v>
      </c>
      <c r="AU7" s="25"/>
      <c r="AV7" s="6"/>
      <c r="AW7" s="6"/>
      <c r="AX7" s="6"/>
      <c r="AY7" s="6"/>
      <c r="AZ7" s="25">
        <v>2</v>
      </c>
      <c r="BA7" s="6">
        <v>12</v>
      </c>
      <c r="BB7" s="6">
        <v>0</v>
      </c>
      <c r="BC7" s="6">
        <v>10</v>
      </c>
      <c r="BD7" s="6">
        <v>0</v>
      </c>
      <c r="BE7" s="31">
        <v>8</v>
      </c>
      <c r="BF7" s="37">
        <v>48</v>
      </c>
      <c r="BG7" s="27">
        <v>2</v>
      </c>
      <c r="BH7" s="27">
        <v>41</v>
      </c>
      <c r="BI7" s="27">
        <v>1</v>
      </c>
      <c r="BJ7" s="31">
        <v>2</v>
      </c>
      <c r="BK7" s="37">
        <v>12</v>
      </c>
      <c r="BL7" s="27">
        <v>0</v>
      </c>
      <c r="BM7" s="27">
        <v>7</v>
      </c>
      <c r="BN7" s="27">
        <v>0</v>
      </c>
      <c r="BO7" s="25">
        <v>2</v>
      </c>
      <c r="BP7" s="6">
        <v>12</v>
      </c>
      <c r="BQ7" s="6">
        <v>0</v>
      </c>
      <c r="BR7" s="6">
        <v>3</v>
      </c>
      <c r="BS7" s="6">
        <v>1</v>
      </c>
      <c r="BT7" s="25">
        <v>4</v>
      </c>
      <c r="BU7" s="6">
        <v>24</v>
      </c>
      <c r="BV7" s="6">
        <v>0</v>
      </c>
      <c r="BW7" s="6">
        <v>14</v>
      </c>
      <c r="BX7" s="6">
        <v>1</v>
      </c>
      <c r="BY7" s="25"/>
      <c r="BZ7" s="6"/>
      <c r="CA7" s="6"/>
      <c r="CB7" s="6"/>
      <c r="CC7" s="6"/>
      <c r="CD7" s="31"/>
      <c r="CE7" s="37"/>
      <c r="CF7" s="27"/>
      <c r="CG7" s="27"/>
      <c r="CH7" s="27"/>
      <c r="CI7" s="25"/>
      <c r="CJ7" s="6"/>
      <c r="CK7" s="6"/>
      <c r="CL7" s="6"/>
      <c r="CM7" s="6"/>
      <c r="CN7" s="25"/>
      <c r="CO7" s="6"/>
      <c r="CP7" s="6"/>
      <c r="CQ7" s="6"/>
      <c r="CR7" s="6"/>
      <c r="CS7" s="31"/>
      <c r="CT7" s="37"/>
      <c r="CU7" s="27"/>
      <c r="CV7" s="27"/>
      <c r="CW7" s="27"/>
      <c r="CX7" s="25"/>
      <c r="CY7" s="6"/>
      <c r="CZ7" s="6"/>
      <c r="DA7" s="6"/>
      <c r="DB7" s="6"/>
      <c r="DC7" s="25"/>
      <c r="DD7" s="6"/>
      <c r="DE7" s="6"/>
      <c r="DF7" s="6"/>
      <c r="DG7" s="6"/>
      <c r="DH7" s="31"/>
      <c r="DI7" s="28"/>
      <c r="DJ7" s="28"/>
      <c r="DK7" s="28"/>
      <c r="DL7" s="28"/>
      <c r="DM7" s="31">
        <v>0.4</v>
      </c>
      <c r="DN7" s="37">
        <v>4</v>
      </c>
      <c r="DO7" s="27">
        <v>0</v>
      </c>
      <c r="DP7" s="27">
        <v>13</v>
      </c>
      <c r="DQ7" s="27">
        <v>0</v>
      </c>
      <c r="DR7" s="31"/>
      <c r="DS7" s="37"/>
      <c r="DT7" s="27"/>
      <c r="DU7" s="27"/>
      <c r="DV7" s="27"/>
      <c r="DW7" s="31"/>
      <c r="DX7" s="37"/>
      <c r="DY7" s="27"/>
      <c r="DZ7" s="27"/>
      <c r="EA7" s="27"/>
      <c r="EB7" s="30"/>
      <c r="EG7" s="30"/>
      <c r="EL7" s="30"/>
    </row>
    <row r="8" spans="1:146" x14ac:dyDescent="0.25">
      <c r="A8" s="4" t="s">
        <v>12</v>
      </c>
      <c r="B8" s="5">
        <f>Q45</f>
        <v>54</v>
      </c>
      <c r="C8" s="15">
        <f>R45</f>
        <v>324</v>
      </c>
      <c r="D8" s="15">
        <f>S45</f>
        <v>7</v>
      </c>
      <c r="E8" s="15">
        <f>T45</f>
        <v>180</v>
      </c>
      <c r="F8" s="15">
        <f>U45</f>
        <v>10</v>
      </c>
      <c r="G8" s="7">
        <f t="shared" si="0"/>
        <v>18</v>
      </c>
      <c r="H8" s="24"/>
      <c r="I8" s="7">
        <f t="shared" si="1"/>
        <v>32.4</v>
      </c>
      <c r="J8" s="7">
        <f t="shared" si="2"/>
        <v>3.3333333333333335</v>
      </c>
      <c r="K8" s="7"/>
      <c r="L8" s="25">
        <v>4</v>
      </c>
      <c r="M8" s="6">
        <v>24</v>
      </c>
      <c r="N8" s="6">
        <v>1</v>
      </c>
      <c r="O8" s="6">
        <v>9</v>
      </c>
      <c r="P8" s="6">
        <v>2</v>
      </c>
      <c r="Q8" s="25">
        <v>3</v>
      </c>
      <c r="R8" s="6">
        <v>18</v>
      </c>
      <c r="S8" s="6">
        <v>0</v>
      </c>
      <c r="T8" s="6">
        <v>7</v>
      </c>
      <c r="U8" s="6">
        <v>1</v>
      </c>
      <c r="V8" s="25">
        <v>8</v>
      </c>
      <c r="W8" s="6">
        <v>48</v>
      </c>
      <c r="X8" s="6">
        <v>1</v>
      </c>
      <c r="Y8" s="6">
        <v>29</v>
      </c>
      <c r="Z8" s="6">
        <v>1</v>
      </c>
      <c r="AA8" s="25">
        <v>4</v>
      </c>
      <c r="AB8" s="6">
        <v>24</v>
      </c>
      <c r="AC8" s="6">
        <v>0</v>
      </c>
      <c r="AD8" s="6">
        <v>23</v>
      </c>
      <c r="AE8" s="6">
        <v>3</v>
      </c>
      <c r="AF8" s="25">
        <v>7</v>
      </c>
      <c r="AG8" s="6">
        <v>42</v>
      </c>
      <c r="AH8" s="6">
        <v>0</v>
      </c>
      <c r="AI8" s="6">
        <v>40</v>
      </c>
      <c r="AJ8" s="6">
        <v>1</v>
      </c>
      <c r="AK8" s="25">
        <v>3</v>
      </c>
      <c r="AL8" s="6">
        <v>18</v>
      </c>
      <c r="AM8" s="6">
        <v>0</v>
      </c>
      <c r="AN8" s="6">
        <v>16</v>
      </c>
      <c r="AO8" s="6">
        <v>0</v>
      </c>
      <c r="AP8" s="25">
        <v>3.1</v>
      </c>
      <c r="AQ8" s="12">
        <v>19</v>
      </c>
      <c r="AR8" s="6">
        <v>0</v>
      </c>
      <c r="AS8" s="6">
        <v>6</v>
      </c>
      <c r="AT8" s="6">
        <v>3</v>
      </c>
      <c r="AU8" s="25"/>
      <c r="AV8" s="6"/>
      <c r="AW8" s="6"/>
      <c r="AX8" s="6"/>
      <c r="AY8" s="6"/>
      <c r="AZ8" s="25"/>
      <c r="BA8" s="6"/>
      <c r="BB8" s="6"/>
      <c r="BC8" s="6"/>
      <c r="BD8" s="6"/>
      <c r="BE8" s="31"/>
      <c r="BF8" s="37"/>
      <c r="BG8" s="27"/>
      <c r="BH8" s="27"/>
      <c r="BI8" s="27"/>
      <c r="BJ8" s="31">
        <v>4</v>
      </c>
      <c r="BK8" s="37">
        <v>24</v>
      </c>
      <c r="BL8" s="27">
        <v>1</v>
      </c>
      <c r="BM8" s="27">
        <v>17</v>
      </c>
      <c r="BN8" s="27">
        <v>1</v>
      </c>
      <c r="BO8" s="25">
        <v>1</v>
      </c>
      <c r="BP8" s="6">
        <v>6</v>
      </c>
      <c r="BQ8" s="6">
        <v>0</v>
      </c>
      <c r="BR8" s="6">
        <v>6</v>
      </c>
      <c r="BS8" s="6">
        <v>0</v>
      </c>
      <c r="BT8" s="25">
        <v>5</v>
      </c>
      <c r="BU8" s="6">
        <v>30</v>
      </c>
      <c r="BV8" s="6">
        <v>0</v>
      </c>
      <c r="BW8" s="6">
        <v>24</v>
      </c>
      <c r="BX8" s="6">
        <v>0</v>
      </c>
      <c r="BY8" s="25"/>
      <c r="BZ8" s="6"/>
      <c r="CA8" s="6"/>
      <c r="CB8" s="6"/>
      <c r="CC8" s="6"/>
      <c r="CD8" s="31"/>
      <c r="CE8" s="37"/>
      <c r="CF8" s="27"/>
      <c r="CG8" s="27"/>
      <c r="CH8" s="27"/>
      <c r="CI8" s="25"/>
      <c r="CJ8" s="6"/>
      <c r="CK8" s="6"/>
      <c r="CL8" s="6"/>
      <c r="CM8" s="6"/>
      <c r="CN8" s="25"/>
      <c r="CO8" s="6"/>
      <c r="CP8" s="6"/>
      <c r="CQ8" s="6"/>
      <c r="CR8" s="6"/>
      <c r="CS8" s="31"/>
      <c r="CT8" s="37"/>
      <c r="CU8" s="27"/>
      <c r="CV8" s="27"/>
      <c r="CW8" s="27"/>
      <c r="CX8" s="25"/>
      <c r="CY8" s="6"/>
      <c r="CZ8" s="6"/>
      <c r="DA8" s="6"/>
      <c r="DB8" s="6"/>
      <c r="DC8" s="25"/>
      <c r="DD8" s="6"/>
      <c r="DE8" s="6"/>
      <c r="DF8" s="6"/>
      <c r="DG8" s="6"/>
      <c r="DH8" s="31"/>
      <c r="DI8" s="28"/>
      <c r="DJ8" s="28"/>
      <c r="DK8" s="28"/>
      <c r="DL8" s="28"/>
      <c r="DM8" s="31">
        <v>4</v>
      </c>
      <c r="DN8" s="37">
        <v>24</v>
      </c>
      <c r="DO8" s="27">
        <v>0</v>
      </c>
      <c r="DP8" s="27">
        <v>18</v>
      </c>
      <c r="DQ8" s="27">
        <v>1</v>
      </c>
      <c r="DR8" s="31"/>
      <c r="DS8" s="37"/>
      <c r="DT8" s="27"/>
      <c r="DU8" s="27"/>
      <c r="DV8" s="27"/>
      <c r="DW8" s="31"/>
      <c r="DX8" s="37"/>
      <c r="DY8" s="27"/>
      <c r="DZ8" s="27"/>
      <c r="EA8" s="27"/>
      <c r="EB8" s="30"/>
      <c r="EG8" s="30"/>
      <c r="EL8" s="30"/>
    </row>
    <row r="9" spans="1:146" x14ac:dyDescent="0.25">
      <c r="A9" s="26" t="s">
        <v>665</v>
      </c>
      <c r="B9" s="5">
        <f>BJ45</f>
        <v>23</v>
      </c>
      <c r="C9" s="15">
        <f>BK45</f>
        <v>138</v>
      </c>
      <c r="D9" s="15">
        <f>BL45</f>
        <v>5</v>
      </c>
      <c r="E9" s="15">
        <f>BM45</f>
        <v>96</v>
      </c>
      <c r="F9" s="15">
        <f>BN45</f>
        <v>4</v>
      </c>
      <c r="G9" s="7">
        <f t="shared" si="0"/>
        <v>24</v>
      </c>
      <c r="H9" s="24"/>
      <c r="I9" s="7">
        <f t="shared" si="1"/>
        <v>34.5</v>
      </c>
      <c r="J9" s="7">
        <f t="shared" si="2"/>
        <v>4.1739130434782608</v>
      </c>
      <c r="K9" s="7"/>
      <c r="L9" s="25">
        <v>4</v>
      </c>
      <c r="M9" s="6">
        <v>24</v>
      </c>
      <c r="N9" s="6">
        <v>0</v>
      </c>
      <c r="O9" s="6">
        <v>40</v>
      </c>
      <c r="P9" s="6">
        <v>2</v>
      </c>
      <c r="Q9" s="25">
        <v>4</v>
      </c>
      <c r="R9" s="6">
        <v>24</v>
      </c>
      <c r="S9" s="6">
        <v>1</v>
      </c>
      <c r="T9" s="6">
        <v>20</v>
      </c>
      <c r="U9" s="6">
        <v>1</v>
      </c>
      <c r="V9" s="25">
        <v>4</v>
      </c>
      <c r="W9" s="12">
        <v>24</v>
      </c>
      <c r="X9" s="6">
        <v>0</v>
      </c>
      <c r="Y9" s="6">
        <v>32</v>
      </c>
      <c r="Z9" s="6">
        <v>1</v>
      </c>
      <c r="AA9" s="25">
        <v>8</v>
      </c>
      <c r="AB9" s="6">
        <v>48</v>
      </c>
      <c r="AC9" s="6">
        <v>3</v>
      </c>
      <c r="AD9" s="6">
        <v>28</v>
      </c>
      <c r="AE9" s="6">
        <v>1</v>
      </c>
      <c r="AF9" s="25">
        <v>3.5</v>
      </c>
      <c r="AG9" s="6">
        <v>23</v>
      </c>
      <c r="AH9" s="6">
        <v>0</v>
      </c>
      <c r="AI9" s="6">
        <v>17</v>
      </c>
      <c r="AJ9" s="6">
        <v>3</v>
      </c>
      <c r="AK9" s="25"/>
      <c r="AL9" s="6"/>
      <c r="AM9" s="6"/>
      <c r="AN9" s="6"/>
      <c r="AO9" s="6"/>
      <c r="AP9" s="25">
        <v>4</v>
      </c>
      <c r="AQ9" s="12">
        <v>24</v>
      </c>
      <c r="AR9" s="6">
        <v>0</v>
      </c>
      <c r="AS9" s="6">
        <v>11</v>
      </c>
      <c r="AT9" s="6">
        <v>1</v>
      </c>
      <c r="AU9" s="25"/>
      <c r="AV9" s="6"/>
      <c r="AW9" s="6"/>
      <c r="AX9" s="6"/>
      <c r="AY9" s="6"/>
      <c r="AZ9" s="25"/>
      <c r="BA9" s="6"/>
      <c r="BB9" s="6"/>
      <c r="BC9" s="6"/>
      <c r="BD9" s="6"/>
      <c r="BE9" s="31"/>
      <c r="BF9" s="37"/>
      <c r="BG9" s="27"/>
      <c r="BH9" s="27"/>
      <c r="BI9" s="27"/>
      <c r="BJ9" s="31"/>
      <c r="BK9" s="37"/>
      <c r="BL9" s="27"/>
      <c r="BM9" s="27"/>
      <c r="BN9" s="27"/>
      <c r="BO9" s="25">
        <v>2</v>
      </c>
      <c r="BP9" s="6">
        <v>12</v>
      </c>
      <c r="BQ9" s="6">
        <v>0</v>
      </c>
      <c r="BR9" s="6">
        <v>10</v>
      </c>
      <c r="BS9" s="6">
        <v>0</v>
      </c>
      <c r="BT9" s="25"/>
      <c r="BU9" s="6"/>
      <c r="BV9" s="6"/>
      <c r="BW9" s="6"/>
      <c r="BX9" s="6"/>
      <c r="BY9" s="25"/>
      <c r="BZ9" s="12"/>
      <c r="CA9" s="6"/>
      <c r="CB9" s="6"/>
      <c r="CC9" s="6"/>
      <c r="CD9" s="31"/>
      <c r="CE9" s="37"/>
      <c r="CF9" s="27"/>
      <c r="CG9" s="27"/>
      <c r="CH9" s="27"/>
      <c r="CI9" s="25"/>
      <c r="CJ9" s="6"/>
      <c r="CK9" s="6"/>
      <c r="CL9" s="6"/>
      <c r="CM9" s="6"/>
      <c r="CN9" s="25"/>
      <c r="CO9" s="6"/>
      <c r="CP9" s="6"/>
      <c r="CQ9" s="6"/>
      <c r="CR9" s="6"/>
      <c r="CS9" s="31"/>
      <c r="CT9" s="37"/>
      <c r="CU9" s="27"/>
      <c r="CV9" s="27"/>
      <c r="CW9" s="27"/>
      <c r="CX9" s="25"/>
      <c r="CY9" s="6"/>
      <c r="CZ9" s="6"/>
      <c r="DA9" s="6"/>
      <c r="DB9" s="6"/>
      <c r="DC9" s="25"/>
      <c r="DD9" s="6"/>
      <c r="DE9" s="6"/>
      <c r="DF9" s="6"/>
      <c r="DG9" s="6"/>
      <c r="DH9" s="31"/>
      <c r="DI9" s="28"/>
      <c r="DJ9" s="28"/>
      <c r="DK9" s="28"/>
      <c r="DL9" s="28"/>
      <c r="DM9" s="31">
        <v>4</v>
      </c>
      <c r="DN9" s="37">
        <v>24</v>
      </c>
      <c r="DO9" s="27">
        <v>0</v>
      </c>
      <c r="DP9" s="27">
        <v>30</v>
      </c>
      <c r="DQ9" s="27">
        <v>1</v>
      </c>
      <c r="DR9" s="31"/>
      <c r="DS9" s="37"/>
      <c r="DT9" s="27"/>
      <c r="DU9" s="27"/>
      <c r="DV9" s="27"/>
      <c r="DW9" s="31"/>
      <c r="DX9" s="37"/>
      <c r="DY9" s="27"/>
      <c r="DZ9" s="27"/>
      <c r="EA9" s="27"/>
      <c r="EB9" s="30"/>
      <c r="EG9" s="30"/>
      <c r="EL9" s="30"/>
    </row>
    <row r="10" spans="1:146" x14ac:dyDescent="0.25">
      <c r="A10" s="2" t="s">
        <v>756</v>
      </c>
      <c r="B10" s="35">
        <f>DM45</f>
        <v>17.399999999999999</v>
      </c>
      <c r="C10" s="36">
        <f>DN45</f>
        <v>106</v>
      </c>
      <c r="D10" s="36">
        <f>DO45</f>
        <v>0</v>
      </c>
      <c r="E10" s="36">
        <f>DP45</f>
        <v>107</v>
      </c>
      <c r="F10" s="36">
        <f>DQ45</f>
        <v>2</v>
      </c>
      <c r="G10" s="7">
        <f t="shared" si="0"/>
        <v>53.5</v>
      </c>
      <c r="I10" s="7">
        <f>C10/F10</f>
        <v>53</v>
      </c>
      <c r="J10" s="7">
        <f>6*E10/C10</f>
        <v>6.0566037735849054</v>
      </c>
      <c r="K10" s="7"/>
      <c r="L10" s="25"/>
      <c r="M10" s="6"/>
      <c r="N10" s="6"/>
      <c r="O10" s="6"/>
      <c r="P10" s="6"/>
      <c r="Q10" s="25">
        <v>2</v>
      </c>
      <c r="R10" s="6">
        <v>12</v>
      </c>
      <c r="S10" s="6">
        <v>1</v>
      </c>
      <c r="T10" s="6">
        <v>1</v>
      </c>
      <c r="U10" s="6">
        <v>1</v>
      </c>
      <c r="V10" s="25"/>
      <c r="W10" s="12"/>
      <c r="X10" s="6"/>
      <c r="Y10" s="6"/>
      <c r="Z10" s="6"/>
      <c r="AA10" s="25">
        <v>2</v>
      </c>
      <c r="AB10" s="6">
        <v>12</v>
      </c>
      <c r="AC10" s="6">
        <v>0</v>
      </c>
      <c r="AD10" s="6">
        <v>3</v>
      </c>
      <c r="AE10" s="6">
        <v>2</v>
      </c>
      <c r="AF10" s="25"/>
      <c r="AG10" s="6"/>
      <c r="AH10" s="6"/>
      <c r="AI10" s="6"/>
      <c r="AJ10" s="6"/>
      <c r="AK10" s="25"/>
      <c r="AL10" s="6"/>
      <c r="AM10" s="6"/>
      <c r="AN10" s="6"/>
      <c r="AO10" s="6"/>
      <c r="AP10" s="25">
        <v>1</v>
      </c>
      <c r="AQ10" s="12">
        <v>6</v>
      </c>
      <c r="AR10" s="6">
        <v>0</v>
      </c>
      <c r="AS10" s="6">
        <v>2</v>
      </c>
      <c r="AT10" s="6">
        <v>0</v>
      </c>
      <c r="AU10" s="25"/>
      <c r="AV10" s="6"/>
      <c r="AW10" s="6"/>
      <c r="AX10" s="6"/>
      <c r="AY10" s="6"/>
      <c r="AZ10" s="25"/>
      <c r="BA10" s="6"/>
      <c r="BB10" s="6"/>
      <c r="BC10" s="6"/>
      <c r="BD10" s="6"/>
      <c r="BE10" s="31"/>
      <c r="BF10" s="37"/>
      <c r="BG10" s="27"/>
      <c r="BH10" s="27"/>
      <c r="BI10" s="27"/>
      <c r="BJ10" s="31"/>
      <c r="BK10" s="37"/>
      <c r="BL10" s="27"/>
      <c r="BM10" s="27"/>
      <c r="BN10" s="27"/>
      <c r="BO10" s="25"/>
      <c r="BP10" s="6"/>
      <c r="BQ10" s="6"/>
      <c r="BR10" s="6"/>
      <c r="BS10" s="6"/>
      <c r="BT10" s="25"/>
      <c r="BU10" s="6"/>
      <c r="BV10" s="6"/>
      <c r="BW10" s="6"/>
      <c r="BX10" s="6"/>
      <c r="BY10" s="25"/>
      <c r="BZ10" s="12"/>
      <c r="CA10" s="6"/>
      <c r="CB10" s="6"/>
      <c r="CC10" s="6"/>
      <c r="CD10" s="31"/>
      <c r="CE10" s="37"/>
      <c r="CF10" s="27"/>
      <c r="CG10" s="27"/>
      <c r="CH10" s="27"/>
      <c r="CI10" s="25"/>
      <c r="CJ10" s="6"/>
      <c r="CK10" s="6"/>
      <c r="CL10" s="6"/>
      <c r="CM10" s="6"/>
      <c r="CN10" s="25"/>
      <c r="CO10" s="6"/>
      <c r="CP10" s="6"/>
      <c r="CQ10" s="6"/>
      <c r="CR10" s="6"/>
      <c r="CS10" s="31"/>
      <c r="CT10" s="37"/>
      <c r="CU10" s="27"/>
      <c r="CV10" s="27"/>
      <c r="CW10" s="27"/>
      <c r="CX10" s="25"/>
      <c r="CY10" s="6"/>
      <c r="CZ10" s="6"/>
      <c r="DA10" s="6"/>
      <c r="DB10" s="6"/>
      <c r="DC10" s="25"/>
      <c r="DD10" s="6"/>
      <c r="DE10" s="6"/>
      <c r="DF10" s="6"/>
      <c r="DG10" s="6"/>
      <c r="DH10" s="31"/>
      <c r="DI10" s="28"/>
      <c r="DJ10" s="28"/>
      <c r="DK10" s="28"/>
      <c r="DL10" s="28"/>
      <c r="DM10" s="31"/>
      <c r="DN10" s="37"/>
      <c r="DO10" s="27"/>
      <c r="DP10" s="27"/>
      <c r="DQ10" s="27"/>
      <c r="DR10" s="31"/>
      <c r="DS10" s="37"/>
      <c r="DT10" s="27"/>
      <c r="DU10" s="27"/>
      <c r="DV10" s="27"/>
      <c r="DW10" s="31"/>
      <c r="DX10" s="37"/>
      <c r="DY10" s="27"/>
      <c r="DZ10" s="27"/>
      <c r="EA10" s="27"/>
      <c r="EB10" s="30"/>
      <c r="EG10" s="30"/>
      <c r="EL10" s="30"/>
    </row>
    <row r="11" spans="1:146" x14ac:dyDescent="0.25">
      <c r="A11" s="26" t="s">
        <v>3</v>
      </c>
      <c r="B11" s="5">
        <f>BO45</f>
        <v>26</v>
      </c>
      <c r="C11" s="15">
        <f>BP45</f>
        <v>156</v>
      </c>
      <c r="D11" s="15">
        <f>BQ45</f>
        <v>0</v>
      </c>
      <c r="E11" s="15">
        <f>BR45</f>
        <v>163</v>
      </c>
      <c r="F11" s="15">
        <f>BS45</f>
        <v>7</v>
      </c>
      <c r="G11" s="7">
        <f t="shared" si="0"/>
        <v>23.285714285714285</v>
      </c>
      <c r="H11" s="24">
        <v>1</v>
      </c>
      <c r="I11" s="7">
        <f t="shared" si="1"/>
        <v>22.285714285714285</v>
      </c>
      <c r="J11" s="7">
        <f t="shared" si="2"/>
        <v>6.2692307692307692</v>
      </c>
      <c r="K11" s="7"/>
      <c r="L11" s="25">
        <v>2</v>
      </c>
      <c r="M11" s="6">
        <v>12</v>
      </c>
      <c r="N11" s="6">
        <v>0</v>
      </c>
      <c r="O11" s="6">
        <v>9</v>
      </c>
      <c r="P11" s="6">
        <v>0</v>
      </c>
      <c r="Q11" s="25">
        <v>2</v>
      </c>
      <c r="R11" s="6">
        <v>12</v>
      </c>
      <c r="S11" s="6">
        <v>0</v>
      </c>
      <c r="T11" s="6">
        <v>8</v>
      </c>
      <c r="U11" s="6">
        <v>0</v>
      </c>
      <c r="V11" s="25">
        <v>7.3</v>
      </c>
      <c r="W11" s="12">
        <v>45</v>
      </c>
      <c r="X11" s="6">
        <v>2</v>
      </c>
      <c r="Y11" s="6">
        <v>30</v>
      </c>
      <c r="Z11" s="6">
        <v>2</v>
      </c>
      <c r="AA11" s="25">
        <v>8</v>
      </c>
      <c r="AB11" s="6">
        <v>48</v>
      </c>
      <c r="AC11" s="6">
        <v>0</v>
      </c>
      <c r="AD11" s="6">
        <v>37</v>
      </c>
      <c r="AE11" s="6">
        <v>1</v>
      </c>
      <c r="AF11" s="25">
        <v>2</v>
      </c>
      <c r="AG11" s="6">
        <v>12</v>
      </c>
      <c r="AH11" s="6">
        <v>0</v>
      </c>
      <c r="AI11" s="6">
        <v>4</v>
      </c>
      <c r="AJ11" s="6">
        <v>2</v>
      </c>
      <c r="AK11" s="25"/>
      <c r="AL11" s="6"/>
      <c r="AM11" s="6"/>
      <c r="AN11" s="6"/>
      <c r="AO11" s="6"/>
      <c r="AP11" s="25">
        <v>4</v>
      </c>
      <c r="AQ11" s="12">
        <v>24</v>
      </c>
      <c r="AR11" s="6">
        <v>2</v>
      </c>
      <c r="AS11" s="6">
        <v>16</v>
      </c>
      <c r="AT11" s="6">
        <v>1</v>
      </c>
      <c r="AU11" s="25"/>
      <c r="AV11" s="6"/>
      <c r="AW11" s="6"/>
      <c r="AX11" s="6"/>
      <c r="AY11" s="6"/>
      <c r="AZ11" s="25"/>
      <c r="BA11" s="6"/>
      <c r="BB11" s="6"/>
      <c r="BC11" s="6"/>
      <c r="BD11" s="6"/>
      <c r="BE11" s="31"/>
      <c r="BF11" s="37"/>
      <c r="BG11" s="27"/>
      <c r="BH11" s="27"/>
      <c r="BI11" s="27"/>
      <c r="BJ11" s="31"/>
      <c r="BK11" s="37"/>
      <c r="BL11" s="27"/>
      <c r="BM11" s="27"/>
      <c r="BN11" s="27"/>
      <c r="BO11" s="25">
        <v>4</v>
      </c>
      <c r="BP11" s="12">
        <v>24</v>
      </c>
      <c r="BQ11" s="6">
        <v>0</v>
      </c>
      <c r="BR11" s="6">
        <v>21</v>
      </c>
      <c r="BS11" s="6">
        <v>3</v>
      </c>
      <c r="BT11" s="25"/>
      <c r="BU11" s="6"/>
      <c r="BV11" s="6"/>
      <c r="BW11" s="6"/>
      <c r="BX11" s="6"/>
      <c r="BY11" s="25"/>
      <c r="BZ11" s="12"/>
      <c r="CA11" s="6"/>
      <c r="CB11" s="6"/>
      <c r="CC11" s="6"/>
      <c r="CD11" s="31"/>
      <c r="CE11" s="37"/>
      <c r="CF11" s="27"/>
      <c r="CG11" s="27"/>
      <c r="CH11" s="27"/>
      <c r="CI11" s="25"/>
      <c r="CJ11" s="6"/>
      <c r="CK11" s="6"/>
      <c r="CL11" s="6"/>
      <c r="CM11" s="6"/>
      <c r="CN11" s="25"/>
      <c r="CO11" s="6"/>
      <c r="CP11" s="6"/>
      <c r="CQ11" s="6"/>
      <c r="CR11" s="6"/>
      <c r="CS11" s="31"/>
      <c r="CT11" s="37"/>
      <c r="CU11" s="27"/>
      <c r="CV11" s="27"/>
      <c r="CW11" s="27"/>
      <c r="CX11" s="25"/>
      <c r="CY11" s="6"/>
      <c r="CZ11" s="6"/>
      <c r="DA11" s="6"/>
      <c r="DB11" s="6"/>
      <c r="DC11" s="25"/>
      <c r="DD11" s="6"/>
      <c r="DE11" s="6"/>
      <c r="DF11" s="6"/>
      <c r="DG11" s="6"/>
      <c r="DH11" s="31"/>
      <c r="DI11" s="28"/>
      <c r="DJ11" s="28"/>
      <c r="DK11" s="28"/>
      <c r="DL11" s="28"/>
      <c r="DM11" s="31"/>
      <c r="DN11" s="37"/>
      <c r="DO11" s="27"/>
      <c r="DP11" s="27"/>
      <c r="DQ11" s="27"/>
      <c r="DR11" s="31"/>
      <c r="DS11" s="37"/>
      <c r="DT11" s="27"/>
      <c r="DU11" s="27"/>
      <c r="DV11" s="27"/>
      <c r="DW11" s="31"/>
      <c r="DX11" s="37"/>
      <c r="DY11" s="27"/>
      <c r="DZ11" s="27"/>
      <c r="EA11" s="27"/>
      <c r="EB11" s="30"/>
      <c r="EG11" s="30"/>
      <c r="EL11" s="30"/>
    </row>
    <row r="12" spans="1:146" x14ac:dyDescent="0.25">
      <c r="A12" s="62" t="s">
        <v>800</v>
      </c>
      <c r="B12" s="5">
        <f>BE45</f>
        <v>22</v>
      </c>
      <c r="C12" s="15">
        <f>BF45</f>
        <v>132</v>
      </c>
      <c r="D12" s="15">
        <f>BG45</f>
        <v>2</v>
      </c>
      <c r="E12" s="15">
        <f>BH45</f>
        <v>94</v>
      </c>
      <c r="F12" s="15">
        <f>BI45</f>
        <v>5</v>
      </c>
      <c r="G12" s="7">
        <f t="shared" si="0"/>
        <v>18.8</v>
      </c>
      <c r="H12" s="24"/>
      <c r="I12" s="7">
        <f t="shared" si="1"/>
        <v>26.4</v>
      </c>
      <c r="J12" s="7">
        <f t="shared" si="2"/>
        <v>4.2727272727272725</v>
      </c>
      <c r="K12" s="7"/>
      <c r="L12" s="25">
        <v>5</v>
      </c>
      <c r="M12" s="6">
        <v>30</v>
      </c>
      <c r="N12" s="6">
        <v>1</v>
      </c>
      <c r="O12" s="6">
        <v>6</v>
      </c>
      <c r="P12" s="6">
        <v>2</v>
      </c>
      <c r="Q12" s="25">
        <v>8</v>
      </c>
      <c r="R12" s="6">
        <v>48</v>
      </c>
      <c r="S12" s="6">
        <v>1</v>
      </c>
      <c r="T12" s="6">
        <v>21</v>
      </c>
      <c r="U12" s="6">
        <v>0</v>
      </c>
      <c r="V12" s="25">
        <v>4</v>
      </c>
      <c r="W12" s="12">
        <v>24</v>
      </c>
      <c r="X12" s="6">
        <v>0</v>
      </c>
      <c r="Y12" s="6">
        <v>36</v>
      </c>
      <c r="Z12" s="6">
        <v>2</v>
      </c>
      <c r="AA12" s="25">
        <v>2</v>
      </c>
      <c r="AB12" s="6">
        <v>12</v>
      </c>
      <c r="AC12" s="6">
        <v>0</v>
      </c>
      <c r="AD12" s="6">
        <v>7</v>
      </c>
      <c r="AE12" s="6">
        <v>1</v>
      </c>
      <c r="AF12" s="25">
        <v>8</v>
      </c>
      <c r="AG12" s="6">
        <v>48</v>
      </c>
      <c r="AH12" s="6">
        <v>2</v>
      </c>
      <c r="AI12" s="6">
        <v>20</v>
      </c>
      <c r="AJ12" s="6">
        <v>2</v>
      </c>
      <c r="AK12" s="25"/>
      <c r="AL12" s="6"/>
      <c r="AM12" s="6"/>
      <c r="AN12" s="6"/>
      <c r="AO12" s="6"/>
      <c r="AP12" s="25">
        <v>2</v>
      </c>
      <c r="AQ12" s="12">
        <v>12</v>
      </c>
      <c r="AR12" s="6">
        <v>0</v>
      </c>
      <c r="AS12" s="6">
        <v>21</v>
      </c>
      <c r="AT12" s="6">
        <v>1</v>
      </c>
      <c r="AU12" s="25"/>
      <c r="AV12" s="6"/>
      <c r="AW12" s="6"/>
      <c r="AX12" s="6"/>
      <c r="AY12" s="6"/>
      <c r="AZ12" s="25"/>
      <c r="BA12" s="6"/>
      <c r="BB12" s="6"/>
      <c r="BC12" s="6"/>
      <c r="BD12" s="6"/>
      <c r="BE12" s="31"/>
      <c r="BF12" s="37"/>
      <c r="BG12" s="27"/>
      <c r="BH12" s="27"/>
      <c r="BI12" s="27"/>
      <c r="BJ12" s="31"/>
      <c r="BK12" s="37"/>
      <c r="BL12" s="27"/>
      <c r="BM12" s="27"/>
      <c r="BN12" s="27"/>
      <c r="BO12" s="25">
        <v>2</v>
      </c>
      <c r="BP12" s="12">
        <v>12</v>
      </c>
      <c r="BQ12" s="6">
        <v>0</v>
      </c>
      <c r="BR12" s="6">
        <v>8</v>
      </c>
      <c r="BS12" s="6">
        <v>1</v>
      </c>
      <c r="BT12" s="25"/>
      <c r="BU12" s="6"/>
      <c r="BV12" s="6"/>
      <c r="BW12" s="6"/>
      <c r="BX12" s="6"/>
      <c r="BY12" s="25"/>
      <c r="BZ12" s="12"/>
      <c r="CA12" s="6"/>
      <c r="CB12" s="6"/>
      <c r="CC12" s="6"/>
      <c r="CD12" s="31"/>
      <c r="CE12" s="37"/>
      <c r="CF12" s="27"/>
      <c r="CG12" s="27"/>
      <c r="CH12" s="27"/>
      <c r="CI12" s="25"/>
      <c r="CJ12" s="6"/>
      <c r="CK12" s="6"/>
      <c r="CL12" s="6"/>
      <c r="CM12" s="6"/>
      <c r="CN12" s="25"/>
      <c r="CO12" s="6"/>
      <c r="CP12" s="6"/>
      <c r="CQ12" s="6"/>
      <c r="CR12" s="6"/>
      <c r="CS12" s="31"/>
      <c r="CT12" s="37"/>
      <c r="CU12" s="27"/>
      <c r="CV12" s="27"/>
      <c r="CW12" s="27"/>
      <c r="CX12" s="25"/>
      <c r="CY12" s="6"/>
      <c r="CZ12" s="6"/>
      <c r="DA12" s="6"/>
      <c r="DB12" s="6"/>
      <c r="DC12" s="25"/>
      <c r="DD12" s="6"/>
      <c r="DE12" s="6"/>
      <c r="DF12" s="6"/>
      <c r="DG12" s="6"/>
      <c r="DH12" s="38"/>
      <c r="DI12" s="28"/>
      <c r="DJ12" s="28"/>
      <c r="DK12" s="28"/>
      <c r="DL12" s="28"/>
      <c r="DM12" s="31"/>
      <c r="DN12" s="37"/>
      <c r="DO12" s="27"/>
      <c r="DP12" s="27"/>
      <c r="DQ12" s="27"/>
      <c r="DR12" s="31"/>
      <c r="DS12" s="37"/>
      <c r="DT12" s="27"/>
      <c r="DU12" s="27"/>
      <c r="DV12" s="27"/>
      <c r="DW12" s="31"/>
      <c r="DX12" s="37"/>
      <c r="DY12" s="27"/>
      <c r="DZ12" s="27"/>
      <c r="EA12" s="27"/>
      <c r="EB12" s="30"/>
      <c r="EG12" s="30"/>
      <c r="EL12" s="30"/>
    </row>
    <row r="13" spans="1:146" x14ac:dyDescent="0.25">
      <c r="A13" s="49" t="s">
        <v>29</v>
      </c>
      <c r="B13" s="5">
        <f>BT45</f>
        <v>22</v>
      </c>
      <c r="C13" s="15">
        <f>BU45</f>
        <v>132</v>
      </c>
      <c r="D13" s="15">
        <f>BV45</f>
        <v>1</v>
      </c>
      <c r="E13" s="15">
        <f>BW45</f>
        <v>99</v>
      </c>
      <c r="F13" s="15">
        <f>BX45</f>
        <v>4</v>
      </c>
      <c r="G13" s="7">
        <f t="shared" si="0"/>
        <v>24.75</v>
      </c>
      <c r="H13" s="24"/>
      <c r="I13" s="7">
        <f t="shared" si="1"/>
        <v>33</v>
      </c>
      <c r="J13" s="7">
        <f t="shared" si="2"/>
        <v>4.5</v>
      </c>
      <c r="K13" s="7"/>
      <c r="L13" s="25">
        <v>8</v>
      </c>
      <c r="M13" s="6">
        <v>48</v>
      </c>
      <c r="N13" s="6">
        <v>1</v>
      </c>
      <c r="O13" s="6">
        <v>20</v>
      </c>
      <c r="P13" s="6">
        <v>2</v>
      </c>
      <c r="Q13" s="25">
        <v>3</v>
      </c>
      <c r="R13" s="6">
        <v>18</v>
      </c>
      <c r="S13" s="6">
        <v>0</v>
      </c>
      <c r="T13" s="6">
        <v>20</v>
      </c>
      <c r="U13" s="6">
        <v>1</v>
      </c>
      <c r="V13" s="25">
        <v>2</v>
      </c>
      <c r="W13" s="12">
        <v>12</v>
      </c>
      <c r="X13" s="6">
        <v>0</v>
      </c>
      <c r="Y13" s="6">
        <v>6</v>
      </c>
      <c r="Z13" s="6">
        <v>1</v>
      </c>
      <c r="AA13" s="31">
        <v>7</v>
      </c>
      <c r="AB13" s="6">
        <v>42</v>
      </c>
      <c r="AC13" s="6">
        <v>1</v>
      </c>
      <c r="AD13" s="6">
        <v>20</v>
      </c>
      <c r="AE13" s="6">
        <v>1</v>
      </c>
      <c r="AF13" s="25">
        <v>3</v>
      </c>
      <c r="AG13" s="6">
        <v>18</v>
      </c>
      <c r="AH13" s="6">
        <v>0</v>
      </c>
      <c r="AI13" s="6">
        <v>14</v>
      </c>
      <c r="AJ13" s="6">
        <v>1</v>
      </c>
      <c r="AK13" s="25"/>
      <c r="AL13" s="6"/>
      <c r="AM13" s="6"/>
      <c r="AN13" s="6"/>
      <c r="AO13" s="6"/>
      <c r="AP13" s="25">
        <v>7</v>
      </c>
      <c r="AQ13" s="12">
        <v>42</v>
      </c>
      <c r="AR13" s="6">
        <v>1</v>
      </c>
      <c r="AS13" s="6">
        <v>25</v>
      </c>
      <c r="AT13" s="6">
        <v>1</v>
      </c>
      <c r="AU13" s="25"/>
      <c r="AV13" s="6"/>
      <c r="AW13" s="6"/>
      <c r="AX13" s="6"/>
      <c r="AY13" s="6"/>
      <c r="AZ13" s="25"/>
      <c r="BA13" s="6"/>
      <c r="BB13" s="6"/>
      <c r="BC13" s="6"/>
      <c r="BD13" s="6"/>
      <c r="BE13" s="31"/>
      <c r="BF13" s="37"/>
      <c r="BG13" s="27"/>
      <c r="BH13" s="27"/>
      <c r="BI13" s="27"/>
      <c r="BJ13" s="31"/>
      <c r="BK13" s="37"/>
      <c r="BL13" s="27"/>
      <c r="BM13" s="27"/>
      <c r="BN13" s="27"/>
      <c r="BO13" s="25">
        <v>1</v>
      </c>
      <c r="BP13" s="12">
        <v>6</v>
      </c>
      <c r="BQ13" s="6">
        <v>0</v>
      </c>
      <c r="BR13" s="6">
        <v>9</v>
      </c>
      <c r="BS13" s="6">
        <v>0</v>
      </c>
      <c r="BT13" s="25"/>
      <c r="BU13" s="6"/>
      <c r="BV13" s="6"/>
      <c r="BW13" s="6"/>
      <c r="BX13" s="6"/>
      <c r="BY13" s="25"/>
      <c r="BZ13" s="12"/>
      <c r="CA13" s="6"/>
      <c r="CB13" s="6"/>
      <c r="CC13" s="6"/>
      <c r="CD13" s="31"/>
      <c r="CE13" s="37"/>
      <c r="CF13" s="27"/>
      <c r="CG13" s="27"/>
      <c r="CH13" s="27"/>
      <c r="CI13" s="25"/>
      <c r="CJ13" s="6"/>
      <c r="CK13" s="6"/>
      <c r="CL13" s="6"/>
      <c r="CM13" s="6"/>
      <c r="CN13" s="25"/>
      <c r="CO13" s="12"/>
      <c r="CP13" s="12"/>
      <c r="CQ13" s="6"/>
      <c r="CR13" s="6"/>
      <c r="CS13" s="31"/>
      <c r="CT13" s="37"/>
      <c r="CU13" s="27"/>
      <c r="CV13" s="27"/>
      <c r="CW13" s="27"/>
      <c r="CX13" s="25"/>
      <c r="CY13" s="6"/>
      <c r="CZ13" s="6"/>
      <c r="DA13" s="6"/>
      <c r="DB13" s="6"/>
      <c r="DC13" s="25"/>
      <c r="DD13" s="6"/>
      <c r="DE13" s="6"/>
      <c r="DF13" s="6"/>
      <c r="DG13" s="6"/>
      <c r="DH13" s="38"/>
      <c r="DI13" s="28"/>
      <c r="DJ13" s="28"/>
      <c r="DK13" s="28"/>
      <c r="DL13" s="28"/>
      <c r="DM13" s="31"/>
      <c r="DN13" s="37"/>
      <c r="DO13" s="27"/>
      <c r="DP13" s="27"/>
      <c r="DQ13" s="27"/>
      <c r="DR13" s="31"/>
      <c r="DS13" s="37"/>
      <c r="DT13" s="27"/>
      <c r="DU13" s="27"/>
      <c r="DV13" s="27"/>
      <c r="DW13" s="31"/>
      <c r="DX13" s="37"/>
      <c r="DY13" s="27"/>
      <c r="DZ13" s="27"/>
      <c r="EA13" s="27"/>
      <c r="EB13" s="30"/>
      <c r="EG13" s="30"/>
      <c r="EL13" s="30"/>
    </row>
    <row r="14" spans="1:146" x14ac:dyDescent="0.25">
      <c r="A14" s="63" t="s">
        <v>13</v>
      </c>
      <c r="B14" s="5">
        <f>AF45</f>
        <v>72.5</v>
      </c>
      <c r="C14" s="15">
        <f>AG45</f>
        <v>437</v>
      </c>
      <c r="D14" s="15">
        <f>AH45</f>
        <v>8</v>
      </c>
      <c r="E14" s="15">
        <f>AI45</f>
        <v>292</v>
      </c>
      <c r="F14" s="15">
        <f>AJ45</f>
        <v>26</v>
      </c>
      <c r="G14" s="7">
        <f t="shared" si="0"/>
        <v>11.23076923076923</v>
      </c>
      <c r="H14" s="24">
        <v>3</v>
      </c>
      <c r="I14" s="7">
        <f t="shared" si="1"/>
        <v>16.807692307692307</v>
      </c>
      <c r="J14" s="7">
        <f t="shared" si="2"/>
        <v>4.0091533180778036</v>
      </c>
      <c r="K14" s="7"/>
      <c r="L14" s="25">
        <v>4</v>
      </c>
      <c r="M14" s="6">
        <v>24</v>
      </c>
      <c r="N14" s="6">
        <v>0</v>
      </c>
      <c r="O14" s="6">
        <v>5</v>
      </c>
      <c r="P14" s="6">
        <v>3</v>
      </c>
      <c r="Q14" s="25">
        <v>8</v>
      </c>
      <c r="R14" s="6">
        <v>48</v>
      </c>
      <c r="S14" s="6">
        <v>1</v>
      </c>
      <c r="T14" s="6">
        <v>39</v>
      </c>
      <c r="U14" s="6">
        <v>1</v>
      </c>
      <c r="V14" s="25">
        <v>3</v>
      </c>
      <c r="W14" s="12">
        <v>18</v>
      </c>
      <c r="X14" s="6">
        <v>1</v>
      </c>
      <c r="Y14" s="6">
        <v>5</v>
      </c>
      <c r="Z14" s="6">
        <v>2</v>
      </c>
      <c r="AA14" s="25"/>
      <c r="AB14" s="6"/>
      <c r="AC14" s="6"/>
      <c r="AD14" s="6"/>
      <c r="AE14" s="6"/>
      <c r="AF14" s="25">
        <v>2</v>
      </c>
      <c r="AG14" s="6">
        <v>12</v>
      </c>
      <c r="AH14" s="6">
        <v>0</v>
      </c>
      <c r="AI14" s="6">
        <v>11</v>
      </c>
      <c r="AJ14" s="6">
        <v>2</v>
      </c>
      <c r="AK14" s="25"/>
      <c r="AL14" s="6"/>
      <c r="AM14" s="6"/>
      <c r="AN14" s="6"/>
      <c r="AO14" s="6"/>
      <c r="AP14" s="25">
        <v>7.4</v>
      </c>
      <c r="AQ14" s="12">
        <v>46</v>
      </c>
      <c r="AR14" s="6">
        <v>1</v>
      </c>
      <c r="AS14" s="6">
        <v>28</v>
      </c>
      <c r="AT14" s="6">
        <v>1</v>
      </c>
      <c r="AU14" s="25"/>
      <c r="AV14" s="6"/>
      <c r="AW14" s="6"/>
      <c r="AX14" s="6"/>
      <c r="AY14" s="6"/>
      <c r="AZ14" s="25"/>
      <c r="BA14" s="6"/>
      <c r="BB14" s="6"/>
      <c r="BC14" s="6"/>
      <c r="BD14" s="6"/>
      <c r="BE14" s="31"/>
      <c r="BF14" s="37"/>
      <c r="BG14" s="27"/>
      <c r="BH14" s="27"/>
      <c r="BI14" s="27"/>
      <c r="BJ14" s="31"/>
      <c r="BK14" s="37"/>
      <c r="BL14" s="27"/>
      <c r="BM14" s="27"/>
      <c r="BN14" s="27"/>
      <c r="BO14" s="25">
        <v>3</v>
      </c>
      <c r="BP14" s="12">
        <v>18</v>
      </c>
      <c r="BQ14" s="6">
        <v>0</v>
      </c>
      <c r="BR14" s="6">
        <v>29</v>
      </c>
      <c r="BS14" s="6">
        <v>0</v>
      </c>
      <c r="BT14" s="25"/>
      <c r="BU14" s="6"/>
      <c r="BV14" s="6"/>
      <c r="BW14" s="6"/>
      <c r="BX14" s="6"/>
      <c r="BY14" s="25"/>
      <c r="BZ14" s="12"/>
      <c r="CA14" s="6"/>
      <c r="CB14" s="6"/>
      <c r="CC14" s="6"/>
      <c r="CD14" s="31"/>
      <c r="CE14" s="37"/>
      <c r="CF14" s="27"/>
      <c r="CG14" s="27"/>
      <c r="CH14" s="27"/>
      <c r="CI14" s="25"/>
      <c r="CJ14" s="6"/>
      <c r="CK14" s="6"/>
      <c r="CL14" s="6"/>
      <c r="CM14" s="6"/>
      <c r="CN14" s="25"/>
      <c r="CO14" s="12"/>
      <c r="CP14" s="12"/>
      <c r="CQ14" s="6"/>
      <c r="CR14" s="6"/>
      <c r="CS14" s="31"/>
      <c r="CT14" s="37"/>
      <c r="CU14" s="27"/>
      <c r="CV14" s="27"/>
      <c r="CW14" s="27"/>
      <c r="CX14" s="25"/>
      <c r="CY14" s="6"/>
      <c r="CZ14" s="6"/>
      <c r="DA14" s="6"/>
      <c r="DB14" s="6"/>
      <c r="DC14" s="25"/>
      <c r="DD14" s="6"/>
      <c r="DE14" s="6"/>
      <c r="DF14" s="6"/>
      <c r="DG14" s="6"/>
      <c r="DH14" s="38"/>
      <c r="DI14" s="28"/>
      <c r="DJ14" s="28"/>
      <c r="DK14" s="28"/>
      <c r="DL14" s="28"/>
      <c r="DM14" s="31"/>
      <c r="DN14" s="37"/>
      <c r="DO14" s="27"/>
      <c r="DP14" s="27"/>
      <c r="DQ14" s="27"/>
      <c r="DR14" s="31"/>
      <c r="DS14" s="37"/>
      <c r="DT14" s="27"/>
      <c r="DU14" s="27"/>
      <c r="DV14" s="27"/>
      <c r="DW14" s="31"/>
      <c r="DX14" s="37"/>
      <c r="DY14" s="27"/>
      <c r="DZ14" s="27"/>
      <c r="EA14" s="27"/>
      <c r="EB14" s="30"/>
      <c r="EG14" s="30"/>
      <c r="EL14" s="30"/>
    </row>
    <row r="15" spans="1:146" x14ac:dyDescent="0.25">
      <c r="A15" s="63" t="s">
        <v>14</v>
      </c>
      <c r="B15" s="5">
        <f>V45</f>
        <v>107.1</v>
      </c>
      <c r="C15" s="15">
        <f>W45</f>
        <v>643</v>
      </c>
      <c r="D15" s="15">
        <f>X45</f>
        <v>10</v>
      </c>
      <c r="E15" s="15">
        <f>Y45</f>
        <v>503</v>
      </c>
      <c r="F15" s="15">
        <f>Z45</f>
        <v>29</v>
      </c>
      <c r="G15" s="7">
        <f t="shared" si="0"/>
        <v>17.344827586206897</v>
      </c>
      <c r="H15" s="24">
        <v>3</v>
      </c>
      <c r="I15" s="7">
        <f t="shared" si="1"/>
        <v>22.172413793103448</v>
      </c>
      <c r="J15" s="7">
        <f t="shared" si="2"/>
        <v>4.6936236391912907</v>
      </c>
      <c r="K15" s="7"/>
      <c r="L15" s="25">
        <v>2</v>
      </c>
      <c r="M15" s="6">
        <v>12</v>
      </c>
      <c r="N15" s="6">
        <v>0</v>
      </c>
      <c r="O15" s="6">
        <v>14</v>
      </c>
      <c r="P15" s="6">
        <v>1</v>
      </c>
      <c r="Q15" s="25"/>
      <c r="R15" s="6"/>
      <c r="S15" s="6"/>
      <c r="T15" s="6"/>
      <c r="U15" s="6"/>
      <c r="V15" s="25">
        <v>6</v>
      </c>
      <c r="W15" s="12">
        <v>36</v>
      </c>
      <c r="X15" s="6">
        <v>0</v>
      </c>
      <c r="Y15" s="6">
        <v>35</v>
      </c>
      <c r="Z15" s="6">
        <v>1</v>
      </c>
      <c r="AA15" s="25"/>
      <c r="AB15" s="6"/>
      <c r="AC15" s="6"/>
      <c r="AD15" s="6"/>
      <c r="AE15" s="6"/>
      <c r="AF15" s="25">
        <v>8</v>
      </c>
      <c r="AG15" s="6">
        <v>48</v>
      </c>
      <c r="AH15" s="6">
        <v>0</v>
      </c>
      <c r="AI15" s="6">
        <v>36</v>
      </c>
      <c r="AJ15" s="6">
        <v>2</v>
      </c>
      <c r="AK15" s="25"/>
      <c r="AL15" s="6"/>
      <c r="AM15" s="6"/>
      <c r="AN15" s="6"/>
      <c r="AO15" s="6"/>
      <c r="AP15" s="25"/>
      <c r="AQ15" s="12"/>
      <c r="AR15" s="6"/>
      <c r="AS15" s="6"/>
      <c r="AT15" s="6"/>
      <c r="AU15" s="25"/>
      <c r="AV15" s="6"/>
      <c r="AW15" s="6"/>
      <c r="AX15" s="6"/>
      <c r="AY15" s="6"/>
      <c r="AZ15" s="25"/>
      <c r="BA15" s="6"/>
      <c r="BB15" s="6"/>
      <c r="BC15" s="6"/>
      <c r="BD15" s="6"/>
      <c r="BE15" s="31"/>
      <c r="BF15" s="37"/>
      <c r="BG15" s="27"/>
      <c r="BH15" s="27"/>
      <c r="BI15" s="27"/>
      <c r="BJ15" s="31"/>
      <c r="BK15" s="37"/>
      <c r="BL15" s="27"/>
      <c r="BM15" s="27"/>
      <c r="BN15" s="27"/>
      <c r="BO15" s="25">
        <v>3</v>
      </c>
      <c r="BP15" s="12">
        <v>18</v>
      </c>
      <c r="BQ15" s="6">
        <v>0</v>
      </c>
      <c r="BR15" s="6">
        <v>19</v>
      </c>
      <c r="BS15" s="6">
        <v>0</v>
      </c>
      <c r="BT15" s="25"/>
      <c r="BU15" s="6"/>
      <c r="BV15" s="6"/>
      <c r="BW15" s="6"/>
      <c r="BX15" s="6"/>
      <c r="BY15" s="25"/>
      <c r="BZ15" s="12"/>
      <c r="CA15" s="6"/>
      <c r="CB15" s="6"/>
      <c r="CC15" s="6"/>
      <c r="CD15" s="31"/>
      <c r="CE15" s="37"/>
      <c r="CF15" s="27"/>
      <c r="CG15" s="27"/>
      <c r="CH15" s="27"/>
      <c r="CI15" s="25"/>
      <c r="CJ15" s="6"/>
      <c r="CK15" s="6"/>
      <c r="CL15" s="6"/>
      <c r="CM15" s="6"/>
      <c r="CN15" s="25"/>
      <c r="CO15" s="12"/>
      <c r="CP15" s="12"/>
      <c r="CQ15" s="6"/>
      <c r="CR15" s="6"/>
      <c r="CS15" s="31"/>
      <c r="CT15" s="37"/>
      <c r="CU15" s="27"/>
      <c r="CV15" s="27"/>
      <c r="CW15" s="27"/>
      <c r="CX15" s="25"/>
      <c r="CY15" s="6"/>
      <c r="CZ15" s="6"/>
      <c r="DA15" s="6"/>
      <c r="DB15" s="6"/>
      <c r="DC15" s="25"/>
      <c r="DD15" s="6"/>
      <c r="DE15" s="6"/>
      <c r="DF15" s="6"/>
      <c r="DG15" s="6"/>
      <c r="DH15" s="38"/>
      <c r="DI15" s="28"/>
      <c r="DJ15" s="28"/>
      <c r="DK15" s="28"/>
      <c r="DL15" s="28"/>
      <c r="DM15" s="31"/>
      <c r="DN15" s="37"/>
      <c r="DO15" s="27"/>
      <c r="DP15" s="27"/>
      <c r="DQ15" s="27"/>
      <c r="DR15" s="31"/>
      <c r="DS15" s="37"/>
      <c r="DT15" s="27"/>
      <c r="DU15" s="27"/>
      <c r="DV15" s="27"/>
      <c r="DW15" s="31"/>
      <c r="DX15" s="37"/>
      <c r="DY15" s="27"/>
      <c r="DZ15" s="27"/>
      <c r="EA15" s="27"/>
      <c r="EB15" s="30"/>
      <c r="EG15" s="30"/>
      <c r="EL15" s="30"/>
    </row>
    <row r="16" spans="1:146" x14ac:dyDescent="0.25">
      <c r="A16" s="62" t="s">
        <v>617</v>
      </c>
      <c r="B16" s="5">
        <f>AP45</f>
        <v>48</v>
      </c>
      <c r="C16" s="15">
        <f>AQ45</f>
        <v>288</v>
      </c>
      <c r="D16" s="15">
        <f>AR45</f>
        <v>7</v>
      </c>
      <c r="E16" s="15">
        <f>AS45</f>
        <v>167</v>
      </c>
      <c r="F16" s="15">
        <f>AT45</f>
        <v>13</v>
      </c>
      <c r="G16" s="7">
        <f t="shared" si="0"/>
        <v>12.846153846153847</v>
      </c>
      <c r="H16" s="24">
        <v>1</v>
      </c>
      <c r="I16" s="7">
        <f t="shared" si="1"/>
        <v>22.153846153846153</v>
      </c>
      <c r="J16" s="7">
        <f t="shared" si="2"/>
        <v>3.4791666666666665</v>
      </c>
      <c r="K16" s="7"/>
      <c r="L16" s="25">
        <v>3</v>
      </c>
      <c r="M16" s="6">
        <v>18</v>
      </c>
      <c r="N16" s="6">
        <v>0</v>
      </c>
      <c r="O16" s="6">
        <v>17</v>
      </c>
      <c r="P16" s="6">
        <v>1</v>
      </c>
      <c r="Q16" s="25"/>
      <c r="R16" s="6"/>
      <c r="S16" s="6"/>
      <c r="T16" s="6"/>
      <c r="U16" s="6"/>
      <c r="V16" s="25">
        <v>2</v>
      </c>
      <c r="W16" s="12">
        <v>12</v>
      </c>
      <c r="X16" s="6">
        <v>0</v>
      </c>
      <c r="Y16" s="6">
        <v>8</v>
      </c>
      <c r="Z16" s="6">
        <v>1</v>
      </c>
      <c r="AA16" s="25"/>
      <c r="AB16" s="6"/>
      <c r="AC16" s="6"/>
      <c r="AD16" s="6"/>
      <c r="AE16" s="6"/>
      <c r="AF16" s="25">
        <v>6</v>
      </c>
      <c r="AG16" s="6">
        <v>36</v>
      </c>
      <c r="AH16" s="6">
        <v>1</v>
      </c>
      <c r="AI16" s="6">
        <v>11</v>
      </c>
      <c r="AJ16" s="6">
        <v>0</v>
      </c>
      <c r="AK16" s="25"/>
      <c r="AL16" s="6"/>
      <c r="AM16" s="6"/>
      <c r="AN16" s="6"/>
      <c r="AO16" s="6"/>
      <c r="AP16" s="25"/>
      <c r="AQ16" s="12"/>
      <c r="AR16" s="6"/>
      <c r="AS16" s="6"/>
      <c r="AT16" s="6"/>
      <c r="AU16" s="25"/>
      <c r="AV16" s="6"/>
      <c r="AW16" s="6"/>
      <c r="AX16" s="6"/>
      <c r="AY16" s="6"/>
      <c r="AZ16" s="25"/>
      <c r="BA16" s="6"/>
      <c r="BB16" s="6"/>
      <c r="BC16" s="6"/>
      <c r="BD16" s="6"/>
      <c r="BE16" s="31"/>
      <c r="BF16" s="37"/>
      <c r="BG16" s="27"/>
      <c r="BH16" s="27"/>
      <c r="BI16" s="27"/>
      <c r="BJ16" s="31"/>
      <c r="BK16" s="37"/>
      <c r="BL16" s="27"/>
      <c r="BM16" s="27"/>
      <c r="BN16" s="27"/>
      <c r="BO16" s="25"/>
      <c r="BP16" s="12"/>
      <c r="BQ16" s="6"/>
      <c r="BR16" s="6"/>
      <c r="BS16" s="6"/>
      <c r="BT16" s="25"/>
      <c r="BU16" s="6"/>
      <c r="BV16" s="6"/>
      <c r="BW16" s="6"/>
      <c r="BX16" s="6"/>
      <c r="BY16" s="25"/>
      <c r="BZ16" s="12"/>
      <c r="CA16" s="6"/>
      <c r="CB16" s="6"/>
      <c r="CC16" s="6"/>
      <c r="CD16" s="31"/>
      <c r="CE16" s="37"/>
      <c r="CF16" s="27"/>
      <c r="CG16" s="27"/>
      <c r="CH16" s="27"/>
      <c r="CI16" s="25"/>
      <c r="CJ16" s="6"/>
      <c r="CK16" s="6"/>
      <c r="CL16" s="6"/>
      <c r="CM16" s="6"/>
      <c r="CN16" s="25"/>
      <c r="CO16" s="12"/>
      <c r="CP16" s="12"/>
      <c r="CQ16" s="6"/>
      <c r="CR16" s="6"/>
      <c r="CS16" s="31"/>
      <c r="CT16" s="37"/>
      <c r="CU16" s="27"/>
      <c r="CV16" s="27"/>
      <c r="CW16" s="27"/>
      <c r="CX16" s="25"/>
      <c r="CY16" s="6"/>
      <c r="CZ16" s="6"/>
      <c r="DA16" s="6"/>
      <c r="DB16" s="6"/>
      <c r="DC16" s="25"/>
      <c r="DD16" s="6"/>
      <c r="DE16" s="6"/>
      <c r="DF16" s="6"/>
      <c r="DG16" s="6"/>
      <c r="DH16" s="38"/>
      <c r="DI16" s="28"/>
      <c r="DJ16" s="28"/>
      <c r="DK16" s="28"/>
      <c r="DL16" s="28"/>
      <c r="DM16" s="31"/>
      <c r="DN16" s="37"/>
      <c r="DO16" s="27"/>
      <c r="DP16" s="27"/>
      <c r="DQ16" s="27"/>
      <c r="DR16" s="31"/>
      <c r="DS16" s="37"/>
      <c r="DT16" s="27"/>
      <c r="DU16" s="27"/>
      <c r="DV16" s="27"/>
      <c r="DW16" s="31"/>
      <c r="DX16" s="37"/>
      <c r="DY16" s="27"/>
      <c r="DZ16" s="27"/>
      <c r="EA16" s="27"/>
      <c r="EB16" s="30"/>
      <c r="EG16" s="30"/>
      <c r="EL16" s="30"/>
    </row>
    <row r="17" spans="1:142" x14ac:dyDescent="0.25">
      <c r="A17" s="63" t="s">
        <v>746</v>
      </c>
      <c r="B17" s="5">
        <f>AA45</f>
        <v>57</v>
      </c>
      <c r="C17" s="15">
        <f>AB45</f>
        <v>342</v>
      </c>
      <c r="D17" s="15">
        <f>AC45</f>
        <v>5</v>
      </c>
      <c r="E17" s="15">
        <f>AD45</f>
        <v>211</v>
      </c>
      <c r="F17" s="15">
        <f>AE45</f>
        <v>17</v>
      </c>
      <c r="G17" s="7">
        <f>E17/F17</f>
        <v>12.411764705882353</v>
      </c>
      <c r="H17" s="24">
        <v>3</v>
      </c>
      <c r="I17" s="7">
        <f>C17/F17</f>
        <v>20.117647058823529</v>
      </c>
      <c r="J17" s="7">
        <f>6*E17/C17</f>
        <v>3.7017543859649122</v>
      </c>
      <c r="K17" s="7"/>
      <c r="L17" s="25">
        <v>8</v>
      </c>
      <c r="M17" s="6">
        <v>48</v>
      </c>
      <c r="N17" s="6">
        <v>3</v>
      </c>
      <c r="O17" s="6">
        <v>8</v>
      </c>
      <c r="P17" s="6">
        <v>1</v>
      </c>
      <c r="Q17" s="25"/>
      <c r="R17" s="6"/>
      <c r="S17" s="6"/>
      <c r="T17" s="6"/>
      <c r="U17" s="6"/>
      <c r="V17" s="25">
        <v>7</v>
      </c>
      <c r="W17" s="12">
        <v>42</v>
      </c>
      <c r="X17" s="6">
        <v>0</v>
      </c>
      <c r="Y17" s="6">
        <v>32</v>
      </c>
      <c r="Z17" s="6">
        <v>3</v>
      </c>
      <c r="AA17" s="25"/>
      <c r="AB17" s="6"/>
      <c r="AC17" s="6"/>
      <c r="AD17" s="6"/>
      <c r="AE17" s="6"/>
      <c r="AF17" s="25">
        <v>2</v>
      </c>
      <c r="AG17" s="6">
        <v>12</v>
      </c>
      <c r="AH17" s="6">
        <v>0</v>
      </c>
      <c r="AI17" s="6">
        <v>9</v>
      </c>
      <c r="AJ17" s="6">
        <v>1</v>
      </c>
      <c r="AK17" s="25"/>
      <c r="AL17" s="6"/>
      <c r="AM17" s="6"/>
      <c r="AN17" s="6"/>
      <c r="AO17" s="6"/>
      <c r="AP17" s="25"/>
      <c r="AQ17" s="12"/>
      <c r="AR17" s="6"/>
      <c r="AS17" s="6"/>
      <c r="AT17" s="6"/>
      <c r="AU17" s="25"/>
      <c r="AV17" s="6"/>
      <c r="AW17" s="6"/>
      <c r="AX17" s="6"/>
      <c r="AY17" s="6"/>
      <c r="AZ17" s="25"/>
      <c r="BA17" s="6"/>
      <c r="BB17" s="6"/>
      <c r="BC17" s="6"/>
      <c r="BD17" s="6"/>
      <c r="BE17" s="31"/>
      <c r="BF17" s="37"/>
      <c r="BG17" s="27"/>
      <c r="BH17" s="27"/>
      <c r="BI17" s="27"/>
      <c r="BJ17" s="31"/>
      <c r="BK17" s="37"/>
      <c r="BL17" s="27"/>
      <c r="BM17" s="27"/>
      <c r="BN17" s="27"/>
      <c r="BO17" s="25"/>
      <c r="BP17" s="12"/>
      <c r="BQ17" s="6"/>
      <c r="BR17" s="6"/>
      <c r="BS17" s="6"/>
      <c r="BT17" s="25"/>
      <c r="BU17" s="6"/>
      <c r="BV17" s="6"/>
      <c r="BW17" s="6"/>
      <c r="BX17" s="6"/>
      <c r="BY17" s="25"/>
      <c r="BZ17" s="12"/>
      <c r="CA17" s="6"/>
      <c r="CB17" s="6"/>
      <c r="CC17" s="6"/>
      <c r="CD17" s="31"/>
      <c r="CE17" s="37"/>
      <c r="CF17" s="27"/>
      <c r="CG17" s="27"/>
      <c r="CH17" s="27"/>
      <c r="CI17" s="25"/>
      <c r="CJ17" s="6"/>
      <c r="CK17" s="6"/>
      <c r="CL17" s="6"/>
      <c r="CM17" s="6"/>
      <c r="CN17" s="25"/>
      <c r="CO17" s="12"/>
      <c r="CP17" s="12"/>
      <c r="CQ17" s="6"/>
      <c r="CR17" s="6"/>
      <c r="CS17" s="31"/>
      <c r="CT17" s="37"/>
      <c r="CU17" s="27"/>
      <c r="CV17" s="27"/>
      <c r="CW17" s="27"/>
      <c r="CX17" s="25"/>
      <c r="CY17" s="6"/>
      <c r="CZ17" s="6"/>
      <c r="DA17" s="6"/>
      <c r="DB17" s="6"/>
      <c r="DC17" s="25"/>
      <c r="DD17" s="6"/>
      <c r="DE17" s="6"/>
      <c r="DF17" s="6"/>
      <c r="DG17" s="6"/>
      <c r="DH17" s="38"/>
      <c r="DI17" s="28"/>
      <c r="DJ17" s="28"/>
      <c r="DK17" s="28"/>
      <c r="DL17" s="28"/>
      <c r="DM17" s="31"/>
      <c r="DN17" s="37"/>
      <c r="DO17" s="27"/>
      <c r="DP17" s="27"/>
      <c r="DQ17" s="27"/>
      <c r="DR17" s="31"/>
      <c r="DS17" s="37"/>
      <c r="DT17" s="27"/>
      <c r="DU17" s="27"/>
      <c r="DV17" s="27"/>
      <c r="DW17" s="31"/>
      <c r="DX17" s="37"/>
      <c r="DY17" s="27"/>
      <c r="DZ17" s="27"/>
      <c r="EA17" s="27"/>
      <c r="EB17" s="30"/>
      <c r="EG17" s="30"/>
      <c r="EL17" s="30"/>
    </row>
    <row r="18" spans="1:142" x14ac:dyDescent="0.25">
      <c r="A18" s="1" t="s">
        <v>2</v>
      </c>
      <c r="C18" s="18"/>
      <c r="D18" s="18"/>
      <c r="E18" s="18"/>
      <c r="F18" s="18"/>
      <c r="K18" s="7"/>
      <c r="L18" s="25">
        <v>8</v>
      </c>
      <c r="M18" s="6">
        <v>48</v>
      </c>
      <c r="N18" s="6">
        <v>1</v>
      </c>
      <c r="O18" s="6">
        <v>28</v>
      </c>
      <c r="P18" s="6">
        <v>1</v>
      </c>
      <c r="Q18" s="31"/>
      <c r="R18" s="6"/>
      <c r="S18" s="6"/>
      <c r="T18" s="6"/>
      <c r="U18" s="6"/>
      <c r="V18" s="31">
        <v>8</v>
      </c>
      <c r="W18" s="28">
        <v>48</v>
      </c>
      <c r="X18" s="6">
        <v>0</v>
      </c>
      <c r="Y18" s="6">
        <v>35</v>
      </c>
      <c r="Z18" s="6">
        <v>1</v>
      </c>
      <c r="AA18" s="25"/>
      <c r="AB18" s="6"/>
      <c r="AC18" s="6"/>
      <c r="AD18" s="6"/>
      <c r="AE18" s="6"/>
      <c r="AF18" s="25">
        <v>4</v>
      </c>
      <c r="AG18" s="6">
        <v>24</v>
      </c>
      <c r="AH18" s="6">
        <v>0</v>
      </c>
      <c r="AI18" s="6">
        <v>17</v>
      </c>
      <c r="AJ18" s="6">
        <v>1</v>
      </c>
      <c r="AK18" s="25"/>
      <c r="AL18" s="6"/>
      <c r="AM18" s="6"/>
      <c r="AN18" s="6"/>
      <c r="AO18" s="6"/>
      <c r="AP18" s="25"/>
      <c r="AQ18" s="12"/>
      <c r="AR18" s="6"/>
      <c r="AS18" s="6"/>
      <c r="AT18" s="6"/>
      <c r="AU18" s="25"/>
      <c r="AV18" s="6"/>
      <c r="AW18" s="6"/>
      <c r="AX18" s="6"/>
      <c r="AY18" s="6"/>
      <c r="AZ18" s="25"/>
      <c r="BA18" s="6"/>
      <c r="BB18" s="6"/>
      <c r="BC18" s="6"/>
      <c r="BD18" s="6"/>
      <c r="BE18" s="30"/>
      <c r="BF18" s="4"/>
      <c r="BJ18" s="30"/>
      <c r="BK18" s="4"/>
      <c r="BO18" s="25"/>
      <c r="BP18" s="12"/>
      <c r="BQ18" s="6"/>
      <c r="BR18" s="6"/>
      <c r="BS18" s="6"/>
      <c r="BT18" s="25"/>
      <c r="BU18" s="6"/>
      <c r="BV18" s="6"/>
      <c r="BW18" s="6"/>
      <c r="BX18" s="6"/>
      <c r="BY18" s="25"/>
      <c r="BZ18" s="12"/>
      <c r="CA18" s="6"/>
      <c r="CB18" s="6"/>
      <c r="CC18" s="6"/>
      <c r="CD18" s="30"/>
      <c r="CE18" s="4"/>
      <c r="CI18" s="25"/>
      <c r="CJ18" s="6"/>
      <c r="CK18" s="6"/>
      <c r="CL18" s="6"/>
      <c r="CM18" s="6"/>
      <c r="CN18" s="25"/>
      <c r="CO18" s="12"/>
      <c r="CP18" s="12"/>
      <c r="CQ18" s="6"/>
      <c r="CR18" s="6"/>
      <c r="CS18" s="30"/>
      <c r="CT18" s="34"/>
      <c r="CU18" s="27"/>
      <c r="CV18" s="27"/>
      <c r="CW18" s="27"/>
      <c r="CX18" s="25"/>
      <c r="CY18" s="12"/>
      <c r="CZ18" s="6"/>
      <c r="DA18" s="6"/>
      <c r="DB18" s="6"/>
      <c r="DC18" s="25"/>
      <c r="DD18" s="6"/>
      <c r="DE18" s="6"/>
      <c r="DF18" s="6"/>
      <c r="DG18" s="6"/>
      <c r="DH18" s="30"/>
      <c r="DI18" s="28"/>
      <c r="DJ18" s="28"/>
      <c r="DK18" s="28"/>
      <c r="DL18" s="28"/>
      <c r="DM18" s="30"/>
      <c r="DN18" s="4"/>
      <c r="DR18" s="30"/>
      <c r="DS18" s="4"/>
      <c r="DW18" s="30"/>
      <c r="DX18" s="4"/>
      <c r="EB18" s="30"/>
      <c r="EG18" s="30"/>
      <c r="EL18" s="30"/>
    </row>
    <row r="19" spans="1:142" x14ac:dyDescent="0.25">
      <c r="A19" s="49" t="s">
        <v>801</v>
      </c>
      <c r="B19" s="6">
        <f>DC45</f>
        <v>7.4</v>
      </c>
      <c r="C19" s="15">
        <f>DD45</f>
        <v>46</v>
      </c>
      <c r="D19" s="15">
        <f>DE45</f>
        <v>0</v>
      </c>
      <c r="E19" s="15">
        <f>DF45</f>
        <v>46</v>
      </c>
      <c r="F19" s="15">
        <f>DG45</f>
        <v>3</v>
      </c>
      <c r="K19" s="7"/>
      <c r="L19" s="25">
        <v>8</v>
      </c>
      <c r="M19" s="6">
        <v>48</v>
      </c>
      <c r="N19" s="6">
        <v>2</v>
      </c>
      <c r="O19" s="6">
        <v>31</v>
      </c>
      <c r="P19" s="6">
        <v>3</v>
      </c>
      <c r="Q19" s="31"/>
      <c r="R19" s="6"/>
      <c r="S19" s="6"/>
      <c r="T19" s="6"/>
      <c r="U19" s="6"/>
      <c r="V19" s="31">
        <v>3</v>
      </c>
      <c r="W19" s="28">
        <v>18</v>
      </c>
      <c r="X19" s="6">
        <v>0</v>
      </c>
      <c r="Y19" s="6">
        <v>29</v>
      </c>
      <c r="Z19" s="6">
        <v>1</v>
      </c>
      <c r="AA19" s="25"/>
      <c r="AB19" s="6"/>
      <c r="AC19" s="6"/>
      <c r="AD19" s="6"/>
      <c r="AE19" s="6"/>
      <c r="AF19" s="25">
        <v>8</v>
      </c>
      <c r="AG19" s="6">
        <v>48</v>
      </c>
      <c r="AH19" s="6">
        <v>2</v>
      </c>
      <c r="AI19" s="6">
        <v>38</v>
      </c>
      <c r="AJ19" s="6">
        <v>3</v>
      </c>
      <c r="AK19" s="25"/>
      <c r="AL19" s="6"/>
      <c r="AM19" s="6"/>
      <c r="AN19" s="6"/>
      <c r="AO19" s="6"/>
      <c r="AP19" s="25"/>
      <c r="AQ19" s="12"/>
      <c r="AR19" s="6"/>
      <c r="AS19" s="6"/>
      <c r="AT19" s="6"/>
      <c r="AU19" s="25"/>
      <c r="AV19" s="6"/>
      <c r="AW19" s="6"/>
      <c r="AX19" s="6"/>
      <c r="AY19" s="6"/>
      <c r="AZ19" s="25"/>
      <c r="BA19" s="6"/>
      <c r="BB19" s="6"/>
      <c r="BC19" s="6"/>
      <c r="BD19" s="6"/>
      <c r="BE19" s="30"/>
      <c r="BF19" s="4"/>
      <c r="BJ19" s="30"/>
      <c r="BK19" s="4"/>
      <c r="BO19" s="25"/>
      <c r="BP19" s="12"/>
      <c r="BQ19" s="6"/>
      <c r="BR19" s="6"/>
      <c r="BS19" s="6"/>
      <c r="BT19" s="25"/>
      <c r="BU19" s="6"/>
      <c r="BV19" s="6"/>
      <c r="BW19" s="6"/>
      <c r="BX19" s="6"/>
      <c r="BY19" s="25"/>
      <c r="BZ19" s="12"/>
      <c r="CA19" s="6"/>
      <c r="CB19" s="6"/>
      <c r="CC19" s="6"/>
      <c r="CD19" s="30"/>
      <c r="CE19" s="4"/>
      <c r="CI19" s="25"/>
      <c r="CJ19" s="6"/>
      <c r="CK19" s="6"/>
      <c r="CL19" s="6"/>
      <c r="CM19" s="6"/>
      <c r="CN19" s="25"/>
      <c r="CO19" s="12"/>
      <c r="CP19" s="12"/>
      <c r="CQ19" s="6"/>
      <c r="CR19" s="6"/>
      <c r="CS19" s="30"/>
      <c r="CT19" s="34"/>
      <c r="CU19" s="27"/>
      <c r="CV19" s="27"/>
      <c r="CW19" s="27"/>
      <c r="CX19" s="25"/>
      <c r="CY19" s="12"/>
      <c r="CZ19" s="6"/>
      <c r="DA19" s="6"/>
      <c r="DB19" s="6"/>
      <c r="DC19" s="25"/>
      <c r="DD19" s="6"/>
      <c r="DE19" s="6"/>
      <c r="DF19" s="6"/>
      <c r="DG19" s="6"/>
      <c r="DH19" s="30"/>
      <c r="DI19" s="28"/>
      <c r="DJ19" s="28"/>
      <c r="DK19" s="28"/>
      <c r="DL19" s="28"/>
      <c r="DM19" s="30"/>
      <c r="DN19" s="4"/>
      <c r="DR19" s="30"/>
      <c r="DS19" s="4"/>
      <c r="DW19" s="30"/>
      <c r="DX19" s="4"/>
      <c r="EB19" s="30"/>
      <c r="EG19" s="30"/>
      <c r="EL19" s="30"/>
    </row>
    <row r="20" spans="1:142" x14ac:dyDescent="0.25">
      <c r="A20" s="49" t="s">
        <v>605</v>
      </c>
      <c r="B20" s="35">
        <f>EB45</f>
        <v>6</v>
      </c>
      <c r="C20" s="36">
        <f>EC45</f>
        <v>36</v>
      </c>
      <c r="D20" s="36">
        <f>ED45</f>
        <v>0</v>
      </c>
      <c r="E20" s="36">
        <f>EE45</f>
        <v>41</v>
      </c>
      <c r="F20" s="36">
        <f>EF45</f>
        <v>0</v>
      </c>
      <c r="K20" s="7"/>
      <c r="L20" s="25">
        <v>8</v>
      </c>
      <c r="M20" s="6">
        <v>48</v>
      </c>
      <c r="N20" s="6">
        <v>1</v>
      </c>
      <c r="O20" s="6">
        <v>22</v>
      </c>
      <c r="P20" s="6">
        <v>0</v>
      </c>
      <c r="Q20" s="31"/>
      <c r="R20" s="6"/>
      <c r="S20" s="6"/>
      <c r="T20" s="6"/>
      <c r="U20" s="6"/>
      <c r="V20" s="31">
        <v>8</v>
      </c>
      <c r="W20" s="28">
        <v>48</v>
      </c>
      <c r="X20" s="6">
        <v>0</v>
      </c>
      <c r="Y20" s="6">
        <v>21</v>
      </c>
      <c r="Z20" s="6">
        <v>4</v>
      </c>
      <c r="AA20" s="25"/>
      <c r="AB20" s="6"/>
      <c r="AC20" s="6"/>
      <c r="AD20" s="6"/>
      <c r="AE20" s="6"/>
      <c r="AF20" s="25"/>
      <c r="AG20" s="6"/>
      <c r="AH20" s="6"/>
      <c r="AI20" s="6"/>
      <c r="AJ20" s="6"/>
      <c r="AK20" s="25"/>
      <c r="AL20" s="6"/>
      <c r="AM20" s="6"/>
      <c r="AN20" s="6"/>
      <c r="AO20" s="6"/>
      <c r="AP20" s="25"/>
      <c r="AQ20" s="12"/>
      <c r="AR20" s="6"/>
      <c r="AS20" s="6"/>
      <c r="AT20" s="6"/>
      <c r="AU20" s="25"/>
      <c r="AV20" s="6"/>
      <c r="AW20" s="6"/>
      <c r="AX20" s="6"/>
      <c r="AY20" s="6"/>
      <c r="AZ20" s="25"/>
      <c r="BA20" s="6"/>
      <c r="BB20" s="6"/>
      <c r="BC20" s="6"/>
      <c r="BD20" s="6"/>
      <c r="BE20" s="30"/>
      <c r="BF20" s="4"/>
      <c r="BJ20" s="30"/>
      <c r="BK20" s="4"/>
      <c r="BO20" s="25"/>
      <c r="BP20" s="12"/>
      <c r="BQ20" s="6"/>
      <c r="BR20" s="6"/>
      <c r="BS20" s="6"/>
      <c r="BT20" s="25"/>
      <c r="BU20" s="6"/>
      <c r="BV20" s="6"/>
      <c r="BW20" s="6"/>
      <c r="BX20" s="6"/>
      <c r="BY20" s="25"/>
      <c r="BZ20" s="12"/>
      <c r="CA20" s="6"/>
      <c r="CB20" s="6"/>
      <c r="CC20" s="6"/>
      <c r="CD20" s="30"/>
      <c r="CE20" s="4"/>
      <c r="CI20" s="25"/>
      <c r="CJ20" s="6"/>
      <c r="CK20" s="6"/>
      <c r="CL20" s="6"/>
      <c r="CM20" s="6"/>
      <c r="CN20" s="25"/>
      <c r="CO20" s="12"/>
      <c r="CP20" s="12"/>
      <c r="CQ20" s="6"/>
      <c r="CR20" s="6"/>
      <c r="CS20" s="30"/>
      <c r="CT20" s="4"/>
      <c r="CX20" s="25"/>
      <c r="CY20" s="12"/>
      <c r="CZ20" s="6"/>
      <c r="DA20" s="6"/>
      <c r="DB20" s="6"/>
      <c r="DC20" s="25"/>
      <c r="DD20" s="6"/>
      <c r="DE20" s="6"/>
      <c r="DF20" s="6"/>
      <c r="DG20" s="6"/>
      <c r="DH20" s="30"/>
      <c r="DI20" s="28"/>
      <c r="DJ20" s="28"/>
      <c r="DK20" s="28"/>
      <c r="DL20" s="28"/>
      <c r="DM20" s="30"/>
      <c r="DN20" s="4"/>
      <c r="DR20" s="30"/>
      <c r="DS20" s="4"/>
      <c r="DW20" s="30"/>
      <c r="DX20" s="4"/>
      <c r="EB20" s="30"/>
      <c r="EG20" s="30"/>
      <c r="EL20" s="30"/>
    </row>
    <row r="21" spans="1:142" x14ac:dyDescent="0.25">
      <c r="A21" s="49" t="s">
        <v>804</v>
      </c>
      <c r="B21" s="35">
        <f>DR45</f>
        <v>7.2</v>
      </c>
      <c r="C21" s="36">
        <f>DS45</f>
        <v>44</v>
      </c>
      <c r="D21" s="36">
        <f>DT45</f>
        <v>0</v>
      </c>
      <c r="E21" s="36">
        <f>DU45</f>
        <v>51</v>
      </c>
      <c r="F21" s="36">
        <f>DV45</f>
        <v>2</v>
      </c>
      <c r="K21" s="7"/>
      <c r="L21" s="29"/>
      <c r="M21" s="6"/>
      <c r="N21" s="6"/>
      <c r="O21" s="6"/>
      <c r="P21" s="12"/>
      <c r="Q21" s="25"/>
      <c r="R21" s="6"/>
      <c r="S21" s="6"/>
      <c r="T21" s="6"/>
      <c r="U21" s="6"/>
      <c r="V21" s="25">
        <v>8</v>
      </c>
      <c r="W21" s="12">
        <v>48</v>
      </c>
      <c r="X21" s="6">
        <v>1</v>
      </c>
      <c r="Y21" s="6">
        <v>39</v>
      </c>
      <c r="Z21" s="6">
        <v>4</v>
      </c>
      <c r="AA21" s="25"/>
      <c r="AB21" s="6"/>
      <c r="AC21" s="6"/>
      <c r="AD21" s="6"/>
      <c r="AE21" s="6"/>
      <c r="AF21" s="25"/>
      <c r="AG21" s="6"/>
      <c r="AH21" s="6"/>
      <c r="AI21" s="6"/>
      <c r="AJ21" s="6"/>
      <c r="AK21" s="25"/>
      <c r="AL21" s="6"/>
      <c r="AM21" s="6"/>
      <c r="AN21" s="6"/>
      <c r="AO21" s="6"/>
      <c r="AP21" s="25"/>
      <c r="AQ21" s="12"/>
      <c r="AR21" s="6"/>
      <c r="AS21" s="6"/>
      <c r="AT21" s="6"/>
      <c r="AU21" s="29"/>
      <c r="AV21" s="6"/>
      <c r="AW21" s="6"/>
      <c r="AX21" s="6"/>
      <c r="AY21" s="6"/>
      <c r="AZ21" s="25"/>
      <c r="BA21" s="6"/>
      <c r="BB21" s="6"/>
      <c r="BC21" s="6"/>
      <c r="BD21" s="6"/>
      <c r="BE21" s="30"/>
      <c r="BF21" s="4"/>
      <c r="BJ21" s="30"/>
      <c r="BK21" s="4"/>
      <c r="BO21" s="25"/>
      <c r="BP21" s="12"/>
      <c r="BQ21" s="6"/>
      <c r="BR21" s="6"/>
      <c r="BS21" s="6"/>
      <c r="BT21" s="25"/>
      <c r="BU21" s="6"/>
      <c r="BV21" s="6"/>
      <c r="BW21" s="6"/>
      <c r="BX21" s="6"/>
      <c r="BY21" s="25"/>
      <c r="BZ21" s="12"/>
      <c r="CA21" s="6"/>
      <c r="CB21" s="6"/>
      <c r="CC21" s="6"/>
      <c r="CD21" s="30"/>
      <c r="CE21" s="4"/>
      <c r="CI21" s="25"/>
      <c r="CJ21" s="6"/>
      <c r="CK21" s="6"/>
      <c r="CL21" s="6"/>
      <c r="CM21" s="6"/>
      <c r="CN21" s="25"/>
      <c r="CO21" s="12"/>
      <c r="CP21" s="12"/>
      <c r="CQ21" s="6"/>
      <c r="CR21" s="6"/>
      <c r="CS21" s="30"/>
      <c r="CT21" s="4"/>
      <c r="CX21" s="25"/>
      <c r="CY21" s="12"/>
      <c r="CZ21" s="6"/>
      <c r="DA21" s="6"/>
      <c r="DB21" s="6"/>
      <c r="DC21" s="25"/>
      <c r="DD21" s="6"/>
      <c r="DE21" s="6"/>
      <c r="DF21" s="6"/>
      <c r="DG21" s="6"/>
      <c r="DH21" s="30"/>
      <c r="DI21" s="28"/>
      <c r="DJ21" s="28"/>
      <c r="DK21" s="28"/>
      <c r="DL21" s="28"/>
      <c r="DM21" s="30"/>
      <c r="DN21" s="4"/>
      <c r="DR21" s="30"/>
      <c r="DS21" s="4"/>
      <c r="DW21" s="30"/>
      <c r="DX21" s="4"/>
      <c r="EB21" s="30"/>
      <c r="EG21" s="30"/>
      <c r="EL21" s="30"/>
    </row>
    <row r="22" spans="1:142" x14ac:dyDescent="0.25">
      <c r="A22" s="26" t="s">
        <v>236</v>
      </c>
      <c r="B22" s="5">
        <f>AU45</f>
        <v>8</v>
      </c>
      <c r="C22" s="15">
        <f>AV45</f>
        <v>48</v>
      </c>
      <c r="D22" s="15">
        <f>AW45</f>
        <v>0</v>
      </c>
      <c r="E22" s="15">
        <f>AX45</f>
        <v>31</v>
      </c>
      <c r="F22" s="15">
        <f>AY45</f>
        <v>2</v>
      </c>
      <c r="G22" s="7"/>
      <c r="H22" s="24"/>
      <c r="I22" s="7"/>
      <c r="J22" s="7"/>
      <c r="K22" s="7"/>
      <c r="L22" s="25"/>
      <c r="M22" s="12"/>
      <c r="N22" s="6"/>
      <c r="O22" s="6"/>
      <c r="P22" s="6"/>
      <c r="Q22" s="25"/>
      <c r="R22" s="12"/>
      <c r="S22" s="6"/>
      <c r="T22" s="6"/>
      <c r="U22" s="6"/>
      <c r="V22" s="25">
        <v>8</v>
      </c>
      <c r="W22" s="12">
        <v>48</v>
      </c>
      <c r="X22" s="6">
        <v>0</v>
      </c>
      <c r="Y22" s="6">
        <v>64</v>
      </c>
      <c r="Z22" s="6">
        <v>0</v>
      </c>
      <c r="AA22" s="25"/>
      <c r="AB22" s="6"/>
      <c r="AC22" s="6"/>
      <c r="AD22" s="6"/>
      <c r="AE22" s="6"/>
      <c r="AF22" s="25"/>
      <c r="AG22" s="6"/>
      <c r="AH22" s="6"/>
      <c r="AI22" s="6"/>
      <c r="AJ22" s="6"/>
      <c r="AK22" s="25"/>
      <c r="AL22" s="6"/>
      <c r="AM22" s="6"/>
      <c r="AN22" s="6"/>
      <c r="AO22" s="6"/>
      <c r="AP22" s="25"/>
      <c r="AQ22" s="12"/>
      <c r="AR22" s="6"/>
      <c r="AS22" s="6"/>
      <c r="AT22" s="6"/>
      <c r="AU22" s="29"/>
      <c r="AV22" s="6"/>
      <c r="AW22" s="6"/>
      <c r="AX22" s="6"/>
      <c r="AY22" s="6"/>
      <c r="AZ22" s="30"/>
      <c r="BE22" s="30"/>
      <c r="BF22" s="4"/>
      <c r="BJ22" s="30"/>
      <c r="BK22" s="4"/>
      <c r="BO22" s="25"/>
      <c r="BP22" s="12"/>
      <c r="BQ22" s="6"/>
      <c r="BR22" s="6"/>
      <c r="BS22" s="6"/>
      <c r="BT22" s="25"/>
      <c r="BU22" s="6"/>
      <c r="BV22" s="6"/>
      <c r="BW22" s="6"/>
      <c r="BX22" s="6"/>
      <c r="BY22" s="25"/>
      <c r="BZ22" s="12"/>
      <c r="CA22" s="6"/>
      <c r="CB22" s="6"/>
      <c r="CC22" s="6"/>
      <c r="CD22" s="30"/>
      <c r="CE22" s="4"/>
      <c r="CI22" s="30"/>
      <c r="CJ22" s="6"/>
      <c r="CK22" s="6"/>
      <c r="CL22" s="6"/>
      <c r="CM22" s="6"/>
      <c r="CN22" s="30"/>
      <c r="CO22" s="4"/>
      <c r="CP22" s="4"/>
      <c r="CS22" s="30"/>
      <c r="CT22" s="4"/>
      <c r="CX22" s="25"/>
      <c r="CY22" s="12"/>
      <c r="CZ22" s="6"/>
      <c r="DA22" s="6"/>
      <c r="DB22" s="6"/>
      <c r="DC22" s="25"/>
      <c r="DD22" s="6"/>
      <c r="DE22" s="6"/>
      <c r="DF22" s="6"/>
      <c r="DG22" s="6"/>
      <c r="DH22" s="38"/>
      <c r="DI22" s="28"/>
      <c r="DJ22" s="28"/>
      <c r="DK22" s="28"/>
      <c r="DL22" s="28"/>
      <c r="DM22" s="30"/>
      <c r="DN22" s="4"/>
      <c r="DR22" s="30"/>
      <c r="DS22" s="4"/>
      <c r="DW22" s="30"/>
      <c r="DX22" s="4"/>
      <c r="EB22" s="30"/>
      <c r="EG22" s="30"/>
      <c r="EL22" s="30"/>
    </row>
    <row r="23" spans="1:142" x14ac:dyDescent="0.25">
      <c r="A23" s="26" t="s">
        <v>9</v>
      </c>
      <c r="B23" s="5">
        <f>BY45</f>
        <v>1</v>
      </c>
      <c r="C23" s="15">
        <f>BZ45</f>
        <v>6</v>
      </c>
      <c r="D23" s="15">
        <f>CA45</f>
        <v>0</v>
      </c>
      <c r="E23" s="15">
        <f>CB45</f>
        <v>13</v>
      </c>
      <c r="F23" s="15">
        <f>CC45</f>
        <v>2</v>
      </c>
      <c r="G23" s="7"/>
      <c r="H23" s="24"/>
      <c r="I23" s="7"/>
      <c r="J23" s="7"/>
      <c r="K23" s="7"/>
      <c r="L23" s="25"/>
      <c r="M23" s="12"/>
      <c r="N23" s="6"/>
      <c r="O23" s="6"/>
      <c r="P23" s="6"/>
      <c r="Q23" s="25"/>
      <c r="R23" s="12"/>
      <c r="S23" s="6"/>
      <c r="T23" s="6"/>
      <c r="U23" s="6"/>
      <c r="V23" s="25">
        <v>8</v>
      </c>
      <c r="W23" s="12">
        <v>48</v>
      </c>
      <c r="X23" s="6">
        <v>4</v>
      </c>
      <c r="Y23" s="6">
        <v>7</v>
      </c>
      <c r="Z23" s="6">
        <v>2</v>
      </c>
      <c r="AA23" s="25"/>
      <c r="AB23" s="6"/>
      <c r="AC23" s="6"/>
      <c r="AD23" s="6"/>
      <c r="AE23" s="6"/>
      <c r="AF23" s="25"/>
      <c r="AG23" s="6"/>
      <c r="AH23" s="6"/>
      <c r="AI23" s="6"/>
      <c r="AJ23" s="6"/>
      <c r="AK23" s="25"/>
      <c r="AL23" s="6"/>
      <c r="AM23" s="6"/>
      <c r="AN23" s="6"/>
      <c r="AO23" s="6"/>
      <c r="AP23" s="25"/>
      <c r="AQ23" s="12"/>
      <c r="AR23" s="6"/>
      <c r="AS23" s="6"/>
      <c r="AT23" s="6"/>
      <c r="AU23" s="25"/>
      <c r="AV23" s="6"/>
      <c r="AW23" s="6"/>
      <c r="AX23" s="6"/>
      <c r="AY23" s="6"/>
      <c r="AZ23" s="25"/>
      <c r="BA23" s="6"/>
      <c r="BB23" s="6"/>
      <c r="BC23" s="6"/>
      <c r="BD23" s="6"/>
      <c r="BE23" s="30"/>
      <c r="BF23" s="4"/>
      <c r="BJ23" s="30"/>
      <c r="BK23" s="4"/>
      <c r="BO23" s="25"/>
      <c r="BP23" s="12"/>
      <c r="BQ23" s="6"/>
      <c r="BR23" s="6"/>
      <c r="BS23" s="6"/>
      <c r="BT23" s="25"/>
      <c r="BU23" s="6"/>
      <c r="BV23" s="6"/>
      <c r="BW23" s="6"/>
      <c r="BX23" s="6"/>
      <c r="BY23" s="25"/>
      <c r="BZ23" s="12"/>
      <c r="CA23" s="6"/>
      <c r="CB23" s="6"/>
      <c r="CC23" s="6"/>
      <c r="CD23" s="30"/>
      <c r="CE23" s="4"/>
      <c r="CI23" s="25"/>
      <c r="CJ23" s="6"/>
      <c r="CK23" s="6"/>
      <c r="CL23" s="6"/>
      <c r="CM23" s="6"/>
      <c r="CN23" s="25"/>
      <c r="CO23" s="12"/>
      <c r="CP23" s="12"/>
      <c r="CQ23" s="6"/>
      <c r="CR23" s="6"/>
      <c r="CS23" s="30"/>
      <c r="CT23" s="4"/>
      <c r="CX23" s="25"/>
      <c r="CY23" s="12"/>
      <c r="CZ23" s="6"/>
      <c r="DA23" s="6"/>
      <c r="DB23" s="6"/>
      <c r="DC23" s="25"/>
      <c r="DD23" s="12"/>
      <c r="DE23" s="6"/>
      <c r="DF23" s="6"/>
      <c r="DG23" s="6"/>
      <c r="DH23" s="30"/>
      <c r="DM23" s="30"/>
      <c r="DN23" s="4"/>
      <c r="DR23" s="30"/>
      <c r="DS23" s="4"/>
      <c r="DW23" s="30"/>
      <c r="DX23" s="4"/>
      <c r="EB23" s="30"/>
      <c r="EG23" s="30"/>
      <c r="EL23" s="30"/>
    </row>
    <row r="24" spans="1:142" x14ac:dyDescent="0.25">
      <c r="A24" s="49" t="s">
        <v>22</v>
      </c>
      <c r="B24" s="35">
        <f>DW45</f>
        <v>7</v>
      </c>
      <c r="C24" s="36">
        <f>DX45</f>
        <v>42</v>
      </c>
      <c r="D24" s="36">
        <f>DY45</f>
        <v>0</v>
      </c>
      <c r="E24" s="36">
        <f>DZ45</f>
        <v>37</v>
      </c>
      <c r="F24" s="36">
        <f>EA45</f>
        <v>1</v>
      </c>
      <c r="K24" s="7"/>
      <c r="L24" s="25"/>
      <c r="M24" s="12"/>
      <c r="N24" s="6"/>
      <c r="O24" s="6"/>
      <c r="P24" s="6"/>
      <c r="Q24" s="25"/>
      <c r="R24" s="12"/>
      <c r="S24" s="6"/>
      <c r="T24" s="6"/>
      <c r="U24" s="6"/>
      <c r="V24" s="25"/>
      <c r="W24" s="12"/>
      <c r="X24" s="6"/>
      <c r="Y24" s="6"/>
      <c r="Z24" s="6"/>
      <c r="AA24" s="25"/>
      <c r="AB24" s="6"/>
      <c r="AC24" s="6"/>
      <c r="AD24" s="6"/>
      <c r="AE24" s="6"/>
      <c r="AF24" s="25"/>
      <c r="AG24" s="6"/>
      <c r="AH24" s="6"/>
      <c r="AI24" s="6"/>
      <c r="AJ24" s="6"/>
      <c r="AK24" s="25"/>
      <c r="AL24" s="6"/>
      <c r="AM24" s="6"/>
      <c r="AN24" s="6"/>
      <c r="AO24" s="6"/>
      <c r="AP24" s="25"/>
      <c r="AQ24" s="12"/>
      <c r="AR24" s="6"/>
      <c r="AS24" s="6"/>
      <c r="AT24" s="6"/>
      <c r="AU24" s="30"/>
      <c r="AV24" s="12"/>
      <c r="AW24" s="6"/>
      <c r="AX24" s="6"/>
      <c r="AY24" s="6"/>
      <c r="AZ24" s="30"/>
      <c r="BE24" s="30"/>
      <c r="BF24" s="4"/>
      <c r="BJ24" s="30"/>
      <c r="BK24" s="4"/>
      <c r="BO24" s="30"/>
      <c r="BP24" s="4"/>
      <c r="BT24" s="30"/>
      <c r="BY24" s="25"/>
      <c r="BZ24" s="12"/>
      <c r="CA24" s="6"/>
      <c r="CB24" s="6"/>
      <c r="CC24" s="6"/>
      <c r="CD24" s="30"/>
      <c r="CE24" s="4"/>
      <c r="CI24" s="25"/>
      <c r="CJ24" s="12"/>
      <c r="CK24" s="6"/>
      <c r="CL24" s="6"/>
      <c r="CM24" s="6"/>
      <c r="CN24" s="25"/>
      <c r="CO24" s="12"/>
      <c r="CP24" s="12"/>
      <c r="CQ24" s="6"/>
      <c r="CR24" s="6"/>
      <c r="CS24" s="30"/>
      <c r="CT24" s="4"/>
      <c r="CX24" s="25"/>
      <c r="CY24" s="12"/>
      <c r="CZ24" s="6"/>
      <c r="DA24" s="6"/>
      <c r="DB24" s="6"/>
      <c r="DC24" s="25"/>
      <c r="DD24" s="12"/>
      <c r="DE24" s="6"/>
      <c r="DF24" s="6"/>
      <c r="DG24" s="6"/>
      <c r="DH24" s="30"/>
      <c r="DM24" s="30"/>
      <c r="DN24" s="4"/>
      <c r="DR24" s="30"/>
      <c r="DS24" s="4"/>
      <c r="DW24" s="30"/>
      <c r="DX24" s="4"/>
      <c r="EB24" s="30"/>
      <c r="EG24" s="30"/>
      <c r="EL24" s="30"/>
    </row>
    <row r="25" spans="1:142" x14ac:dyDescent="0.25">
      <c r="A25" s="49" t="s">
        <v>803</v>
      </c>
      <c r="B25" s="35">
        <f>EG45</f>
        <v>2.4</v>
      </c>
      <c r="C25" s="36">
        <f>EH45</f>
        <v>16</v>
      </c>
      <c r="D25" s="36">
        <f>EI45</f>
        <v>0</v>
      </c>
      <c r="E25" s="36">
        <f>EJ45</f>
        <v>31</v>
      </c>
      <c r="F25" s="36">
        <f>EK45</f>
        <v>2</v>
      </c>
      <c r="K25" s="7"/>
      <c r="L25" s="31"/>
      <c r="M25" s="34"/>
      <c r="N25" s="37"/>
      <c r="O25" s="37"/>
      <c r="P25" s="54"/>
      <c r="Q25" s="29"/>
      <c r="R25" s="28"/>
      <c r="S25" s="6"/>
      <c r="T25" s="6"/>
      <c r="U25" s="6"/>
      <c r="V25" s="29"/>
      <c r="W25" s="28"/>
      <c r="X25" s="6"/>
      <c r="Y25" s="6"/>
      <c r="Z25" s="6"/>
      <c r="AA25" s="25"/>
      <c r="AB25" s="6"/>
      <c r="AC25" s="6"/>
      <c r="AD25" s="6"/>
      <c r="AE25" s="6"/>
      <c r="AF25" s="25"/>
      <c r="AG25" s="6"/>
      <c r="AH25" s="6"/>
      <c r="AI25" s="6"/>
      <c r="AJ25" s="6"/>
      <c r="AK25" s="25"/>
      <c r="AL25" s="6"/>
      <c r="AM25" s="6"/>
      <c r="AN25" s="6"/>
      <c r="AO25" s="6"/>
      <c r="AP25" s="25"/>
      <c r="AQ25" s="12"/>
      <c r="AR25" s="6"/>
      <c r="AS25" s="6"/>
      <c r="AT25" s="6"/>
      <c r="AU25" s="30"/>
      <c r="AV25" s="12"/>
      <c r="AW25" s="6"/>
      <c r="AX25" s="6"/>
      <c r="AY25" s="6"/>
      <c r="AZ25" s="30"/>
      <c r="BE25" s="30"/>
      <c r="BF25" s="4"/>
      <c r="BJ25" s="30"/>
      <c r="BK25" s="4"/>
      <c r="BO25" s="30"/>
      <c r="BP25" s="4"/>
      <c r="BT25" s="30"/>
      <c r="BY25" s="25"/>
      <c r="BZ25" s="12"/>
      <c r="CA25" s="6"/>
      <c r="CB25" s="6"/>
      <c r="CC25" s="6"/>
      <c r="CD25" s="30"/>
      <c r="CE25" s="4"/>
      <c r="CI25" s="25"/>
      <c r="CJ25" s="12"/>
      <c r="CK25" s="6"/>
      <c r="CL25" s="6"/>
      <c r="CM25" s="6"/>
      <c r="CN25" s="25"/>
      <c r="CO25" s="12"/>
      <c r="CP25" s="12"/>
      <c r="CQ25" s="6"/>
      <c r="CR25" s="6"/>
      <c r="CS25" s="30"/>
      <c r="CT25" s="4"/>
      <c r="CX25" s="25"/>
      <c r="CY25" s="12"/>
      <c r="CZ25" s="6"/>
      <c r="DA25" s="6"/>
      <c r="DB25" s="6"/>
      <c r="DC25" s="25"/>
      <c r="DD25" s="12"/>
      <c r="DE25" s="6"/>
      <c r="DF25" s="6"/>
      <c r="DG25" s="6"/>
      <c r="DH25" s="30"/>
      <c r="DM25" s="30"/>
      <c r="DN25" s="4"/>
      <c r="DR25" s="30"/>
      <c r="DS25" s="4"/>
      <c r="DW25" s="30"/>
      <c r="DX25" s="4"/>
      <c r="EB25" s="30"/>
      <c r="EG25" s="30"/>
      <c r="EL25" s="30"/>
    </row>
    <row r="26" spans="1:142" x14ac:dyDescent="0.25">
      <c r="A26" s="49" t="s">
        <v>531</v>
      </c>
      <c r="B26" s="5">
        <f>CI45</f>
        <v>0</v>
      </c>
      <c r="C26" s="15">
        <f>CJ45</f>
        <v>0</v>
      </c>
      <c r="D26" s="15">
        <f>CK45</f>
        <v>0</v>
      </c>
      <c r="E26" s="15">
        <f>CL45</f>
        <v>0</v>
      </c>
      <c r="F26" s="15">
        <f>CM45</f>
        <v>0</v>
      </c>
      <c r="G26" s="7"/>
      <c r="H26" s="24"/>
      <c r="I26" s="7"/>
      <c r="J26" s="7"/>
      <c r="K26" s="7"/>
      <c r="L26" s="31"/>
      <c r="M26" s="34"/>
      <c r="N26" s="34"/>
      <c r="O26" s="34"/>
      <c r="P26" s="52"/>
      <c r="Q26" s="29"/>
      <c r="R26" s="28"/>
      <c r="S26" s="6"/>
      <c r="T26" s="6"/>
      <c r="U26" s="6"/>
      <c r="V26" s="29"/>
      <c r="W26" s="28"/>
      <c r="X26" s="6"/>
      <c r="Y26" s="6"/>
      <c r="Z26" s="6"/>
      <c r="AA26" s="25"/>
      <c r="AB26" s="6"/>
      <c r="AC26" s="6"/>
      <c r="AD26" s="6"/>
      <c r="AE26" s="6"/>
      <c r="AF26" s="25"/>
      <c r="AG26" s="6"/>
      <c r="AH26" s="6"/>
      <c r="AI26" s="6"/>
      <c r="AJ26" s="6"/>
      <c r="AK26" s="25"/>
      <c r="AL26" s="6"/>
      <c r="AM26" s="6"/>
      <c r="AN26" s="6"/>
      <c r="AO26" s="6"/>
      <c r="AP26" s="25"/>
      <c r="AQ26" s="12"/>
      <c r="AR26" s="6"/>
      <c r="AS26" s="6"/>
      <c r="AT26" s="6"/>
      <c r="AU26" s="25"/>
      <c r="AV26" s="12"/>
      <c r="AW26" s="6"/>
      <c r="AX26" s="6"/>
      <c r="AY26" s="6"/>
      <c r="AZ26" s="25"/>
      <c r="BA26" s="6"/>
      <c r="BB26" s="6"/>
      <c r="BC26" s="6"/>
      <c r="BD26" s="6"/>
      <c r="BE26" s="30"/>
      <c r="BF26" s="4"/>
      <c r="BJ26" s="30"/>
      <c r="BK26" s="4"/>
      <c r="BO26" s="25"/>
      <c r="BP26" s="12"/>
      <c r="BQ26" s="6"/>
      <c r="BR26" s="6"/>
      <c r="BS26" s="6"/>
      <c r="BT26" s="25"/>
      <c r="BU26" s="6"/>
      <c r="BV26" s="6"/>
      <c r="BW26" s="6"/>
      <c r="BX26" s="6"/>
      <c r="BY26" s="25"/>
      <c r="BZ26" s="12"/>
      <c r="CA26" s="6"/>
      <c r="CB26" s="6"/>
      <c r="CC26" s="6"/>
      <c r="CD26" s="30"/>
      <c r="CE26" s="4"/>
      <c r="CI26" s="25"/>
      <c r="CJ26" s="12"/>
      <c r="CK26" s="6"/>
      <c r="CL26" s="6"/>
      <c r="CM26" s="6"/>
      <c r="CN26" s="30"/>
      <c r="CO26" s="4"/>
      <c r="CP26" s="4"/>
      <c r="CS26" s="30"/>
      <c r="CT26" s="4"/>
      <c r="CX26" s="25"/>
      <c r="CY26" s="12"/>
      <c r="CZ26" s="6"/>
      <c r="DA26" s="6"/>
      <c r="DB26" s="6"/>
      <c r="DC26" s="25"/>
      <c r="DD26" s="12"/>
      <c r="DE26" s="6"/>
      <c r="DF26" s="6"/>
      <c r="DG26" s="6"/>
      <c r="DH26" s="30"/>
      <c r="DM26" s="30"/>
      <c r="DN26" s="4"/>
      <c r="DR26" s="30"/>
      <c r="DS26" s="4"/>
      <c r="DW26" s="30"/>
      <c r="DX26" s="4"/>
      <c r="EB26" s="30"/>
      <c r="EG26" s="30"/>
      <c r="EL26" s="30"/>
    </row>
    <row r="27" spans="1:142" x14ac:dyDescent="0.25">
      <c r="A27" s="49" t="s">
        <v>816</v>
      </c>
      <c r="B27" s="35">
        <f>EL45</f>
        <v>6</v>
      </c>
      <c r="C27" s="36">
        <f>EM45</f>
        <v>36</v>
      </c>
      <c r="D27" s="36">
        <f>EN45</f>
        <v>0</v>
      </c>
      <c r="E27" s="36">
        <f>EO45</f>
        <v>15</v>
      </c>
      <c r="F27" s="36">
        <f>EP45</f>
        <v>3</v>
      </c>
      <c r="H27" s="24">
        <v>1</v>
      </c>
      <c r="K27" s="7"/>
      <c r="L27" s="31"/>
      <c r="M27" s="34"/>
      <c r="N27" s="34"/>
      <c r="O27" s="34"/>
      <c r="P27" s="52"/>
      <c r="Q27" s="28"/>
      <c r="R27" s="28"/>
      <c r="S27" s="6"/>
      <c r="T27" s="6"/>
      <c r="U27" s="6"/>
      <c r="V27" s="29"/>
      <c r="W27" s="28"/>
      <c r="X27" s="6"/>
      <c r="Y27" s="6"/>
      <c r="Z27" s="6"/>
      <c r="AA27" s="25"/>
      <c r="AB27" s="6"/>
      <c r="AC27" s="6"/>
      <c r="AD27" s="6"/>
      <c r="AE27" s="6"/>
      <c r="AF27" s="25"/>
      <c r="AG27" s="6"/>
      <c r="AH27" s="6"/>
      <c r="AI27" s="6"/>
      <c r="AJ27" s="6"/>
      <c r="AK27" s="25"/>
      <c r="AL27" s="6"/>
      <c r="AM27" s="6"/>
      <c r="AN27" s="6"/>
      <c r="AO27" s="6"/>
      <c r="AP27" s="25"/>
      <c r="AQ27" s="12"/>
      <c r="AR27" s="6"/>
      <c r="AS27" s="6"/>
      <c r="AT27" s="6"/>
      <c r="AU27" s="25"/>
      <c r="AV27" s="12"/>
      <c r="AW27" s="6"/>
      <c r="AX27" s="6"/>
      <c r="AY27" s="6"/>
      <c r="AZ27" s="25"/>
      <c r="BA27" s="6"/>
      <c r="BB27" s="6"/>
      <c r="BC27" s="6"/>
      <c r="BD27" s="6"/>
      <c r="BE27" s="30"/>
      <c r="BF27" s="4"/>
      <c r="BJ27" s="30"/>
      <c r="BK27" s="4"/>
      <c r="BO27" s="25"/>
      <c r="BP27" s="12"/>
      <c r="BQ27" s="6"/>
      <c r="BR27" s="6"/>
      <c r="BS27" s="6"/>
      <c r="BT27" s="25"/>
      <c r="BU27" s="6"/>
      <c r="BV27" s="6"/>
      <c r="BW27" s="6"/>
      <c r="BX27" s="6"/>
      <c r="BY27" s="25"/>
      <c r="BZ27" s="12"/>
      <c r="CA27" s="6"/>
      <c r="CB27" s="6"/>
      <c r="CC27" s="6"/>
      <c r="CD27" s="30"/>
      <c r="CE27" s="4"/>
      <c r="CI27" s="25"/>
      <c r="CJ27" s="12"/>
      <c r="CK27" s="6"/>
      <c r="CL27" s="6"/>
      <c r="CM27" s="6"/>
      <c r="CN27" s="30"/>
      <c r="CO27" s="4"/>
      <c r="CP27" s="4"/>
      <c r="CS27" s="30"/>
      <c r="CT27" s="4"/>
      <c r="CX27" s="25"/>
      <c r="CY27" s="12"/>
      <c r="CZ27" s="6"/>
      <c r="DA27" s="6"/>
      <c r="DB27" s="6"/>
      <c r="DC27" s="25"/>
      <c r="DD27" s="12"/>
      <c r="DE27" s="6"/>
      <c r="DF27" s="6"/>
      <c r="DG27" s="6"/>
      <c r="DH27" s="30"/>
      <c r="DM27" s="30"/>
      <c r="DN27" s="4"/>
      <c r="DR27" s="30"/>
      <c r="DS27" s="4"/>
      <c r="DW27" s="30"/>
      <c r="DX27" s="4"/>
      <c r="EB27" s="30"/>
      <c r="EG27" s="30"/>
      <c r="EL27" s="30"/>
    </row>
    <row r="28" spans="1:142" x14ac:dyDescent="0.25">
      <c r="A28" s="62" t="s">
        <v>530</v>
      </c>
      <c r="B28" s="5">
        <f>CN45</f>
        <v>4</v>
      </c>
      <c r="C28" s="15">
        <f>CO45</f>
        <v>24</v>
      </c>
      <c r="D28" s="15">
        <f>CP45</f>
        <v>0</v>
      </c>
      <c r="E28" s="15">
        <f>CQ45</f>
        <v>25</v>
      </c>
      <c r="F28" s="15">
        <f>CR45</f>
        <v>2</v>
      </c>
      <c r="G28" s="7"/>
      <c r="H28" s="6"/>
      <c r="I28" s="7"/>
      <c r="J28" s="7"/>
      <c r="K28" s="7"/>
      <c r="L28" s="31"/>
      <c r="M28" s="34"/>
      <c r="N28" s="34"/>
      <c r="O28" s="34"/>
      <c r="P28" s="52"/>
      <c r="Q28" s="28"/>
      <c r="R28" s="28"/>
      <c r="S28" s="6"/>
      <c r="T28" s="6"/>
      <c r="U28" s="6"/>
      <c r="V28" s="29"/>
      <c r="W28" s="28"/>
      <c r="X28" s="6"/>
      <c r="Y28" s="6"/>
      <c r="Z28" s="6"/>
      <c r="AA28" s="25"/>
      <c r="AB28" s="6"/>
      <c r="AC28" s="6"/>
      <c r="AD28" s="6"/>
      <c r="AE28" s="6"/>
      <c r="AF28" s="25"/>
      <c r="AG28" s="6"/>
      <c r="AH28" s="6"/>
      <c r="AI28" s="6"/>
      <c r="AJ28" s="6"/>
      <c r="AK28" s="25"/>
      <c r="AL28" s="6"/>
      <c r="AM28" s="6"/>
      <c r="AN28" s="6"/>
      <c r="AO28" s="6"/>
      <c r="AP28" s="25"/>
      <c r="AQ28" s="12"/>
      <c r="AR28" s="6"/>
      <c r="AS28" s="6"/>
      <c r="AT28" s="6"/>
      <c r="AU28" s="25"/>
      <c r="AV28" s="12"/>
      <c r="AW28" s="6"/>
      <c r="AX28" s="6"/>
      <c r="AY28" s="6"/>
      <c r="AZ28" s="25"/>
      <c r="BA28" s="6"/>
      <c r="BB28" s="6"/>
      <c r="BC28" s="6"/>
      <c r="BD28" s="6"/>
      <c r="BE28" s="30"/>
      <c r="BF28" s="4"/>
      <c r="BJ28" s="30"/>
      <c r="BK28" s="4"/>
      <c r="BO28" s="25"/>
      <c r="BP28" s="12"/>
      <c r="BQ28" s="6"/>
      <c r="BR28" s="6"/>
      <c r="BS28" s="6"/>
      <c r="BT28" s="25"/>
      <c r="BU28" s="6"/>
      <c r="BV28" s="6"/>
      <c r="BW28" s="6"/>
      <c r="BX28" s="6"/>
      <c r="BY28" s="25"/>
      <c r="BZ28" s="12"/>
      <c r="CA28" s="6"/>
      <c r="CB28" s="6"/>
      <c r="CC28" s="6"/>
      <c r="CD28" s="30"/>
      <c r="CE28" s="4"/>
      <c r="CI28" s="25"/>
      <c r="CJ28" s="12"/>
      <c r="CK28" s="6"/>
      <c r="CL28" s="6"/>
      <c r="CM28" s="6"/>
      <c r="CN28" s="30"/>
      <c r="CO28" s="4"/>
      <c r="CP28" s="4"/>
      <c r="CS28" s="30"/>
      <c r="CT28" s="4"/>
      <c r="CX28" s="25"/>
      <c r="CY28" s="12"/>
      <c r="CZ28" s="6"/>
      <c r="DA28" s="6"/>
      <c r="DB28" s="6"/>
      <c r="DC28" s="25"/>
      <c r="DD28" s="12"/>
      <c r="DE28" s="6"/>
      <c r="DF28" s="6"/>
      <c r="DG28" s="6"/>
      <c r="DH28" s="30"/>
      <c r="DM28" s="30"/>
      <c r="DN28" s="4"/>
      <c r="DR28" s="30"/>
      <c r="DS28" s="4"/>
      <c r="DW28" s="30"/>
      <c r="DX28" s="4"/>
      <c r="EB28" s="30"/>
      <c r="EG28" s="30"/>
      <c r="EL28" s="30"/>
    </row>
    <row r="29" spans="1:142" x14ac:dyDescent="0.25">
      <c r="A29" s="62" t="s">
        <v>754</v>
      </c>
      <c r="B29" s="5">
        <f>CX45</f>
        <v>2</v>
      </c>
      <c r="C29" s="15">
        <f>CY45</f>
        <v>12</v>
      </c>
      <c r="D29" s="15">
        <f>CZ45</f>
        <v>0</v>
      </c>
      <c r="E29" s="15">
        <f>DA45</f>
        <v>24</v>
      </c>
      <c r="F29" s="15">
        <v>0</v>
      </c>
      <c r="G29" s="7"/>
      <c r="H29" s="24"/>
      <c r="I29" s="7"/>
      <c r="J29" s="7"/>
      <c r="K29" s="7"/>
      <c r="L29" s="31"/>
      <c r="M29" s="34"/>
      <c r="N29" s="34"/>
      <c r="O29" s="34"/>
      <c r="P29" s="52"/>
      <c r="Q29" s="28"/>
      <c r="R29" s="28"/>
      <c r="S29" s="6"/>
      <c r="T29" s="6"/>
      <c r="U29" s="6"/>
      <c r="V29" s="29"/>
      <c r="W29" s="28"/>
      <c r="X29" s="6"/>
      <c r="Y29" s="6"/>
      <c r="Z29" s="6"/>
      <c r="AA29" s="25"/>
      <c r="AB29" s="6"/>
      <c r="AC29" s="6"/>
      <c r="AD29" s="6"/>
      <c r="AE29" s="6"/>
      <c r="AF29" s="25"/>
      <c r="AG29" s="6"/>
      <c r="AH29" s="6"/>
      <c r="AI29" s="6"/>
      <c r="AJ29" s="6"/>
      <c r="AK29" s="25"/>
      <c r="AL29" s="6"/>
      <c r="AM29" s="6"/>
      <c r="AN29" s="6"/>
      <c r="AO29" s="6"/>
      <c r="AP29" s="25"/>
      <c r="AQ29" s="12"/>
      <c r="AR29" s="6"/>
      <c r="AS29" s="6"/>
      <c r="AT29" s="6"/>
      <c r="AU29" s="25"/>
      <c r="AV29" s="12"/>
      <c r="AW29" s="6"/>
      <c r="AX29" s="6"/>
      <c r="AY29" s="6"/>
      <c r="AZ29" s="25"/>
      <c r="BA29" s="6"/>
      <c r="BB29" s="6"/>
      <c r="BC29" s="6"/>
      <c r="BD29" s="6"/>
      <c r="BE29" s="30"/>
      <c r="BF29" s="4"/>
      <c r="BJ29" s="30"/>
      <c r="BK29" s="4"/>
      <c r="BO29" s="25"/>
      <c r="BP29" s="12"/>
      <c r="BQ29" s="6"/>
      <c r="BR29" s="6"/>
      <c r="BS29" s="6"/>
      <c r="BT29" s="25"/>
      <c r="BU29" s="6"/>
      <c r="BV29" s="6"/>
      <c r="BW29" s="6"/>
      <c r="BX29" s="6"/>
      <c r="BY29" s="25"/>
      <c r="BZ29" s="12"/>
      <c r="CA29" s="6"/>
      <c r="CB29" s="6"/>
      <c r="CC29" s="6"/>
      <c r="CD29" s="30"/>
      <c r="CE29" s="4"/>
      <c r="CI29" s="25"/>
      <c r="CJ29" s="12"/>
      <c r="CK29" s="6"/>
      <c r="CL29" s="6"/>
      <c r="CM29" s="6"/>
      <c r="CN29" s="30"/>
      <c r="CO29" s="4"/>
      <c r="CP29" s="4"/>
      <c r="CS29" s="30"/>
      <c r="CT29" s="4"/>
      <c r="CX29" s="25"/>
      <c r="CY29" s="12"/>
      <c r="CZ29" s="6"/>
      <c r="DA29" s="6"/>
      <c r="DB29" s="6"/>
      <c r="DC29" s="25"/>
      <c r="DD29" s="12"/>
      <c r="DE29" s="6"/>
      <c r="DF29" s="6"/>
      <c r="DG29" s="6"/>
      <c r="DH29" s="30"/>
      <c r="DM29" s="30"/>
      <c r="DN29" s="4"/>
      <c r="DR29" s="30"/>
      <c r="DS29" s="4"/>
      <c r="DW29" s="30"/>
      <c r="DX29" s="4"/>
      <c r="EB29" s="30"/>
      <c r="EG29" s="30"/>
      <c r="EL29" s="30"/>
    </row>
    <row r="30" spans="1:142" x14ac:dyDescent="0.25">
      <c r="A30" s="49" t="s">
        <v>623</v>
      </c>
      <c r="B30" s="35">
        <f>CS45</f>
        <v>6.4</v>
      </c>
      <c r="C30" s="36">
        <f>CT45</f>
        <v>40</v>
      </c>
      <c r="D30" s="36">
        <f>CU45</f>
        <v>0</v>
      </c>
      <c r="E30" s="36">
        <f>CV45</f>
        <v>42</v>
      </c>
      <c r="F30" s="36">
        <f>CW45</f>
        <v>1</v>
      </c>
      <c r="G30" s="7"/>
      <c r="H30" s="24"/>
      <c r="I30" s="7"/>
      <c r="J30" s="7"/>
      <c r="K30" s="7"/>
      <c r="L30" s="31"/>
      <c r="M30" s="34"/>
      <c r="N30" s="34"/>
      <c r="O30" s="34"/>
      <c r="P30" s="52"/>
      <c r="Q30" s="28"/>
      <c r="R30" s="28"/>
      <c r="S30" s="6"/>
      <c r="T30" s="6"/>
      <c r="U30" s="6"/>
      <c r="V30" s="29"/>
      <c r="W30" s="28"/>
      <c r="X30" s="6"/>
      <c r="Y30" s="6"/>
      <c r="Z30" s="6"/>
      <c r="AA30" s="25"/>
      <c r="AB30" s="6"/>
      <c r="AC30" s="6"/>
      <c r="AD30" s="6"/>
      <c r="AE30" s="6"/>
      <c r="AF30" s="25"/>
      <c r="AG30" s="6"/>
      <c r="AH30" s="6"/>
      <c r="AI30" s="6"/>
      <c r="AJ30" s="6"/>
      <c r="AK30" s="25"/>
      <c r="AL30" s="6"/>
      <c r="AM30" s="6"/>
      <c r="AN30" s="6"/>
      <c r="AO30" s="6"/>
      <c r="AP30" s="25"/>
      <c r="AQ30" s="12"/>
      <c r="AR30" s="6"/>
      <c r="AS30" s="6"/>
      <c r="AT30" s="6"/>
      <c r="AU30" s="25"/>
      <c r="AV30" s="12"/>
      <c r="AW30" s="6"/>
      <c r="AX30" s="6"/>
      <c r="AY30" s="6"/>
      <c r="AZ30" s="25"/>
      <c r="BA30" s="6"/>
      <c r="BB30" s="6"/>
      <c r="BC30" s="6"/>
      <c r="BD30" s="6"/>
      <c r="BE30" s="30"/>
      <c r="BF30" s="4"/>
      <c r="BJ30" s="30"/>
      <c r="BK30" s="4"/>
      <c r="BO30" s="25"/>
      <c r="BP30" s="12"/>
      <c r="BQ30" s="6"/>
      <c r="BR30" s="6"/>
      <c r="BS30" s="6"/>
      <c r="BT30" s="25"/>
      <c r="BU30" s="6"/>
      <c r="BV30" s="6"/>
      <c r="BW30" s="6"/>
      <c r="BX30" s="6"/>
      <c r="BY30" s="25"/>
      <c r="BZ30" s="12"/>
      <c r="CA30" s="6"/>
      <c r="CB30" s="6"/>
      <c r="CC30" s="6"/>
      <c r="CD30" s="30"/>
      <c r="CE30" s="4"/>
      <c r="CI30" s="25"/>
      <c r="CJ30" s="12"/>
      <c r="CK30" s="6"/>
      <c r="CL30" s="6"/>
      <c r="CM30" s="6"/>
      <c r="CN30" s="30"/>
      <c r="CO30" s="4"/>
      <c r="CP30" s="4"/>
      <c r="CS30" s="30"/>
      <c r="CT30" s="4"/>
      <c r="CX30" s="25"/>
      <c r="CY30" s="12"/>
      <c r="CZ30" s="6"/>
      <c r="DA30" s="6"/>
      <c r="DB30" s="6"/>
      <c r="DC30" s="25"/>
      <c r="DD30" s="12"/>
      <c r="DE30" s="6"/>
      <c r="DF30" s="6"/>
      <c r="DG30" s="6"/>
      <c r="DH30" s="30"/>
      <c r="DM30" s="30"/>
      <c r="DN30" s="4"/>
      <c r="DR30" s="30"/>
      <c r="DS30" s="4"/>
      <c r="DW30" s="30"/>
      <c r="DX30" s="4"/>
      <c r="EB30" s="30"/>
      <c r="EG30" s="30"/>
      <c r="EL30" s="30"/>
    </row>
    <row r="31" spans="1:142" x14ac:dyDescent="0.25">
      <c r="K31" s="7"/>
      <c r="L31" s="30"/>
      <c r="M31" s="4"/>
      <c r="N31" s="4"/>
      <c r="O31" s="4"/>
      <c r="P31" s="52"/>
      <c r="Q31" s="28"/>
      <c r="R31" s="28"/>
      <c r="S31" s="6"/>
      <c r="T31" s="6"/>
      <c r="U31" s="6"/>
      <c r="V31" s="29"/>
      <c r="W31" s="28"/>
      <c r="X31" s="6"/>
      <c r="Y31" s="6"/>
      <c r="Z31" s="6"/>
      <c r="AA31" s="25"/>
      <c r="AB31" s="6"/>
      <c r="AC31" s="6"/>
      <c r="AD31" s="6"/>
      <c r="AE31" s="6"/>
      <c r="AF31" s="25"/>
      <c r="AG31" s="6"/>
      <c r="AH31" s="6"/>
      <c r="AI31" s="6"/>
      <c r="AJ31" s="6"/>
      <c r="AK31" s="25"/>
      <c r="AL31" s="6"/>
      <c r="AM31" s="6"/>
      <c r="AN31" s="6"/>
      <c r="AO31" s="6"/>
      <c r="AP31" s="25"/>
      <c r="AQ31" s="12"/>
      <c r="AR31" s="6"/>
      <c r="AS31" s="6"/>
      <c r="AT31" s="6"/>
      <c r="AU31" s="25"/>
      <c r="AV31" s="12"/>
      <c r="AW31" s="6"/>
      <c r="AX31" s="6"/>
      <c r="AY31" s="6"/>
      <c r="AZ31" s="25"/>
      <c r="BA31" s="6"/>
      <c r="BB31" s="6"/>
      <c r="BC31" s="6"/>
      <c r="BD31" s="6"/>
      <c r="BE31" s="30"/>
      <c r="BF31" s="4"/>
      <c r="BJ31" s="30"/>
      <c r="BK31" s="4"/>
      <c r="BO31" s="25"/>
      <c r="BP31" s="12"/>
      <c r="BQ31" s="6"/>
      <c r="BR31" s="6"/>
      <c r="BS31" s="6"/>
      <c r="BT31" s="25"/>
      <c r="BU31" s="6"/>
      <c r="BV31" s="6"/>
      <c r="BW31" s="6"/>
      <c r="BX31" s="6"/>
      <c r="BY31" s="25"/>
      <c r="BZ31" s="12"/>
      <c r="CA31" s="6"/>
      <c r="CB31" s="6"/>
      <c r="CC31" s="6"/>
      <c r="CD31" s="30"/>
      <c r="CE31" s="4"/>
      <c r="CI31" s="25"/>
      <c r="CJ31" s="12"/>
      <c r="CK31" s="6"/>
      <c r="CL31" s="6"/>
      <c r="CM31" s="6"/>
      <c r="CN31" s="30"/>
      <c r="CO31" s="4"/>
      <c r="CP31" s="4"/>
      <c r="CS31" s="30"/>
      <c r="CT31" s="4"/>
      <c r="CX31" s="25"/>
      <c r="CY31" s="12"/>
      <c r="CZ31" s="6"/>
      <c r="DA31" s="6"/>
      <c r="DB31" s="6"/>
      <c r="DC31" s="25"/>
      <c r="DD31" s="12"/>
      <c r="DE31" s="6"/>
      <c r="DF31" s="6"/>
      <c r="DG31" s="6"/>
      <c r="DH31" s="30"/>
      <c r="DM31" s="30"/>
      <c r="DN31" s="4"/>
      <c r="DR31" s="30"/>
      <c r="DS31" s="4"/>
      <c r="DW31" s="30"/>
      <c r="DX31" s="4"/>
      <c r="EB31" s="30"/>
      <c r="EG31" s="30"/>
      <c r="EL31" s="30"/>
    </row>
    <row r="32" spans="1:142" x14ac:dyDescent="0.25">
      <c r="B32" s="9">
        <f>TRUNC(C32/6)+0.1*(C32-6*TRUNC(C32/6))</f>
        <v>641</v>
      </c>
      <c r="C32" s="16">
        <f>SUM(C3:C30)</f>
        <v>3846</v>
      </c>
      <c r="D32" s="16">
        <f>SUM(D3:D30)</f>
        <v>64</v>
      </c>
      <c r="E32" s="16">
        <f>SUM(E3:E30)</f>
        <v>2740</v>
      </c>
      <c r="F32" s="16">
        <f>SUM(F3:F30)</f>
        <v>173</v>
      </c>
      <c r="G32" s="8">
        <f>E32/F32</f>
        <v>15.83815028901734</v>
      </c>
      <c r="H32" s="16">
        <f>SUM(H3:H31)</f>
        <v>17</v>
      </c>
      <c r="I32" s="8">
        <f>C32/F32</f>
        <v>22.23121387283237</v>
      </c>
      <c r="J32" s="8">
        <f>6*E32/C32</f>
        <v>4.2745709828393137</v>
      </c>
      <c r="K32" s="7"/>
      <c r="L32" s="30"/>
      <c r="M32" s="4"/>
      <c r="N32" s="4"/>
      <c r="O32" s="4"/>
      <c r="P32" s="4"/>
      <c r="Q32" s="29"/>
      <c r="R32" s="28"/>
      <c r="S32" s="6"/>
      <c r="T32" s="6"/>
      <c r="U32" s="6"/>
      <c r="V32" s="29"/>
      <c r="W32" s="28"/>
      <c r="X32" s="6"/>
      <c r="Y32" s="6"/>
      <c r="Z32" s="6"/>
      <c r="AA32" s="25"/>
      <c r="AB32" s="6"/>
      <c r="AC32" s="6"/>
      <c r="AD32" s="6"/>
      <c r="AE32" s="6"/>
      <c r="AF32" s="25"/>
      <c r="AG32" s="6"/>
      <c r="AH32" s="6"/>
      <c r="AI32" s="6"/>
      <c r="AJ32" s="6"/>
      <c r="AK32" s="25"/>
      <c r="AL32" s="6"/>
      <c r="AM32" s="6"/>
      <c r="AN32" s="6"/>
      <c r="AO32" s="6"/>
      <c r="AP32" s="25"/>
      <c r="AQ32" s="12"/>
      <c r="AR32" s="6"/>
      <c r="AS32" s="6"/>
      <c r="AT32" s="6"/>
      <c r="AU32" s="25"/>
      <c r="AV32" s="12"/>
      <c r="AW32" s="6"/>
      <c r="AX32" s="6"/>
      <c r="AY32" s="6"/>
      <c r="AZ32" s="25"/>
      <c r="BA32" s="6"/>
      <c r="BB32" s="6"/>
      <c r="BC32" s="6"/>
      <c r="BD32" s="6"/>
      <c r="BE32" s="30"/>
      <c r="BF32" s="4"/>
      <c r="BJ32" s="30"/>
      <c r="BK32" s="4"/>
      <c r="BO32" s="25"/>
      <c r="BP32" s="12"/>
      <c r="BQ32" s="6"/>
      <c r="BR32" s="6"/>
      <c r="BS32" s="6"/>
      <c r="BT32" s="25"/>
      <c r="BU32" s="6"/>
      <c r="BV32" s="6"/>
      <c r="BW32" s="6"/>
      <c r="BX32" s="6"/>
      <c r="BY32" s="25"/>
      <c r="BZ32" s="12"/>
      <c r="CA32" s="6"/>
      <c r="CB32" s="6"/>
      <c r="CC32" s="6"/>
      <c r="CD32" s="30"/>
      <c r="CE32" s="4"/>
      <c r="CI32" s="25"/>
      <c r="CJ32" s="12"/>
      <c r="CK32" s="6"/>
      <c r="CL32" s="6"/>
      <c r="CM32" s="6"/>
      <c r="CN32" s="30"/>
      <c r="CO32" s="4"/>
      <c r="CP32" s="4"/>
      <c r="CS32" s="30"/>
      <c r="CT32" s="4"/>
      <c r="CX32" s="25"/>
      <c r="CY32" s="12"/>
      <c r="CZ32" s="6"/>
      <c r="DA32" s="6"/>
      <c r="DB32" s="6"/>
      <c r="DC32" s="25"/>
      <c r="DD32" s="12"/>
      <c r="DE32" s="6"/>
      <c r="DF32" s="6"/>
      <c r="DG32" s="6"/>
      <c r="DH32" s="30"/>
      <c r="DM32" s="30"/>
      <c r="DN32" s="4"/>
      <c r="DR32" s="30"/>
      <c r="DS32" s="4"/>
      <c r="DW32" s="30"/>
      <c r="DX32" s="4"/>
      <c r="EB32" s="30"/>
      <c r="EG32" s="30"/>
      <c r="EL32" s="30"/>
    </row>
    <row r="33" spans="1:146" x14ac:dyDescent="0.25">
      <c r="L33" s="25"/>
      <c r="M33" s="12"/>
      <c r="N33" s="6"/>
      <c r="O33" s="6"/>
      <c r="P33" s="6"/>
      <c r="Q33" s="25"/>
      <c r="R33" s="12"/>
      <c r="S33" s="6"/>
      <c r="T33" s="6"/>
      <c r="U33" s="6"/>
      <c r="V33" s="25"/>
      <c r="W33" s="12"/>
      <c r="X33" s="6"/>
      <c r="Y33" s="6"/>
      <c r="Z33" s="6"/>
      <c r="AA33" s="25"/>
      <c r="AB33" s="6"/>
      <c r="AC33" s="6"/>
      <c r="AD33" s="6"/>
      <c r="AE33" s="6"/>
      <c r="AF33" s="25"/>
      <c r="AG33" s="6"/>
      <c r="AH33" s="6"/>
      <c r="AI33" s="6"/>
      <c r="AJ33" s="6"/>
      <c r="AK33" s="25"/>
      <c r="AL33" s="6"/>
      <c r="AM33" s="6"/>
      <c r="AN33" s="6"/>
      <c r="AO33" s="6"/>
      <c r="AP33" s="25"/>
      <c r="AQ33" s="12"/>
      <c r="AR33" s="6"/>
      <c r="AS33" s="6"/>
      <c r="AT33" s="6"/>
      <c r="AU33" s="25"/>
      <c r="AV33" s="12"/>
      <c r="AW33" s="6"/>
      <c r="AX33" s="6"/>
      <c r="AY33" s="6"/>
      <c r="AZ33" s="25"/>
      <c r="BA33" s="6"/>
      <c r="BB33" s="6"/>
      <c r="BC33" s="6"/>
      <c r="BD33" s="6"/>
      <c r="BE33" s="30"/>
      <c r="BF33" s="4"/>
      <c r="BJ33" s="30"/>
      <c r="BO33" s="25"/>
      <c r="BP33" s="12"/>
      <c r="BQ33" s="6"/>
      <c r="BR33" s="6"/>
      <c r="BS33" s="6"/>
      <c r="BT33" s="25"/>
      <c r="BU33" s="6"/>
      <c r="BV33" s="6"/>
      <c r="BW33" s="6"/>
      <c r="BX33" s="6"/>
      <c r="BY33" s="25"/>
      <c r="BZ33" s="6"/>
      <c r="CA33" s="6"/>
      <c r="CB33" s="6"/>
      <c r="CC33" s="6"/>
      <c r="CD33" s="30"/>
      <c r="CE33" s="4"/>
      <c r="CI33" s="25"/>
      <c r="CJ33" s="12"/>
      <c r="CK33" s="6"/>
      <c r="CL33" s="6"/>
      <c r="CM33" s="6"/>
      <c r="CN33" s="25"/>
      <c r="CO33" s="12"/>
      <c r="CP33" s="12"/>
      <c r="CQ33" s="6"/>
      <c r="CR33" s="6"/>
      <c r="CS33" s="30"/>
      <c r="CT33" s="4"/>
      <c r="CX33" s="25"/>
      <c r="CY33" s="12"/>
      <c r="CZ33" s="6"/>
      <c r="DA33" s="6"/>
      <c r="DB33" s="6"/>
      <c r="DC33" s="25"/>
      <c r="DD33" s="12"/>
      <c r="DE33" s="6"/>
      <c r="DF33" s="6"/>
      <c r="DG33" s="6"/>
      <c r="DH33" s="30"/>
      <c r="DM33" s="30"/>
      <c r="DN33" s="4"/>
      <c r="DR33" s="30"/>
      <c r="DW33" s="30"/>
      <c r="DX33" s="4"/>
      <c r="EB33" s="30"/>
      <c r="EG33" s="30"/>
      <c r="EL33" s="30"/>
    </row>
    <row r="34" spans="1:146" x14ac:dyDescent="0.25">
      <c r="A34" s="1" t="s">
        <v>19</v>
      </c>
      <c r="L34" s="25"/>
      <c r="M34" s="12"/>
      <c r="N34" s="6"/>
      <c r="O34" s="6"/>
      <c r="P34" s="6"/>
      <c r="Q34" s="25"/>
      <c r="R34" s="12"/>
      <c r="S34" s="6"/>
      <c r="T34" s="6"/>
      <c r="U34" s="6"/>
      <c r="V34" s="25"/>
      <c r="W34" s="12"/>
      <c r="X34" s="6"/>
      <c r="Y34" s="6"/>
      <c r="Z34" s="6"/>
      <c r="AA34" s="25"/>
      <c r="AB34" s="6"/>
      <c r="AC34" s="6"/>
      <c r="AD34" s="6"/>
      <c r="AE34" s="6"/>
      <c r="AF34" s="25"/>
      <c r="AG34" s="6"/>
      <c r="AH34" s="6"/>
      <c r="AI34" s="6"/>
      <c r="AJ34" s="6"/>
      <c r="AK34" s="25"/>
      <c r="AL34" s="6"/>
      <c r="AM34" s="6"/>
      <c r="AN34" s="6"/>
      <c r="AO34" s="6"/>
      <c r="AP34" s="25"/>
      <c r="AQ34" s="12"/>
      <c r="AR34" s="6"/>
      <c r="AS34" s="6"/>
      <c r="AT34" s="6"/>
      <c r="AU34" s="25"/>
      <c r="AV34" s="12"/>
      <c r="AW34" s="6"/>
      <c r="AX34" s="6"/>
      <c r="AY34" s="6"/>
      <c r="AZ34" s="25"/>
      <c r="BA34" s="6"/>
      <c r="BB34" s="6"/>
      <c r="BC34" s="6"/>
      <c r="BD34" s="6"/>
      <c r="BE34" s="30"/>
      <c r="BF34" s="4"/>
      <c r="BJ34" s="30"/>
      <c r="BO34" s="25"/>
      <c r="BP34" s="12"/>
      <c r="BQ34" s="6"/>
      <c r="BR34" s="6"/>
      <c r="BS34" s="6"/>
      <c r="BT34" s="25"/>
      <c r="BU34" s="6"/>
      <c r="BV34" s="6"/>
      <c r="BW34" s="6"/>
      <c r="BX34" s="6"/>
      <c r="BY34" s="25"/>
      <c r="BZ34" s="6"/>
      <c r="CA34" s="6"/>
      <c r="CB34" s="6"/>
      <c r="CC34" s="6"/>
      <c r="CD34" s="30"/>
      <c r="CE34" s="4"/>
      <c r="CI34" s="25"/>
      <c r="CJ34" s="12"/>
      <c r="CK34" s="6"/>
      <c r="CL34" s="6"/>
      <c r="CM34" s="6"/>
      <c r="CN34" s="25"/>
      <c r="CO34" s="12"/>
      <c r="CP34" s="12"/>
      <c r="CQ34" s="6"/>
      <c r="CR34" s="6"/>
      <c r="CS34" s="30"/>
      <c r="CT34" s="4"/>
      <c r="CX34" s="25"/>
      <c r="CY34" s="12"/>
      <c r="CZ34" s="6"/>
      <c r="DA34" s="6"/>
      <c r="DB34" s="6"/>
      <c r="DC34" s="25"/>
      <c r="DD34" s="12"/>
      <c r="DE34" s="6"/>
      <c r="DF34" s="6"/>
      <c r="DG34" s="6"/>
      <c r="DH34" s="30"/>
      <c r="DM34" s="30"/>
      <c r="DN34" s="4"/>
      <c r="DR34" s="30"/>
      <c r="DW34" s="30"/>
      <c r="DX34" s="4"/>
      <c r="EB34" s="30"/>
      <c r="EG34" s="30"/>
      <c r="EL34" s="30"/>
    </row>
    <row r="35" spans="1:146" x14ac:dyDescent="0.25">
      <c r="B35" s="6"/>
      <c r="C35" s="6"/>
      <c r="D35" s="6"/>
      <c r="E35" s="65" t="s">
        <v>828</v>
      </c>
      <c r="F35" s="6"/>
      <c r="G35" s="7"/>
      <c r="H35" s="7"/>
      <c r="I35" s="7"/>
      <c r="J35" s="7"/>
      <c r="L35" s="25"/>
      <c r="M35" s="12"/>
      <c r="N35" s="6"/>
      <c r="O35" s="6"/>
      <c r="P35" s="6"/>
      <c r="Q35" s="25"/>
      <c r="R35" s="12"/>
      <c r="S35" s="6"/>
      <c r="T35" s="6"/>
      <c r="U35" s="6"/>
      <c r="V35" s="25"/>
      <c r="W35" s="12"/>
      <c r="X35" s="6"/>
      <c r="Y35" s="6"/>
      <c r="Z35" s="6"/>
      <c r="AA35" s="25"/>
      <c r="AB35" s="6"/>
      <c r="AC35" s="6"/>
      <c r="AD35" s="6"/>
      <c r="AE35" s="6"/>
      <c r="AF35" s="25"/>
      <c r="AG35" s="6"/>
      <c r="AH35" s="6"/>
      <c r="AI35" s="6"/>
      <c r="AJ35" s="6"/>
      <c r="AK35" s="25"/>
      <c r="AL35" s="6"/>
      <c r="AM35" s="6"/>
      <c r="AN35" s="6"/>
      <c r="AO35" s="6"/>
      <c r="AP35" s="25"/>
      <c r="AQ35" s="12"/>
      <c r="AR35" s="6"/>
      <c r="AS35" s="6"/>
      <c r="AT35" s="6"/>
      <c r="AU35" s="25"/>
      <c r="AV35" s="12"/>
      <c r="AW35" s="6"/>
      <c r="AX35" s="6"/>
      <c r="AY35" s="6"/>
      <c r="AZ35" s="25"/>
      <c r="BA35" s="6"/>
      <c r="BB35" s="6"/>
      <c r="BC35" s="6"/>
      <c r="BD35" s="6"/>
      <c r="BE35" s="30"/>
      <c r="BF35" s="4"/>
      <c r="BJ35" s="30"/>
      <c r="BO35" s="25"/>
      <c r="BP35" s="12"/>
      <c r="BQ35" s="6"/>
      <c r="BR35" s="6"/>
      <c r="BS35" s="6"/>
      <c r="BT35" s="25"/>
      <c r="BU35" s="6"/>
      <c r="BV35" s="6"/>
      <c r="BW35" s="6"/>
      <c r="BX35" s="6"/>
      <c r="BY35" s="25"/>
      <c r="BZ35" s="6"/>
      <c r="CA35" s="6"/>
      <c r="CB35" s="6"/>
      <c r="CC35" s="6"/>
      <c r="CD35" s="30"/>
      <c r="CE35" s="4"/>
      <c r="CI35" s="25"/>
      <c r="CJ35" s="12"/>
      <c r="CK35" s="6"/>
      <c r="CL35" s="6"/>
      <c r="CM35" s="6"/>
      <c r="CN35" s="25"/>
      <c r="CO35" s="12"/>
      <c r="CP35" s="12"/>
      <c r="CQ35" s="6"/>
      <c r="CR35" s="6"/>
      <c r="CS35" s="30"/>
      <c r="CT35" s="4"/>
      <c r="CX35" s="25"/>
      <c r="CY35" s="12"/>
      <c r="CZ35" s="6"/>
      <c r="DA35" s="6"/>
      <c r="DB35" s="6"/>
      <c r="DC35" s="25"/>
      <c r="DD35" s="12"/>
      <c r="DE35" s="6"/>
      <c r="DF35" s="6"/>
      <c r="DG35" s="6"/>
      <c r="DH35" s="30"/>
      <c r="DM35" s="30"/>
      <c r="DN35" s="4"/>
      <c r="DR35" s="30"/>
      <c r="DW35" s="30"/>
      <c r="DX35" s="4"/>
      <c r="EB35" s="30"/>
      <c r="EG35" s="30"/>
      <c r="EL35" s="30"/>
    </row>
    <row r="36" spans="1:146" x14ac:dyDescent="0.25">
      <c r="A36" s="1" t="s">
        <v>90</v>
      </c>
      <c r="B36" s="6"/>
      <c r="J36" s="6"/>
      <c r="L36" s="25"/>
      <c r="M36" s="12"/>
      <c r="N36" s="6"/>
      <c r="O36" s="6"/>
      <c r="P36" s="6"/>
      <c r="Q36" s="25"/>
      <c r="R36" s="12"/>
      <c r="S36" s="6"/>
      <c r="T36" s="6"/>
      <c r="U36" s="6"/>
      <c r="V36" s="25"/>
      <c r="W36" s="12"/>
      <c r="X36" s="6"/>
      <c r="Y36" s="6"/>
      <c r="Z36" s="6"/>
      <c r="AA36" s="25"/>
      <c r="AB36" s="6"/>
      <c r="AC36" s="6"/>
      <c r="AD36" s="6"/>
      <c r="AE36" s="6"/>
      <c r="AF36" s="25"/>
      <c r="AG36" s="6"/>
      <c r="AH36" s="6"/>
      <c r="AI36" s="6"/>
      <c r="AJ36" s="6"/>
      <c r="AK36" s="25"/>
      <c r="AL36" s="6"/>
      <c r="AM36" s="6"/>
      <c r="AN36" s="6"/>
      <c r="AO36" s="6"/>
      <c r="AP36" s="25"/>
      <c r="AQ36" s="12"/>
      <c r="AR36" s="6"/>
      <c r="AS36" s="6"/>
      <c r="AT36" s="6"/>
      <c r="AU36" s="25"/>
      <c r="AV36" s="12"/>
      <c r="AW36" s="6"/>
      <c r="AX36" s="6"/>
      <c r="AY36" s="6"/>
      <c r="AZ36" s="25"/>
      <c r="BA36" s="6"/>
      <c r="BB36" s="6"/>
      <c r="BC36" s="6"/>
      <c r="BD36" s="6"/>
      <c r="BE36" s="30"/>
      <c r="BF36" s="4"/>
      <c r="BJ36" s="30"/>
      <c r="BO36" s="25"/>
      <c r="BP36" s="12"/>
      <c r="BQ36" s="6"/>
      <c r="BR36" s="6"/>
      <c r="BS36" s="6"/>
      <c r="BT36" s="25"/>
      <c r="BU36" s="6"/>
      <c r="BV36" s="6"/>
      <c r="BW36" s="6"/>
      <c r="BX36" s="6"/>
      <c r="BY36" s="25"/>
      <c r="BZ36" s="6"/>
      <c r="CA36" s="6"/>
      <c r="CB36" s="6"/>
      <c r="CC36" s="6"/>
      <c r="CD36" s="30"/>
      <c r="CE36" s="4"/>
      <c r="CI36" s="25"/>
      <c r="CJ36" s="12"/>
      <c r="CK36" s="6"/>
      <c r="CL36" s="6"/>
      <c r="CM36" s="6"/>
      <c r="CN36" s="25"/>
      <c r="CO36" s="12"/>
      <c r="CP36" s="12"/>
      <c r="CQ36" s="6"/>
      <c r="CR36" s="6"/>
      <c r="CS36" s="30"/>
      <c r="CT36" s="4"/>
      <c r="CX36" s="25"/>
      <c r="CY36" s="12"/>
      <c r="CZ36" s="6"/>
      <c r="DA36" s="6"/>
      <c r="DB36" s="6"/>
      <c r="DC36" s="25"/>
      <c r="DD36" s="12"/>
      <c r="DE36" s="6"/>
      <c r="DF36" s="6"/>
      <c r="DG36" s="6"/>
      <c r="DH36" s="30"/>
      <c r="DM36" s="30"/>
      <c r="DN36" s="4"/>
      <c r="DR36" s="30"/>
      <c r="DW36" s="30"/>
      <c r="DX36" s="4"/>
      <c r="EB36" s="30"/>
      <c r="EG36" s="30"/>
      <c r="EL36" s="30"/>
    </row>
    <row r="37" spans="1:146" x14ac:dyDescent="0.25">
      <c r="A37" s="2" t="s">
        <v>81</v>
      </c>
      <c r="B37" s="2" t="s">
        <v>582</v>
      </c>
      <c r="C37" s="2" t="s">
        <v>696</v>
      </c>
      <c r="E37" s="2" t="s">
        <v>811</v>
      </c>
      <c r="J37" s="6"/>
      <c r="L37" s="25"/>
      <c r="M37" s="12"/>
      <c r="N37" s="6"/>
      <c r="O37" s="6"/>
      <c r="P37" s="6"/>
      <c r="Q37" s="25"/>
      <c r="R37" s="12"/>
      <c r="S37" s="6"/>
      <c r="T37" s="6"/>
      <c r="U37" s="6"/>
      <c r="V37" s="25"/>
      <c r="W37" s="12"/>
      <c r="X37" s="6"/>
      <c r="Y37" s="6"/>
      <c r="Z37" s="6"/>
      <c r="AA37" s="25"/>
      <c r="AB37" s="6"/>
      <c r="AC37" s="6"/>
      <c r="AD37" s="6"/>
      <c r="AE37" s="6"/>
      <c r="AF37" s="25"/>
      <c r="AG37" s="6"/>
      <c r="AH37" s="6"/>
      <c r="AI37" s="6"/>
      <c r="AJ37" s="6"/>
      <c r="AK37" s="25"/>
      <c r="AL37" s="6"/>
      <c r="AM37" s="6"/>
      <c r="AN37" s="6"/>
      <c r="AO37" s="6"/>
      <c r="AP37" s="25"/>
      <c r="AQ37" s="12"/>
      <c r="AR37" s="6"/>
      <c r="AS37" s="6"/>
      <c r="AT37" s="6"/>
      <c r="AU37" s="25"/>
      <c r="AV37" s="12"/>
      <c r="AW37" s="6"/>
      <c r="AX37" s="6"/>
      <c r="AY37" s="6"/>
      <c r="AZ37" s="25"/>
      <c r="BA37" s="6"/>
      <c r="BB37" s="6"/>
      <c r="BC37" s="6"/>
      <c r="BD37" s="6"/>
      <c r="BE37" s="30"/>
      <c r="BF37" s="4"/>
      <c r="BJ37" s="30"/>
      <c r="BO37" s="25"/>
      <c r="BP37" s="12"/>
      <c r="BQ37" s="6"/>
      <c r="BR37" s="6"/>
      <c r="BS37" s="6"/>
      <c r="BT37" s="25"/>
      <c r="BU37" s="6"/>
      <c r="BV37" s="6"/>
      <c r="BW37" s="6"/>
      <c r="BX37" s="6"/>
      <c r="BY37" s="25"/>
      <c r="BZ37" s="6"/>
      <c r="CA37" s="6"/>
      <c r="CB37" s="6"/>
      <c r="CC37" s="6"/>
      <c r="CD37" s="30"/>
      <c r="CE37" s="4"/>
      <c r="CI37" s="25"/>
      <c r="CJ37" s="12"/>
      <c r="CK37" s="6"/>
      <c r="CL37" s="6"/>
      <c r="CM37" s="6"/>
      <c r="CN37" s="25"/>
      <c r="CO37" s="12"/>
      <c r="CP37" s="12"/>
      <c r="CQ37" s="6"/>
      <c r="CR37" s="6"/>
      <c r="CS37" s="30"/>
      <c r="CT37" s="4"/>
      <c r="CX37" s="25"/>
      <c r="CY37" s="12"/>
      <c r="CZ37" s="6"/>
      <c r="DA37" s="6"/>
      <c r="DB37" s="6"/>
      <c r="DC37" s="25"/>
      <c r="DD37" s="12"/>
      <c r="DE37" s="6"/>
      <c r="DF37" s="6"/>
      <c r="DG37" s="6"/>
      <c r="DH37" s="30"/>
      <c r="DM37" s="30"/>
      <c r="DN37" s="4"/>
      <c r="DR37" s="30"/>
      <c r="DW37" s="30"/>
      <c r="DX37" s="4"/>
      <c r="EB37" s="30"/>
      <c r="EG37" s="30"/>
      <c r="EL37" s="30"/>
    </row>
    <row r="38" spans="1:146" x14ac:dyDescent="0.25">
      <c r="A38" s="2" t="s">
        <v>13</v>
      </c>
      <c r="B38" s="2" t="s">
        <v>368</v>
      </c>
      <c r="C38" s="2" t="s">
        <v>694</v>
      </c>
      <c r="E38" s="59" t="s">
        <v>809</v>
      </c>
      <c r="L38" s="25"/>
      <c r="M38" s="12"/>
      <c r="N38" s="6"/>
      <c r="O38" s="6"/>
      <c r="P38" s="6"/>
      <c r="Q38" s="25"/>
      <c r="R38" s="12"/>
      <c r="S38" s="6"/>
      <c r="T38" s="6"/>
      <c r="U38" s="6"/>
      <c r="V38" s="25"/>
      <c r="W38" s="12"/>
      <c r="X38" s="6"/>
      <c r="Y38" s="6"/>
      <c r="Z38" s="6"/>
      <c r="AA38" s="25"/>
      <c r="AB38" s="6"/>
      <c r="AC38" s="6"/>
      <c r="AD38" s="6"/>
      <c r="AE38" s="6"/>
      <c r="AF38" s="25"/>
      <c r="AG38" s="6"/>
      <c r="AH38" s="6"/>
      <c r="AI38" s="6"/>
      <c r="AJ38" s="6"/>
      <c r="AK38" s="25"/>
      <c r="AL38" s="6"/>
      <c r="AM38" s="6"/>
      <c r="AN38" s="6"/>
      <c r="AO38" s="6"/>
      <c r="AP38" s="25"/>
      <c r="AQ38" s="12"/>
      <c r="AR38" s="6"/>
      <c r="AS38" s="6"/>
      <c r="AT38" s="6"/>
      <c r="AU38" s="25"/>
      <c r="AV38" s="12"/>
      <c r="AW38" s="6"/>
      <c r="AX38" s="6"/>
      <c r="AY38" s="6"/>
      <c r="AZ38" s="25"/>
      <c r="BA38" s="6"/>
      <c r="BB38" s="6"/>
      <c r="BC38" s="6"/>
      <c r="BD38" s="6"/>
      <c r="BE38" s="30"/>
      <c r="BF38" s="4"/>
      <c r="BJ38" s="30"/>
      <c r="BO38" s="25"/>
      <c r="BP38" s="12"/>
      <c r="BQ38" s="6"/>
      <c r="BR38" s="6"/>
      <c r="BS38" s="6"/>
      <c r="BT38" s="25"/>
      <c r="BU38" s="6"/>
      <c r="BV38" s="6"/>
      <c r="BW38" s="6"/>
      <c r="BX38" s="6"/>
      <c r="BY38" s="25"/>
      <c r="BZ38" s="6"/>
      <c r="CA38" s="6"/>
      <c r="CB38" s="6"/>
      <c r="CC38" s="6"/>
      <c r="CD38" s="30"/>
      <c r="CE38" s="4"/>
      <c r="CI38" s="25"/>
      <c r="CJ38" s="12"/>
      <c r="CK38" s="6"/>
      <c r="CL38" s="6"/>
      <c r="CM38" s="6"/>
      <c r="CN38" s="25"/>
      <c r="CO38" s="12"/>
      <c r="CP38" s="12"/>
      <c r="CQ38" s="6"/>
      <c r="CR38" s="6"/>
      <c r="CS38" s="30"/>
      <c r="CT38" s="4"/>
      <c r="CX38" s="25"/>
      <c r="CY38" s="12"/>
      <c r="CZ38" s="6"/>
      <c r="DA38" s="6"/>
      <c r="DB38" s="6"/>
      <c r="DC38" s="25"/>
      <c r="DD38" s="12"/>
      <c r="DE38" s="6"/>
      <c r="DF38" s="6"/>
      <c r="DG38" s="6"/>
      <c r="DH38" s="30"/>
      <c r="DM38" s="30"/>
      <c r="DN38" s="4"/>
      <c r="DR38" s="30"/>
      <c r="DW38" s="30"/>
      <c r="DX38" s="4"/>
      <c r="EB38" s="30"/>
      <c r="EG38" s="30"/>
      <c r="EL38" s="30"/>
    </row>
    <row r="39" spans="1:146" x14ac:dyDescent="0.25">
      <c r="A39" s="49" t="s">
        <v>14</v>
      </c>
      <c r="B39" s="49" t="s">
        <v>40</v>
      </c>
      <c r="C39" s="49" t="s">
        <v>678</v>
      </c>
      <c r="E39" s="50" t="s">
        <v>819</v>
      </c>
      <c r="L39" s="25"/>
      <c r="M39" s="12"/>
      <c r="N39" s="6"/>
      <c r="O39" s="6"/>
      <c r="P39" s="6"/>
      <c r="Q39" s="25"/>
      <c r="R39" s="12"/>
      <c r="S39" s="6"/>
      <c r="T39" s="6"/>
      <c r="U39" s="6"/>
      <c r="V39" s="25"/>
      <c r="W39" s="12"/>
      <c r="X39" s="6"/>
      <c r="Y39" s="6"/>
      <c r="Z39" s="6"/>
      <c r="AA39" s="25"/>
      <c r="AB39" s="6"/>
      <c r="AC39" s="6"/>
      <c r="AD39" s="6"/>
      <c r="AE39" s="6"/>
      <c r="AF39" s="25"/>
      <c r="AG39" s="6"/>
      <c r="AH39" s="6"/>
      <c r="AI39" s="6"/>
      <c r="AJ39" s="6"/>
      <c r="AK39" s="25"/>
      <c r="AL39" s="6"/>
      <c r="AM39" s="6"/>
      <c r="AN39" s="6"/>
      <c r="AO39" s="6"/>
      <c r="AP39" s="25"/>
      <c r="AQ39" s="12"/>
      <c r="AR39" s="6"/>
      <c r="AS39" s="6"/>
      <c r="AT39" s="6"/>
      <c r="AU39" s="25"/>
      <c r="AV39" s="12"/>
      <c r="AW39" s="6"/>
      <c r="AX39" s="6"/>
      <c r="AY39" s="6"/>
      <c r="AZ39" s="25"/>
      <c r="BA39" s="6"/>
      <c r="BB39" s="6"/>
      <c r="BC39" s="6"/>
      <c r="BD39" s="6"/>
      <c r="BE39" s="30"/>
      <c r="BF39" s="4"/>
      <c r="BJ39" s="30"/>
      <c r="BO39" s="25"/>
      <c r="BP39" s="12"/>
      <c r="BQ39" s="6"/>
      <c r="BR39" s="6"/>
      <c r="BS39" s="6"/>
      <c r="BT39" s="25"/>
      <c r="BU39" s="6"/>
      <c r="BV39" s="6"/>
      <c r="BW39" s="6"/>
      <c r="BX39" s="6"/>
      <c r="BY39" s="25"/>
      <c r="BZ39" s="6"/>
      <c r="CA39" s="6"/>
      <c r="CB39" s="6"/>
      <c r="CC39" s="6"/>
      <c r="CD39" s="30"/>
      <c r="CE39" s="4"/>
      <c r="CI39" s="25"/>
      <c r="CJ39" s="12"/>
      <c r="CK39" s="6"/>
      <c r="CL39" s="6"/>
      <c r="CM39" s="6"/>
      <c r="CN39" s="25"/>
      <c r="CO39" s="12"/>
      <c r="CP39" s="12"/>
      <c r="CQ39" s="6"/>
      <c r="CR39" s="6"/>
      <c r="CS39" s="30"/>
      <c r="CT39" s="4"/>
      <c r="CX39" s="25"/>
      <c r="CY39" s="12"/>
      <c r="CZ39" s="6"/>
      <c r="DA39" s="6"/>
      <c r="DB39" s="6"/>
      <c r="DC39" s="25"/>
      <c r="DD39" s="12"/>
      <c r="DE39" s="6"/>
      <c r="DF39" s="6"/>
      <c r="DG39" s="6"/>
      <c r="DH39" s="30"/>
      <c r="DM39" s="30"/>
      <c r="DN39" s="4"/>
      <c r="DR39" s="30"/>
      <c r="DW39" s="30"/>
      <c r="DX39" s="4"/>
      <c r="EB39" s="30"/>
      <c r="EG39" s="30"/>
      <c r="EL39" s="30"/>
    </row>
    <row r="40" spans="1:146" x14ac:dyDescent="0.25">
      <c r="A40" s="49" t="s">
        <v>14</v>
      </c>
      <c r="B40" s="49" t="s">
        <v>822</v>
      </c>
      <c r="C40" s="49" t="s">
        <v>823</v>
      </c>
      <c r="E40" s="50" t="s">
        <v>824</v>
      </c>
      <c r="L40" s="25"/>
      <c r="M40" s="12"/>
      <c r="N40" s="6"/>
      <c r="O40" s="6"/>
      <c r="P40" s="6"/>
      <c r="Q40" s="25"/>
      <c r="R40" s="12"/>
      <c r="S40" s="6"/>
      <c r="T40" s="6"/>
      <c r="U40" s="6"/>
      <c r="V40" s="25"/>
      <c r="W40" s="12"/>
      <c r="X40" s="6"/>
      <c r="Y40" s="6"/>
      <c r="Z40" s="6"/>
      <c r="AA40" s="25"/>
      <c r="AB40" s="6"/>
      <c r="AC40" s="6"/>
      <c r="AD40" s="6"/>
      <c r="AE40" s="6"/>
      <c r="AF40" s="25"/>
      <c r="AG40" s="6"/>
      <c r="AH40" s="6"/>
      <c r="AI40" s="6"/>
      <c r="AJ40" s="6"/>
      <c r="AK40" s="25"/>
      <c r="AL40" s="6"/>
      <c r="AM40" s="6"/>
      <c r="AN40" s="6"/>
      <c r="AO40" s="6"/>
      <c r="AP40" s="25"/>
      <c r="AQ40" s="12"/>
      <c r="AR40" s="6"/>
      <c r="AS40" s="6"/>
      <c r="AT40" s="6"/>
      <c r="AU40" s="25"/>
      <c r="AV40" s="12"/>
      <c r="AW40" s="6"/>
      <c r="AX40" s="6"/>
      <c r="AY40" s="6"/>
      <c r="AZ40" s="25"/>
      <c r="BA40" s="6"/>
      <c r="BB40" s="6"/>
      <c r="BC40" s="6"/>
      <c r="BD40" s="6"/>
      <c r="BE40" s="30"/>
      <c r="BF40" s="4"/>
      <c r="BJ40" s="30"/>
      <c r="BO40" s="25"/>
      <c r="BP40" s="12"/>
      <c r="BQ40" s="6"/>
      <c r="BR40" s="6"/>
      <c r="BS40" s="6"/>
      <c r="BT40" s="25"/>
      <c r="BU40" s="6"/>
      <c r="BV40" s="6"/>
      <c r="BW40" s="6"/>
      <c r="BX40" s="6"/>
      <c r="BY40" s="25"/>
      <c r="BZ40" s="6"/>
      <c r="CA40" s="6"/>
      <c r="CB40" s="6"/>
      <c r="CC40" s="6"/>
      <c r="CD40" s="30"/>
      <c r="CE40" s="4"/>
      <c r="CI40" s="25"/>
      <c r="CJ40" s="12"/>
      <c r="CK40" s="6"/>
      <c r="CL40" s="6"/>
      <c r="CM40" s="6"/>
      <c r="CN40" s="25"/>
      <c r="CO40" s="12"/>
      <c r="CP40" s="12"/>
      <c r="CQ40" s="6"/>
      <c r="CR40" s="6"/>
      <c r="CS40" s="30"/>
      <c r="CT40" s="4"/>
      <c r="CX40" s="25"/>
      <c r="CY40" s="12"/>
      <c r="CZ40" s="6"/>
      <c r="DA40" s="6"/>
      <c r="DB40" s="6"/>
      <c r="DC40" s="25"/>
      <c r="DD40" s="12"/>
      <c r="DE40" s="6"/>
      <c r="DF40" s="6"/>
      <c r="DG40" s="6"/>
      <c r="DH40" s="30"/>
      <c r="DM40" s="30"/>
      <c r="DN40" s="4"/>
      <c r="DR40" s="30"/>
      <c r="DW40" s="30"/>
      <c r="DX40" s="4"/>
      <c r="EB40" s="30"/>
      <c r="EG40" s="30"/>
      <c r="EL40" s="30"/>
    </row>
    <row r="41" spans="1:146" x14ac:dyDescent="0.25">
      <c r="A41" s="2" t="s">
        <v>81</v>
      </c>
      <c r="B41" s="2" t="s">
        <v>85</v>
      </c>
      <c r="C41" s="2" t="s">
        <v>772</v>
      </c>
      <c r="E41" s="59" t="s">
        <v>775</v>
      </c>
      <c r="L41" s="25"/>
      <c r="M41" s="12"/>
      <c r="N41" s="6"/>
      <c r="O41" s="6"/>
      <c r="P41" s="6"/>
      <c r="Q41" s="25"/>
      <c r="R41" s="12"/>
      <c r="S41" s="6"/>
      <c r="T41" s="6"/>
      <c r="U41" s="6"/>
      <c r="V41" s="25"/>
      <c r="W41" s="12"/>
      <c r="X41" s="6"/>
      <c r="Y41" s="6"/>
      <c r="Z41" s="6"/>
      <c r="AA41" s="25"/>
      <c r="AB41" s="6"/>
      <c r="AC41" s="6"/>
      <c r="AD41" s="6"/>
      <c r="AE41" s="6"/>
      <c r="AF41" s="25"/>
      <c r="AG41" s="6"/>
      <c r="AH41" s="6"/>
      <c r="AI41" s="6"/>
      <c r="AJ41" s="6"/>
      <c r="AK41" s="25"/>
      <c r="AL41" s="6"/>
      <c r="AM41" s="6"/>
      <c r="AN41" s="6"/>
      <c r="AO41" s="6"/>
      <c r="AP41" s="25"/>
      <c r="AQ41" s="12"/>
      <c r="AR41" s="6"/>
      <c r="AS41" s="6"/>
      <c r="AT41" s="6"/>
      <c r="AU41" s="25"/>
      <c r="AV41" s="12"/>
      <c r="AW41" s="6"/>
      <c r="AX41" s="6"/>
      <c r="AY41" s="6"/>
      <c r="AZ41" s="25"/>
      <c r="BA41" s="6"/>
      <c r="BB41" s="6"/>
      <c r="BC41" s="6"/>
      <c r="BD41" s="6"/>
      <c r="BE41" s="30"/>
      <c r="BF41" s="4"/>
      <c r="BJ41" s="30"/>
      <c r="BO41" s="25"/>
      <c r="BP41" s="12"/>
      <c r="BQ41" s="6"/>
      <c r="BR41" s="6"/>
      <c r="BS41" s="6"/>
      <c r="BT41" s="25"/>
      <c r="BU41" s="6"/>
      <c r="BV41" s="6"/>
      <c r="BW41" s="6"/>
      <c r="BX41" s="6"/>
      <c r="BY41" s="25"/>
      <c r="BZ41" s="6"/>
      <c r="CA41" s="6"/>
      <c r="CB41" s="6"/>
      <c r="CC41" s="6"/>
      <c r="CD41" s="30"/>
      <c r="CE41" s="4"/>
      <c r="CI41" s="25"/>
      <c r="CJ41" s="12"/>
      <c r="CK41" s="6"/>
      <c r="CL41" s="6"/>
      <c r="CM41" s="6"/>
      <c r="CN41" s="25"/>
      <c r="CO41" s="12"/>
      <c r="CP41" s="12"/>
      <c r="CQ41" s="6"/>
      <c r="CR41" s="6"/>
      <c r="CS41" s="30"/>
      <c r="CT41" s="4"/>
      <c r="CX41" s="25"/>
      <c r="CY41" s="12"/>
      <c r="CZ41" s="6"/>
      <c r="DA41" s="6"/>
      <c r="DB41" s="6"/>
      <c r="DC41" s="25"/>
      <c r="DD41" s="12"/>
      <c r="DE41" s="6"/>
      <c r="DF41" s="6"/>
      <c r="DG41" s="6"/>
      <c r="DH41" s="30"/>
      <c r="DM41" s="30"/>
      <c r="DN41" s="4"/>
      <c r="DR41" s="30"/>
      <c r="DW41" s="30"/>
      <c r="DX41" s="4"/>
      <c r="EB41" s="30"/>
      <c r="EG41" s="30"/>
      <c r="EL41" s="30"/>
    </row>
    <row r="42" spans="1:146" x14ac:dyDescent="0.25">
      <c r="A42" s="2" t="s">
        <v>781</v>
      </c>
      <c r="B42" s="2" t="s">
        <v>58</v>
      </c>
      <c r="C42" s="2" t="s">
        <v>784</v>
      </c>
      <c r="E42" s="59" t="s">
        <v>687</v>
      </c>
      <c r="L42" s="25"/>
      <c r="M42" s="12"/>
      <c r="N42" s="6"/>
      <c r="O42" s="6"/>
      <c r="P42" s="6"/>
      <c r="Q42" s="25"/>
      <c r="R42" s="12"/>
      <c r="S42" s="6"/>
      <c r="T42" s="6"/>
      <c r="U42" s="6"/>
      <c r="V42" s="25"/>
      <c r="W42" s="12"/>
      <c r="X42" s="6"/>
      <c r="Y42" s="6"/>
      <c r="Z42" s="6"/>
      <c r="AA42" s="25"/>
      <c r="AB42" s="6"/>
      <c r="AC42" s="6"/>
      <c r="AD42" s="6"/>
      <c r="AE42" s="6"/>
      <c r="AF42" s="25"/>
      <c r="AG42" s="6"/>
      <c r="AH42" s="6"/>
      <c r="AI42" s="6"/>
      <c r="AJ42" s="6"/>
      <c r="AK42" s="25"/>
      <c r="AL42" s="6"/>
      <c r="AM42" s="6"/>
      <c r="AN42" s="6"/>
      <c r="AO42" s="6"/>
      <c r="AP42" s="25"/>
      <c r="AQ42" s="12"/>
      <c r="AR42" s="6"/>
      <c r="AS42" s="6"/>
      <c r="AT42" s="6"/>
      <c r="AU42" s="25"/>
      <c r="AV42" s="12"/>
      <c r="AW42" s="6"/>
      <c r="AX42" s="6"/>
      <c r="AY42" s="6"/>
      <c r="AZ42" s="25"/>
      <c r="BA42" s="6"/>
      <c r="BB42" s="6"/>
      <c r="BC42" s="6"/>
      <c r="BD42" s="6"/>
      <c r="BE42" s="30"/>
      <c r="BF42" s="4"/>
      <c r="BJ42" s="30"/>
      <c r="BO42" s="25"/>
      <c r="BP42" s="12"/>
      <c r="BQ42" s="6"/>
      <c r="BR42" s="6"/>
      <c r="BS42" s="6"/>
      <c r="BT42" s="25"/>
      <c r="BU42" s="6"/>
      <c r="BV42" s="6"/>
      <c r="BW42" s="6"/>
      <c r="BX42" s="6"/>
      <c r="BY42" s="25"/>
      <c r="BZ42" s="6"/>
      <c r="CA42" s="6"/>
      <c r="CB42" s="6"/>
      <c r="CC42" s="6"/>
      <c r="CD42" s="30"/>
      <c r="CE42" s="4"/>
      <c r="CI42" s="25"/>
      <c r="CJ42" s="12"/>
      <c r="CK42" s="6"/>
      <c r="CL42" s="6"/>
      <c r="CM42" s="6"/>
      <c r="CN42" s="25"/>
      <c r="CO42" s="12"/>
      <c r="CP42" s="12"/>
      <c r="CQ42" s="6"/>
      <c r="CR42" s="6"/>
      <c r="CS42" s="30"/>
      <c r="CT42" s="4"/>
      <c r="CX42" s="25"/>
      <c r="CY42" s="12"/>
      <c r="CZ42" s="6"/>
      <c r="DA42" s="6"/>
      <c r="DB42" s="6"/>
      <c r="DC42" s="25"/>
      <c r="DD42" s="12"/>
      <c r="DE42" s="6"/>
      <c r="DF42" s="6"/>
      <c r="DG42" s="6"/>
      <c r="DH42" s="30"/>
      <c r="DM42" s="30"/>
      <c r="DN42" s="4"/>
      <c r="DR42" s="30"/>
      <c r="DW42" s="30"/>
      <c r="DX42" s="4"/>
      <c r="EB42" s="30"/>
      <c r="EG42" s="30"/>
      <c r="EL42" s="30"/>
    </row>
    <row r="43" spans="1:146" x14ac:dyDescent="0.25">
      <c r="A43" s="2" t="s">
        <v>81</v>
      </c>
      <c r="B43" s="2" t="s">
        <v>96</v>
      </c>
      <c r="C43" s="2" t="s">
        <v>812</v>
      </c>
      <c r="E43" s="59" t="s">
        <v>813</v>
      </c>
      <c r="L43" s="25"/>
      <c r="M43" s="6"/>
      <c r="N43" s="6"/>
      <c r="O43" s="6"/>
      <c r="P43" s="6"/>
      <c r="Q43" s="25"/>
      <c r="R43" s="6"/>
      <c r="S43" s="6"/>
      <c r="T43" s="6"/>
      <c r="U43" s="6"/>
      <c r="V43" s="30"/>
      <c r="AA43" s="30"/>
      <c r="AF43" s="30"/>
      <c r="AK43" s="25"/>
      <c r="AL43" s="6"/>
      <c r="AM43" s="6"/>
      <c r="AN43" s="6"/>
      <c r="AO43" s="6"/>
      <c r="AP43" s="25"/>
      <c r="AQ43" s="12"/>
      <c r="AR43" s="6"/>
      <c r="AS43" s="6"/>
      <c r="AT43" s="6"/>
      <c r="AU43" s="25"/>
      <c r="AV43" s="12"/>
      <c r="AW43" s="6"/>
      <c r="AX43" s="6"/>
      <c r="AY43" s="6"/>
      <c r="AZ43" s="25"/>
      <c r="BA43" s="6"/>
      <c r="BB43" s="6"/>
      <c r="BC43" s="6"/>
      <c r="BD43" s="6"/>
      <c r="BE43" s="30"/>
      <c r="BF43" s="4"/>
      <c r="BJ43" s="30"/>
      <c r="BO43" s="30"/>
      <c r="BP43" s="4"/>
      <c r="BT43" s="30"/>
      <c r="BY43" s="25"/>
      <c r="BZ43" s="6"/>
      <c r="CA43" s="6"/>
      <c r="CB43" s="6"/>
      <c r="CC43" s="6"/>
      <c r="CD43" s="30"/>
      <c r="CE43" s="4"/>
      <c r="CI43" s="25"/>
      <c r="CJ43" s="6"/>
      <c r="CK43" s="6"/>
      <c r="CL43" s="6"/>
      <c r="CM43" s="6"/>
      <c r="CN43" s="25"/>
      <c r="CO43" s="6"/>
      <c r="CP43" s="6"/>
      <c r="CQ43" s="6"/>
      <c r="CR43" s="6"/>
      <c r="CS43" s="30"/>
      <c r="CT43" s="4"/>
      <c r="CX43" s="25"/>
      <c r="CY43" s="6"/>
      <c r="CZ43" s="6"/>
      <c r="DA43" s="6"/>
      <c r="DB43" s="6"/>
      <c r="DC43" s="25"/>
      <c r="DD43" s="6"/>
      <c r="DE43" s="6"/>
      <c r="DF43" s="6"/>
      <c r="DG43" s="6"/>
      <c r="DH43" s="30"/>
      <c r="DM43" s="30"/>
      <c r="DN43" s="4"/>
      <c r="DR43" s="30"/>
      <c r="DW43" s="30"/>
      <c r="DX43" s="4"/>
      <c r="EB43" s="30"/>
      <c r="EG43" s="30"/>
      <c r="EL43" s="30"/>
    </row>
    <row r="44" spans="1:146" x14ac:dyDescent="0.25">
      <c r="A44" s="2" t="s">
        <v>200</v>
      </c>
      <c r="B44" s="2" t="s">
        <v>98</v>
      </c>
      <c r="C44" s="2" t="s">
        <v>767</v>
      </c>
      <c r="E44" s="59" t="s">
        <v>810</v>
      </c>
      <c r="L44" s="25"/>
      <c r="M44" s="6"/>
      <c r="N44" s="6"/>
      <c r="O44" s="6"/>
      <c r="P44" s="6"/>
      <c r="Q44" s="25"/>
      <c r="R44" s="6"/>
      <c r="S44" s="6"/>
      <c r="T44" s="6"/>
      <c r="U44" s="6"/>
      <c r="V44" s="25"/>
      <c r="W44" s="12"/>
      <c r="X44" s="6"/>
      <c r="Y44" s="6"/>
      <c r="Z44" s="6"/>
      <c r="AA44" s="30"/>
      <c r="AF44" s="30"/>
      <c r="AK44" s="25"/>
      <c r="AL44" s="6"/>
      <c r="AM44" s="6"/>
      <c r="AN44" s="6"/>
      <c r="AO44" s="6"/>
      <c r="AP44" s="25"/>
      <c r="AQ44" s="12"/>
      <c r="AR44" s="6"/>
      <c r="AS44" s="6"/>
      <c r="AT44" s="6"/>
      <c r="AU44" s="25"/>
      <c r="AV44" s="12"/>
      <c r="AW44" s="6"/>
      <c r="AX44" s="6"/>
      <c r="AY44" s="6"/>
      <c r="AZ44" s="25"/>
      <c r="BA44" s="6"/>
      <c r="BB44" s="6"/>
      <c r="BC44" s="6"/>
      <c r="BD44" s="6"/>
      <c r="BE44" s="30"/>
      <c r="BF44" s="4"/>
      <c r="BJ44" s="30"/>
      <c r="BO44" s="30"/>
      <c r="BP44" s="4"/>
      <c r="BT44" s="30"/>
      <c r="BY44" s="25"/>
      <c r="BZ44" s="6"/>
      <c r="CA44" s="6"/>
      <c r="CB44" s="6"/>
      <c r="CC44" s="6"/>
      <c r="CD44" s="30"/>
      <c r="CE44" s="4"/>
      <c r="CI44" s="25"/>
      <c r="CJ44" s="6"/>
      <c r="CK44" s="6"/>
      <c r="CL44" s="6"/>
      <c r="CM44" s="6"/>
      <c r="CN44" s="25"/>
      <c r="CO44" s="6"/>
      <c r="CP44" s="6"/>
      <c r="CQ44" s="6"/>
      <c r="CR44" s="6"/>
      <c r="CS44" s="30"/>
      <c r="CT44" s="4"/>
      <c r="CX44" s="25"/>
      <c r="CY44" s="6"/>
      <c r="CZ44" s="6"/>
      <c r="DA44" s="6"/>
      <c r="DB44" s="6"/>
      <c r="DC44" s="25"/>
      <c r="DD44" s="6"/>
      <c r="DE44" s="6"/>
      <c r="DF44" s="6"/>
      <c r="DG44" s="6"/>
      <c r="DH44" s="30"/>
      <c r="DM44" s="30"/>
      <c r="DN44" s="4"/>
      <c r="DR44" s="30"/>
      <c r="DW44" s="30"/>
      <c r="DX44" s="4"/>
      <c r="EB44" s="30"/>
      <c r="EG44" s="30"/>
      <c r="EL44" s="30"/>
    </row>
    <row r="45" spans="1:146" x14ac:dyDescent="0.25">
      <c r="A45" s="49" t="s">
        <v>817</v>
      </c>
      <c r="B45" s="49" t="s">
        <v>99</v>
      </c>
      <c r="C45" s="49" t="s">
        <v>690</v>
      </c>
      <c r="E45" s="50" t="s">
        <v>818</v>
      </c>
      <c r="L45" s="47">
        <f>TRUNC(M45/6)+0.1*(M45-6*TRUNC(M45/6))</f>
        <v>84</v>
      </c>
      <c r="M45" s="21">
        <f>SUM(M4:M44)</f>
        <v>504</v>
      </c>
      <c r="N45" s="21">
        <f>SUM(N4:N44)</f>
        <v>15</v>
      </c>
      <c r="O45" s="21">
        <f>SUM(O4:O44)</f>
        <v>251</v>
      </c>
      <c r="P45" s="21">
        <f>SUM(P4:P44)</f>
        <v>28</v>
      </c>
      <c r="Q45" s="47">
        <f>TRUNC(R45/6)+0.1*(R45-6*TRUNC(R45/6))</f>
        <v>54</v>
      </c>
      <c r="R45" s="21">
        <f>SUM(R4:R44)</f>
        <v>324</v>
      </c>
      <c r="S45" s="21">
        <f>SUM(S4:S44)</f>
        <v>7</v>
      </c>
      <c r="T45" s="21">
        <f>SUM(T4:T44)</f>
        <v>180</v>
      </c>
      <c r="U45" s="21">
        <f>SUM(U4:U44)</f>
        <v>10</v>
      </c>
      <c r="V45" s="47">
        <f>TRUNC(W45/6)+0.1*(W45-6*TRUNC(W45/6))</f>
        <v>107.1</v>
      </c>
      <c r="W45" s="21">
        <f>SUM(W4:W44)</f>
        <v>643</v>
      </c>
      <c r="X45" s="21">
        <f>SUM(X4:X44)</f>
        <v>10</v>
      </c>
      <c r="Y45" s="21">
        <f>SUM(Y4:Y44)</f>
        <v>503</v>
      </c>
      <c r="Z45" s="21">
        <f>SUM(Z4:Z44)</f>
        <v>29</v>
      </c>
      <c r="AA45" s="47">
        <f>TRUNC(AB45/6)+0.1*(AB45-6*TRUNC(AB45/6))</f>
        <v>57</v>
      </c>
      <c r="AB45" s="21">
        <f>SUM(AB4:AB44)</f>
        <v>342</v>
      </c>
      <c r="AC45" s="21">
        <f>SUM(AC4:AC44)</f>
        <v>5</v>
      </c>
      <c r="AD45" s="21">
        <f>SUM(AD4:AD44)</f>
        <v>211</v>
      </c>
      <c r="AE45" s="21">
        <f>SUM(AE4:AE44)</f>
        <v>17</v>
      </c>
      <c r="AF45" s="21">
        <f>TRUNC(AG45/6)+0.1*(AG45-6*TRUNC(AG45/6))</f>
        <v>72.5</v>
      </c>
      <c r="AG45" s="21">
        <f>SUM(AG4:AG44)</f>
        <v>437</v>
      </c>
      <c r="AH45" s="21">
        <f>SUM(AH4:AH44)</f>
        <v>8</v>
      </c>
      <c r="AI45" s="21">
        <f>SUM(AI4:AI44)</f>
        <v>292</v>
      </c>
      <c r="AJ45" s="21">
        <f>SUM(AJ4:AJ44)</f>
        <v>26</v>
      </c>
      <c r="AK45" s="21">
        <f>TRUNC(AL45/6)+0.1*(AL45-6*TRUNC(AL45/6))</f>
        <v>16</v>
      </c>
      <c r="AL45" s="21">
        <f>SUM(AL4:AL44)</f>
        <v>96</v>
      </c>
      <c r="AM45" s="21">
        <f>SUM(AM4:AM44)</f>
        <v>3</v>
      </c>
      <c r="AN45" s="21">
        <f>SUM(AN4:AN44)</f>
        <v>62</v>
      </c>
      <c r="AO45" s="21">
        <f>SUM(AO4:AO44)</f>
        <v>2</v>
      </c>
      <c r="AP45" s="21">
        <f>TRUNC(AQ45/6)+0.1*(AQ45-6*TRUNC(AQ45/6))</f>
        <v>48</v>
      </c>
      <c r="AQ45" s="21">
        <f>SUM(AQ4:AQ44)</f>
        <v>288</v>
      </c>
      <c r="AR45" s="21">
        <f>SUM(AR4:AR44)</f>
        <v>7</v>
      </c>
      <c r="AS45" s="21">
        <f>SUM(AS4:AS44)</f>
        <v>167</v>
      </c>
      <c r="AT45" s="21">
        <f>SUM(AT4:AT44)</f>
        <v>13</v>
      </c>
      <c r="AU45" s="21">
        <f>TRUNC(AV45/6)+0.1*(AV45-6*TRUNC(AV45/6))</f>
        <v>8</v>
      </c>
      <c r="AV45" s="21">
        <f>SUM(AV4:AV44)</f>
        <v>48</v>
      </c>
      <c r="AW45" s="21">
        <f>SUM(AW4:AW44)</f>
        <v>0</v>
      </c>
      <c r="AX45" s="21">
        <f>SUM(AX4:AX44)</f>
        <v>31</v>
      </c>
      <c r="AY45" s="21">
        <f>SUM(AY4:AY44)</f>
        <v>2</v>
      </c>
      <c r="AZ45" s="47">
        <f>TRUNC(BA45/6)+0.1*(BA45-6*TRUNC(BA45/6))</f>
        <v>11</v>
      </c>
      <c r="BA45" s="21">
        <f>SUM(BA4:BA44)</f>
        <v>66</v>
      </c>
      <c r="BB45" s="21">
        <f>SUM(BB4:BB44)</f>
        <v>0</v>
      </c>
      <c r="BC45" s="21">
        <f>SUM(BC4:BC44)</f>
        <v>47</v>
      </c>
      <c r="BD45" s="21">
        <f>SUM(BD4:BD44)</f>
        <v>2</v>
      </c>
      <c r="BE45" s="21">
        <f>TRUNC(BF45/6)+0.1*(BF45-6*TRUNC(BF45/6))</f>
        <v>22</v>
      </c>
      <c r="BF45" s="21">
        <f>SUM(BF4:BF44)</f>
        <v>132</v>
      </c>
      <c r="BG45" s="21">
        <f>SUM(BG4:BG44)</f>
        <v>2</v>
      </c>
      <c r="BH45" s="21">
        <f>SUM(BH4:BH44)</f>
        <v>94</v>
      </c>
      <c r="BI45" s="21">
        <f>SUM(BI4:BI44)</f>
        <v>5</v>
      </c>
      <c r="BJ45" s="47">
        <f>TRUNC(BK45/6)+0.1*(BK45-6*TRUNC(BK45/6))</f>
        <v>23</v>
      </c>
      <c r="BK45" s="21">
        <f>SUM(BK4:BK44)</f>
        <v>138</v>
      </c>
      <c r="BL45" s="21">
        <f>SUM(BL4:BL44)</f>
        <v>5</v>
      </c>
      <c r="BM45" s="21">
        <f>SUM(BM4:BM44)</f>
        <v>96</v>
      </c>
      <c r="BN45" s="21">
        <f>SUM(BN4:BN44)</f>
        <v>4</v>
      </c>
      <c r="BO45" s="21">
        <f>TRUNC(BP45/6)+0.1*(BP45-6*TRUNC(BP45/6))</f>
        <v>26</v>
      </c>
      <c r="BP45" s="21">
        <f>SUM(BP4:BP44)</f>
        <v>156</v>
      </c>
      <c r="BQ45" s="21">
        <f>SUM(BQ4:BQ44)</f>
        <v>0</v>
      </c>
      <c r="BR45" s="21">
        <f>SUM(BR4:BR44)</f>
        <v>163</v>
      </c>
      <c r="BS45" s="21">
        <f>SUM(BS4:BS44)</f>
        <v>7</v>
      </c>
      <c r="BT45" s="21">
        <f>TRUNC(BU45/6)+0.1*(BU45-6*TRUNC(BU45/6))</f>
        <v>22</v>
      </c>
      <c r="BU45" s="21">
        <f>SUM(BU4:BU44)</f>
        <v>132</v>
      </c>
      <c r="BV45" s="21">
        <f>SUM(BV4:BV44)</f>
        <v>1</v>
      </c>
      <c r="BW45" s="21">
        <f>SUM(BW4:BW44)</f>
        <v>99</v>
      </c>
      <c r="BX45" s="21">
        <f>SUM(BX4:BX44)</f>
        <v>4</v>
      </c>
      <c r="BY45" s="47">
        <f>TRUNC(BZ45/6)+0.1*(BZ45-6*TRUNC(BZ45/6))</f>
        <v>1</v>
      </c>
      <c r="BZ45" s="21">
        <f>SUM(BZ4:BZ44)</f>
        <v>6</v>
      </c>
      <c r="CA45" s="21">
        <f>SUM(CA4:CA44)</f>
        <v>0</v>
      </c>
      <c r="CB45" s="21">
        <f>SUM(CB4:CB44)</f>
        <v>13</v>
      </c>
      <c r="CC45" s="21">
        <f>SUM(CC4:CC44)</f>
        <v>2</v>
      </c>
      <c r="CD45" s="47">
        <f>TRUNC(CE45/6)+0.1*(CE45-6*TRUNC(CE45/6))</f>
        <v>10.4</v>
      </c>
      <c r="CE45" s="48">
        <f>SUM(CE4:CE44)</f>
        <v>64</v>
      </c>
      <c r="CF45" s="21">
        <f>SUM(CF4:CF44)</f>
        <v>0</v>
      </c>
      <c r="CG45" s="21">
        <f>SUM(CG4:CG44)</f>
        <v>65</v>
      </c>
      <c r="CH45" s="21">
        <f>SUM(CH4:CH44)</f>
        <v>3</v>
      </c>
      <c r="CI45" s="21">
        <f>TRUNC(CJ45/6)+0.1*(CJ45-6*TRUNC(CJ45/6))</f>
        <v>0</v>
      </c>
      <c r="CJ45" s="21">
        <f>SUM(CJ4:CJ44)</f>
        <v>0</v>
      </c>
      <c r="CK45" s="21">
        <f>SUM(CK4:CK44)</f>
        <v>0</v>
      </c>
      <c r="CL45" s="21">
        <f>SUM(CL4:CL44)</f>
        <v>0</v>
      </c>
      <c r="CM45" s="21">
        <f>SUM(CM4:CM44)</f>
        <v>0</v>
      </c>
      <c r="CN45" s="47">
        <f>TRUNC(CO45/6)+0.1*(CO45-6*TRUNC(CO45/6))</f>
        <v>4</v>
      </c>
      <c r="CO45" s="21">
        <f>SUM(CO4:CO44)</f>
        <v>24</v>
      </c>
      <c r="CP45" s="21">
        <f>SUM(CP4:CP44)</f>
        <v>0</v>
      </c>
      <c r="CQ45" s="21">
        <f>SUM(CQ4:CQ44)</f>
        <v>25</v>
      </c>
      <c r="CR45" s="21">
        <f>SUM(CR4:CR44)</f>
        <v>2</v>
      </c>
      <c r="CS45" s="47">
        <f>TRUNC(CT45/6)+0.1*(CT45-6*TRUNC(CT45/6))</f>
        <v>6.4</v>
      </c>
      <c r="CT45" s="48">
        <f>SUM(CT4:CT44)</f>
        <v>40</v>
      </c>
      <c r="CU45" s="21">
        <f>SUM(CU4:CU44)</f>
        <v>0</v>
      </c>
      <c r="CV45" s="21">
        <f>SUM(CV4:CV44)</f>
        <v>42</v>
      </c>
      <c r="CW45" s="21">
        <f>SUM(CW4:CW44)</f>
        <v>1</v>
      </c>
      <c r="CX45" s="21">
        <f>TRUNC(CY45/6)+0.1*(CY45-6*TRUNC(CY45/6))</f>
        <v>2</v>
      </c>
      <c r="CY45" s="21">
        <f>SUM(CY4:CY44)</f>
        <v>12</v>
      </c>
      <c r="CZ45" s="21">
        <f>SUM(CZ4:CZ44)</f>
        <v>0</v>
      </c>
      <c r="DA45" s="21">
        <f>SUM(DA4:DA44)</f>
        <v>24</v>
      </c>
      <c r="DB45" s="21">
        <f>SUM(DB4:DB44)</f>
        <v>0</v>
      </c>
      <c r="DC45" s="21">
        <f>TRUNC(DD45/6)+0.1*(DD45-6*TRUNC(DD45/6))</f>
        <v>7.4</v>
      </c>
      <c r="DD45" s="21">
        <f>SUM(DD4:DD44)</f>
        <v>46</v>
      </c>
      <c r="DE45" s="21">
        <f>SUM(DE4:DE44)</f>
        <v>0</v>
      </c>
      <c r="DF45" s="21">
        <f>SUM(DF4:DF44)</f>
        <v>46</v>
      </c>
      <c r="DG45" s="21">
        <f>SUM(DG4:DG44)</f>
        <v>3</v>
      </c>
      <c r="DH45" s="47">
        <f>TRUNC(DI45/6)+0.1*(DI45-6*TRUNC(DI45/6))</f>
        <v>11.2</v>
      </c>
      <c r="DI45" s="21">
        <f>SUM(DI4:DI44)</f>
        <v>68</v>
      </c>
      <c r="DJ45" s="21">
        <f>SUM(DJ4:DJ44)</f>
        <v>1</v>
      </c>
      <c r="DK45" s="21">
        <f>SUM(DK4:DK44)</f>
        <v>47</v>
      </c>
      <c r="DL45" s="21">
        <f>SUM(DL4:DL44)</f>
        <v>3</v>
      </c>
      <c r="DM45" s="47">
        <f>TRUNC(DN45/6)+0.1*(DN45-6*TRUNC(DN45/6))</f>
        <v>17.399999999999999</v>
      </c>
      <c r="DN45" s="48">
        <f>SUM(DN4:DN44)</f>
        <v>106</v>
      </c>
      <c r="DO45" s="21">
        <f>SUM(DO4:DO44)</f>
        <v>0</v>
      </c>
      <c r="DP45" s="21">
        <f>SUM(DP4:DP44)</f>
        <v>107</v>
      </c>
      <c r="DQ45" s="21">
        <f>SUM(DQ4:DQ44)</f>
        <v>2</v>
      </c>
      <c r="DR45" s="47">
        <f>TRUNC(DS45/6)+0.1*(DS45-6*TRUNC(DS45/6))</f>
        <v>7.2</v>
      </c>
      <c r="DS45" s="21">
        <f>SUM(DS4:DS44)</f>
        <v>44</v>
      </c>
      <c r="DT45" s="21">
        <f>SUM(DT4:DT44)</f>
        <v>0</v>
      </c>
      <c r="DU45" s="21">
        <f>SUM(DU4:DU44)</f>
        <v>51</v>
      </c>
      <c r="DV45" s="21">
        <f>SUM(DV4:DV44)</f>
        <v>2</v>
      </c>
      <c r="DW45" s="47">
        <f>TRUNC(DX45/6)+0.1*(DX45-6*TRUNC(DX45/6))</f>
        <v>7</v>
      </c>
      <c r="DX45" s="48">
        <f>SUM(DX4:DX44)</f>
        <v>42</v>
      </c>
      <c r="DY45" s="21">
        <f>SUM(DY4:DY44)</f>
        <v>0</v>
      </c>
      <c r="DZ45" s="21">
        <f>SUM(DZ4:DZ44)</f>
        <v>37</v>
      </c>
      <c r="EA45" s="21">
        <f>SUM(EA4:EA44)</f>
        <v>1</v>
      </c>
      <c r="EB45" s="47">
        <f>TRUNC(EC45/6)+0.1*(EC45-6*TRUNC(EC45/6))</f>
        <v>6</v>
      </c>
      <c r="EC45" s="48">
        <f>SUM(EC4:EC44)</f>
        <v>36</v>
      </c>
      <c r="ED45" s="21">
        <f>SUM(ED4:ED44)</f>
        <v>0</v>
      </c>
      <c r="EE45" s="21">
        <f>SUM(EE4:EE44)</f>
        <v>41</v>
      </c>
      <c r="EF45" s="21">
        <f>SUM(EF4:EF44)</f>
        <v>0</v>
      </c>
      <c r="EG45" s="47">
        <f>TRUNC(EH45/6)+0.1*(EH45-6*TRUNC(EH45/6))</f>
        <v>2.4</v>
      </c>
      <c r="EH45" s="48">
        <f>SUM(EH4:EH44)</f>
        <v>16</v>
      </c>
      <c r="EI45" s="21">
        <f>SUM(EI4:EI44)</f>
        <v>0</v>
      </c>
      <c r="EJ45" s="21">
        <f>SUM(EJ4:EJ44)</f>
        <v>31</v>
      </c>
      <c r="EK45" s="21">
        <f>SUM(EK4:EK44)</f>
        <v>2</v>
      </c>
      <c r="EL45" s="47">
        <f>TRUNC(EM45/6)+0.1*(EM45-6*TRUNC(EM45/6))</f>
        <v>6</v>
      </c>
      <c r="EM45" s="48">
        <f>SUM(EM4:EM44)</f>
        <v>36</v>
      </c>
      <c r="EN45" s="21">
        <f>SUM(EN4:EN44)</f>
        <v>0</v>
      </c>
      <c r="EO45" s="21">
        <f>SUM(EO4:EO44)</f>
        <v>15</v>
      </c>
      <c r="EP45" s="21">
        <f>SUM(EP4:EP44)</f>
        <v>3</v>
      </c>
    </row>
    <row r="46" spans="1:146" x14ac:dyDescent="0.25">
      <c r="A46" s="2" t="s">
        <v>807</v>
      </c>
      <c r="B46" s="2" t="s">
        <v>99</v>
      </c>
      <c r="C46" s="2" t="s">
        <v>784</v>
      </c>
      <c r="E46" s="59" t="s">
        <v>684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</row>
    <row r="47" spans="1:146" x14ac:dyDescent="0.25">
      <c r="A47" s="2" t="s">
        <v>13</v>
      </c>
      <c r="B47" s="2" t="s">
        <v>211</v>
      </c>
      <c r="C47" s="2" t="s">
        <v>806</v>
      </c>
      <c r="E47" s="50" t="s">
        <v>821</v>
      </c>
      <c r="K47" s="8"/>
      <c r="L47" s="22" t="str">
        <f>L2</f>
        <v>Hood</v>
      </c>
      <c r="M47" s="22"/>
      <c r="N47" s="22"/>
      <c r="O47" s="22"/>
      <c r="P47" s="22"/>
      <c r="Q47" s="22" t="str">
        <f>Q2</f>
        <v>Lewis</v>
      </c>
      <c r="R47" s="22"/>
      <c r="S47" s="22"/>
      <c r="T47" s="22"/>
      <c r="U47" s="22"/>
      <c r="V47" s="22" t="str">
        <f>V2</f>
        <v>P Stephens</v>
      </c>
      <c r="W47" s="22"/>
      <c r="X47" s="22"/>
      <c r="Y47" s="22"/>
      <c r="Z47" s="22"/>
      <c r="AA47" s="22" t="str">
        <f>AA2</f>
        <v>D Thomas</v>
      </c>
      <c r="AB47" s="22"/>
      <c r="AC47" s="22"/>
      <c r="AD47" s="22"/>
      <c r="AE47" s="22"/>
      <c r="AF47" s="22" t="str">
        <f>AF2</f>
        <v>M Stephens</v>
      </c>
      <c r="AG47" s="22"/>
      <c r="AH47" s="22"/>
      <c r="AI47" s="22"/>
      <c r="AJ47" s="22"/>
      <c r="AK47" s="22" t="str">
        <f>AK2</f>
        <v>Day</v>
      </c>
      <c r="AL47" s="22"/>
      <c r="AM47" s="22"/>
      <c r="AN47" s="22"/>
      <c r="AO47" s="22"/>
      <c r="AP47" s="22" t="str">
        <f>AP2</f>
        <v>Stewart</v>
      </c>
      <c r="AQ47" s="22"/>
      <c r="AR47" s="22"/>
      <c r="AS47" s="22"/>
      <c r="AT47" s="22"/>
      <c r="AU47" s="22" t="str">
        <f>AU2</f>
        <v>Foote</v>
      </c>
      <c r="AV47" s="22"/>
      <c r="AW47" s="22"/>
      <c r="AX47" s="22"/>
      <c r="AY47" s="22"/>
      <c r="AZ47" s="22" t="str">
        <f>AZ2</f>
        <v>Hirani</v>
      </c>
      <c r="BA47" s="22"/>
      <c r="BB47" s="22"/>
      <c r="BC47" s="22"/>
      <c r="BD47" s="22"/>
      <c r="BE47" s="22" t="str">
        <f>BE2</f>
        <v>Orfila</v>
      </c>
      <c r="BF47" s="22"/>
      <c r="BG47" s="22"/>
      <c r="BH47" s="22"/>
      <c r="BI47" s="22"/>
      <c r="BJ47" s="22" t="str">
        <f>BJ2</f>
        <v>Loveridge</v>
      </c>
      <c r="BK47" s="22"/>
      <c r="BL47" s="22"/>
      <c r="BM47" s="22"/>
      <c r="BN47" s="22"/>
      <c r="BO47" s="22" t="str">
        <f>BO2</f>
        <v>O'Reilly</v>
      </c>
      <c r="BP47" s="22"/>
      <c r="BQ47" s="22"/>
      <c r="BR47" s="22"/>
      <c r="BS47" s="22"/>
      <c r="BT47" s="22" t="str">
        <f>BT2</f>
        <v>J Prior</v>
      </c>
      <c r="BU47" s="22"/>
      <c r="BV47" s="22"/>
      <c r="BW47" s="22"/>
      <c r="BX47" s="22"/>
      <c r="BY47" s="22" t="str">
        <f>BY2</f>
        <v>J Furnham</v>
      </c>
      <c r="BZ47" s="22"/>
      <c r="CA47" s="22"/>
      <c r="CB47" s="22"/>
      <c r="CC47" s="22"/>
      <c r="CD47" s="22" t="str">
        <f>CD2</f>
        <v>Dafydd</v>
      </c>
      <c r="CE47" s="22"/>
      <c r="CF47" s="22"/>
      <c r="CG47" s="22"/>
      <c r="CH47" s="22"/>
      <c r="CI47" s="22" t="str">
        <f>CI2</f>
        <v>Roach</v>
      </c>
      <c r="CJ47" s="22"/>
      <c r="CK47" s="22"/>
      <c r="CL47" s="22"/>
      <c r="CM47" s="22"/>
      <c r="CN47" s="22" t="str">
        <f>CN2</f>
        <v>Swain</v>
      </c>
      <c r="CO47" s="22"/>
      <c r="CP47" s="22"/>
      <c r="CQ47" s="22"/>
      <c r="CR47" s="22"/>
      <c r="CS47" s="22" t="str">
        <f>CS2</f>
        <v>Warwick</v>
      </c>
      <c r="CT47" s="22"/>
      <c r="CU47" s="22"/>
      <c r="CV47" s="22"/>
      <c r="CW47" s="22"/>
      <c r="CX47" s="22" t="str">
        <f>CX2</f>
        <v>G Thomas</v>
      </c>
      <c r="CY47" s="22"/>
      <c r="CZ47" s="22"/>
      <c r="DA47" s="22"/>
      <c r="DB47" s="22"/>
      <c r="DC47" s="22" t="str">
        <f>DC2</f>
        <v>Bamber</v>
      </c>
      <c r="DD47" s="22"/>
      <c r="DE47" s="22"/>
      <c r="DF47" s="22"/>
      <c r="DG47" s="22"/>
      <c r="DH47" s="22" t="str">
        <f>DH2</f>
        <v>Bowes</v>
      </c>
      <c r="DI47" s="22"/>
      <c r="DJ47" s="22"/>
      <c r="DK47" s="22"/>
      <c r="DL47" s="22"/>
      <c r="DM47" s="22" t="str">
        <f>DM2</f>
        <v>Obee</v>
      </c>
      <c r="DN47" s="22"/>
      <c r="DO47" s="22"/>
      <c r="DP47" s="22"/>
      <c r="DQ47" s="22"/>
      <c r="DR47" s="22" t="str">
        <f>DR2</f>
        <v>Cox</v>
      </c>
      <c r="DS47" s="27"/>
      <c r="DT47" s="27"/>
      <c r="DW47" s="22" t="str">
        <f>DW2</f>
        <v>Holliday</v>
      </c>
      <c r="DX47" s="27"/>
      <c r="DY47" s="27"/>
      <c r="EB47" s="22" t="str">
        <f>EB2</f>
        <v>Britton</v>
      </c>
      <c r="EG47" s="22" t="str">
        <f>EG2</f>
        <v>Peacock</v>
      </c>
      <c r="EL47" s="22" t="str">
        <f>EL2</f>
        <v>Sanandaji</v>
      </c>
    </row>
    <row r="48" spans="1:146" x14ac:dyDescent="0.25">
      <c r="A48" s="2" t="s">
        <v>805</v>
      </c>
      <c r="B48" s="2" t="s">
        <v>479</v>
      </c>
      <c r="C48" s="2" t="s">
        <v>766</v>
      </c>
      <c r="E48" s="59" t="s">
        <v>685</v>
      </c>
      <c r="L48" s="6"/>
      <c r="M48" s="6"/>
      <c r="N48" s="6"/>
      <c r="O48" s="6"/>
      <c r="P48" s="12"/>
      <c r="Q48" s="4"/>
      <c r="R48" s="12"/>
      <c r="S48" s="12"/>
      <c r="T48" s="12"/>
      <c r="U48" s="12"/>
      <c r="V48" s="12"/>
      <c r="W48" s="12"/>
      <c r="X48" s="12"/>
      <c r="Y48" s="12"/>
      <c r="Z48" s="12"/>
      <c r="AA48" s="4"/>
      <c r="AJ48" s="4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6"/>
      <c r="AX48" s="6"/>
      <c r="AY48" s="6"/>
      <c r="AZ48" s="6"/>
      <c r="BA48" s="6"/>
      <c r="BB48" s="6"/>
      <c r="BC48" s="6"/>
      <c r="BD48" s="6"/>
      <c r="BE48" s="4"/>
      <c r="BF48" s="4"/>
      <c r="BY48" s="6"/>
      <c r="BZ48" s="6"/>
      <c r="CA48" s="6"/>
      <c r="CB48" s="6"/>
      <c r="CC48" s="6"/>
      <c r="CH48" s="4"/>
      <c r="CI48" s="4"/>
      <c r="CJ48" s="12"/>
      <c r="CK48" s="12"/>
      <c r="CL48" s="12"/>
      <c r="CM48" s="12"/>
      <c r="CN48" s="6"/>
      <c r="CO48" s="6"/>
      <c r="CP48" s="6"/>
      <c r="CQ48" s="6"/>
      <c r="CR48" s="6"/>
      <c r="CW48" s="4"/>
      <c r="CX48" s="12"/>
      <c r="CY48" s="6"/>
      <c r="CZ48" s="6"/>
      <c r="DA48" s="6"/>
      <c r="DB48" s="6"/>
      <c r="DC48" s="6"/>
      <c r="DD48" s="6"/>
      <c r="DE48" s="6"/>
      <c r="DF48" s="6"/>
      <c r="DG48" s="6"/>
    </row>
    <row r="49" spans="1:111" x14ac:dyDescent="0.25">
      <c r="A49" s="2" t="s">
        <v>200</v>
      </c>
      <c r="B49" s="2" t="s">
        <v>270</v>
      </c>
      <c r="C49" s="2" t="s">
        <v>772</v>
      </c>
      <c r="E49" s="59" t="s">
        <v>775</v>
      </c>
      <c r="L49" s="6"/>
      <c r="M49" s="6"/>
      <c r="N49" s="6"/>
      <c r="O49" s="6"/>
      <c r="P49" s="12"/>
      <c r="Q49" s="4"/>
      <c r="R49" s="12"/>
      <c r="S49" s="12"/>
      <c r="T49" s="12"/>
      <c r="U49" s="12"/>
      <c r="V49" s="12"/>
      <c r="W49" s="12"/>
      <c r="X49" s="12"/>
      <c r="Y49" s="12"/>
      <c r="Z49" s="12"/>
      <c r="AA49" s="4"/>
      <c r="AJ49" s="4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6"/>
      <c r="AX49" s="6"/>
      <c r="AY49" s="6"/>
      <c r="AZ49" s="6"/>
      <c r="BA49" s="6"/>
      <c r="BB49" s="6"/>
      <c r="BC49" s="6"/>
      <c r="BD49" s="6"/>
      <c r="BE49" s="4"/>
      <c r="BF49" s="4"/>
      <c r="BY49" s="6"/>
      <c r="BZ49" s="6"/>
      <c r="CA49" s="6"/>
      <c r="CB49" s="6"/>
      <c r="CC49" s="6"/>
      <c r="CH49" s="4"/>
      <c r="CI49" s="4"/>
      <c r="CJ49" s="12"/>
      <c r="CK49" s="12"/>
      <c r="CL49" s="12"/>
      <c r="CM49" s="12"/>
      <c r="CN49" s="6"/>
      <c r="CO49" s="6"/>
      <c r="CP49" s="6"/>
      <c r="CQ49" s="6"/>
      <c r="CR49" s="6"/>
      <c r="CW49" s="4"/>
      <c r="CX49" s="12"/>
      <c r="CY49" s="6"/>
      <c r="CZ49" s="6"/>
      <c r="DA49" s="6"/>
      <c r="DB49" s="6"/>
      <c r="DC49" s="6"/>
      <c r="DD49" s="6"/>
      <c r="DE49" s="6"/>
      <c r="DF49" s="6"/>
      <c r="DG49" s="6"/>
    </row>
    <row r="50" spans="1:111" x14ac:dyDescent="0.25">
      <c r="A50" s="2" t="s">
        <v>200</v>
      </c>
      <c r="B50" s="2" t="s">
        <v>103</v>
      </c>
      <c r="C50" s="2" t="s">
        <v>770</v>
      </c>
      <c r="E50" s="59" t="s">
        <v>808</v>
      </c>
      <c r="L50" s="6"/>
      <c r="M50" s="6"/>
      <c r="N50" s="6"/>
      <c r="O50" s="6"/>
      <c r="P50" s="12"/>
      <c r="Q50" s="4"/>
      <c r="R50" s="12"/>
      <c r="S50" s="12"/>
      <c r="T50" s="12"/>
      <c r="U50" s="12"/>
      <c r="V50" s="12"/>
      <c r="W50" s="12"/>
      <c r="X50" s="12"/>
      <c r="Y50" s="12"/>
      <c r="Z50" s="12"/>
      <c r="AA50" s="4"/>
      <c r="AJ50" s="4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6"/>
      <c r="AX50" s="6"/>
      <c r="AY50" s="6"/>
      <c r="AZ50" s="6"/>
      <c r="BA50" s="6"/>
      <c r="BB50" s="6"/>
      <c r="BC50" s="6"/>
      <c r="BD50" s="6"/>
      <c r="BE50" s="4"/>
      <c r="BF50" s="4"/>
      <c r="BY50" s="6"/>
      <c r="BZ50" s="6"/>
      <c r="CA50" s="6"/>
      <c r="CB50" s="6"/>
      <c r="CC50" s="6"/>
      <c r="CH50" s="4"/>
      <c r="CI50" s="4"/>
      <c r="CJ50" s="12"/>
      <c r="CK50" s="12"/>
      <c r="CL50" s="12"/>
      <c r="CM50" s="12"/>
      <c r="CN50" s="6"/>
      <c r="CO50" s="6"/>
      <c r="CP50" s="6"/>
      <c r="CQ50" s="6"/>
      <c r="CR50" s="6"/>
      <c r="CW50" s="4"/>
      <c r="CX50" s="12"/>
      <c r="CY50" s="6"/>
      <c r="CZ50" s="6"/>
      <c r="DA50" s="6"/>
      <c r="DB50" s="6"/>
      <c r="DC50" s="6"/>
      <c r="DD50" s="6"/>
      <c r="DE50" s="6"/>
      <c r="DF50" s="6"/>
      <c r="DG50" s="6"/>
    </row>
    <row r="51" spans="1:111" x14ac:dyDescent="0.25">
      <c r="A51" s="49" t="s">
        <v>81</v>
      </c>
      <c r="B51" s="49" t="s">
        <v>497</v>
      </c>
      <c r="C51" s="49" t="s">
        <v>826</v>
      </c>
      <c r="E51" s="50" t="s">
        <v>827</v>
      </c>
      <c r="L51" s="6"/>
      <c r="M51" s="6"/>
      <c r="N51" s="6"/>
      <c r="O51" s="6"/>
      <c r="P51" s="12"/>
      <c r="Q51" s="4"/>
      <c r="R51" s="12"/>
      <c r="S51" s="12"/>
      <c r="T51" s="12"/>
      <c r="U51" s="12"/>
      <c r="V51" s="12"/>
      <c r="W51" s="12"/>
      <c r="X51" s="12"/>
      <c r="Y51" s="12"/>
      <c r="Z51" s="12"/>
      <c r="AA51" s="4"/>
      <c r="AJ51" s="4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6"/>
      <c r="AX51" s="6"/>
      <c r="AY51" s="6"/>
      <c r="AZ51" s="6"/>
      <c r="BA51" s="6"/>
      <c r="BB51" s="6"/>
      <c r="BC51" s="6"/>
      <c r="BD51" s="6"/>
      <c r="BE51" s="4"/>
      <c r="BF51" s="4"/>
      <c r="BY51" s="6"/>
      <c r="BZ51" s="6"/>
      <c r="CA51" s="6"/>
      <c r="CB51" s="6"/>
      <c r="CC51" s="6"/>
      <c r="CH51" s="4"/>
      <c r="CI51" s="4"/>
      <c r="CJ51" s="12"/>
      <c r="CK51" s="12"/>
      <c r="CL51" s="12"/>
      <c r="CM51" s="12"/>
      <c r="CN51" s="6"/>
      <c r="CO51" s="6"/>
      <c r="CP51" s="6"/>
      <c r="CQ51" s="6"/>
      <c r="CR51" s="6"/>
      <c r="CW51" s="4"/>
      <c r="CX51" s="12"/>
      <c r="CY51" s="6"/>
      <c r="CZ51" s="6"/>
      <c r="DA51" s="6"/>
      <c r="DB51" s="6"/>
      <c r="DC51" s="6"/>
      <c r="DD51" s="6"/>
      <c r="DE51" s="6"/>
      <c r="DF51" s="6"/>
      <c r="DG51" s="6"/>
    </row>
    <row r="52" spans="1:111" x14ac:dyDescent="0.25">
      <c r="A52" s="2" t="s">
        <v>14</v>
      </c>
      <c r="B52" s="2" t="s">
        <v>322</v>
      </c>
      <c r="C52" s="2" t="s">
        <v>766</v>
      </c>
      <c r="E52" s="2" t="s">
        <v>685</v>
      </c>
      <c r="L52" s="6"/>
      <c r="M52" s="6"/>
      <c r="N52" s="6"/>
      <c r="O52" s="6"/>
      <c r="P52" s="12"/>
      <c r="Q52" s="4"/>
      <c r="R52" s="12"/>
      <c r="S52" s="12"/>
      <c r="T52" s="12"/>
      <c r="U52" s="12"/>
      <c r="V52" s="12"/>
      <c r="W52" s="12"/>
      <c r="X52" s="12"/>
      <c r="Y52" s="12"/>
      <c r="Z52" s="12"/>
      <c r="AA52" s="4"/>
      <c r="AJ52" s="4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6"/>
      <c r="AX52" s="6"/>
      <c r="AY52" s="6"/>
      <c r="AZ52" s="6"/>
      <c r="BA52" s="6"/>
      <c r="BB52" s="6"/>
      <c r="BC52" s="6"/>
      <c r="BD52" s="6"/>
      <c r="BE52" s="4"/>
      <c r="BF52" s="4"/>
      <c r="BY52" s="6"/>
      <c r="BZ52" s="6"/>
      <c r="CA52" s="6"/>
      <c r="CB52" s="6"/>
      <c r="CC52" s="6"/>
      <c r="CH52" s="4"/>
      <c r="CI52" s="4"/>
      <c r="CJ52" s="12"/>
      <c r="CK52" s="12"/>
      <c r="CL52" s="12"/>
      <c r="CM52" s="12"/>
      <c r="CN52" s="6"/>
      <c r="CO52" s="6"/>
      <c r="CP52" s="6"/>
      <c r="CQ52" s="6"/>
      <c r="CR52" s="6"/>
      <c r="CW52" s="4"/>
      <c r="CX52" s="12"/>
      <c r="CY52" s="6"/>
      <c r="CZ52" s="6"/>
      <c r="DA52" s="6"/>
      <c r="DB52" s="6"/>
      <c r="DC52" s="6"/>
      <c r="DD52" s="6"/>
      <c r="DE52" s="6"/>
      <c r="DF52" s="6"/>
      <c r="DG52" s="6"/>
    </row>
    <row r="53" spans="1:111" x14ac:dyDescent="0.25">
      <c r="A53" s="49" t="s">
        <v>13</v>
      </c>
      <c r="B53" s="49" t="s">
        <v>338</v>
      </c>
      <c r="C53" s="49" t="s">
        <v>826</v>
      </c>
      <c r="E53" s="50" t="s">
        <v>827</v>
      </c>
      <c r="L53" s="6"/>
      <c r="M53" s="6"/>
      <c r="N53" s="6"/>
      <c r="O53" s="6"/>
      <c r="P53" s="12"/>
      <c r="Q53" s="4"/>
      <c r="R53" s="12"/>
      <c r="S53" s="12"/>
      <c r="T53" s="12"/>
      <c r="U53" s="12"/>
      <c r="V53" s="12"/>
      <c r="W53" s="12"/>
      <c r="X53" s="12"/>
      <c r="Y53" s="12"/>
      <c r="Z53" s="12"/>
      <c r="AA53" s="4"/>
      <c r="AJ53" s="4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6"/>
      <c r="AX53" s="6"/>
      <c r="AY53" s="6"/>
      <c r="AZ53" s="6"/>
      <c r="BA53" s="6"/>
      <c r="BB53" s="6"/>
      <c r="BC53" s="6"/>
      <c r="BD53" s="6"/>
      <c r="BE53" s="4"/>
      <c r="BF53" s="4"/>
      <c r="BY53" s="6"/>
      <c r="BZ53" s="6"/>
      <c r="CA53" s="6"/>
      <c r="CB53" s="6"/>
      <c r="CC53" s="6"/>
      <c r="CH53" s="4"/>
      <c r="CI53" s="4"/>
      <c r="CJ53" s="12"/>
      <c r="CK53" s="12"/>
      <c r="CL53" s="12"/>
      <c r="CM53" s="12"/>
      <c r="CN53" s="6"/>
      <c r="CO53" s="6"/>
      <c r="CP53" s="6"/>
      <c r="CQ53" s="6"/>
      <c r="CR53" s="6"/>
      <c r="CW53" s="4"/>
      <c r="CX53" s="12"/>
      <c r="CY53" s="6"/>
      <c r="CZ53" s="6"/>
      <c r="DA53" s="6"/>
      <c r="DB53" s="6"/>
      <c r="DC53" s="6"/>
      <c r="DD53" s="6"/>
      <c r="DE53" s="6"/>
      <c r="DF53" s="6"/>
      <c r="DG53" s="6"/>
    </row>
    <row r="54" spans="1:111" x14ac:dyDescent="0.25">
      <c r="L54" s="6"/>
      <c r="M54" s="6"/>
      <c r="N54" s="6"/>
      <c r="O54" s="6"/>
      <c r="P54" s="12"/>
      <c r="Q54" s="4"/>
      <c r="R54" s="12"/>
      <c r="S54" s="12"/>
      <c r="T54" s="12"/>
      <c r="U54" s="12"/>
      <c r="V54" s="12"/>
      <c r="W54" s="12"/>
      <c r="X54" s="12"/>
      <c r="Y54" s="12"/>
      <c r="Z54" s="12"/>
      <c r="AA54" s="4"/>
      <c r="AJ54" s="4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6"/>
      <c r="AX54" s="6"/>
      <c r="AY54" s="6"/>
      <c r="AZ54" s="6"/>
      <c r="BA54" s="6"/>
      <c r="BB54" s="6"/>
      <c r="BC54" s="6"/>
      <c r="BD54" s="6"/>
      <c r="BE54" s="4"/>
      <c r="BF54" s="4"/>
      <c r="BY54" s="6"/>
      <c r="BZ54" s="6"/>
      <c r="CA54" s="6"/>
      <c r="CB54" s="6"/>
      <c r="CC54" s="6"/>
      <c r="CH54" s="4"/>
      <c r="CI54" s="4"/>
      <c r="CJ54" s="12"/>
      <c r="CK54" s="12"/>
      <c r="CL54" s="12"/>
      <c r="CM54" s="12"/>
      <c r="CN54" s="6"/>
      <c r="CO54" s="6"/>
      <c r="CP54" s="6"/>
      <c r="CQ54" s="6"/>
      <c r="CR54" s="6"/>
      <c r="CW54" s="4"/>
      <c r="CX54" s="12"/>
      <c r="CY54" s="6"/>
      <c r="CZ54" s="6"/>
      <c r="DA54" s="6"/>
      <c r="DB54" s="6"/>
      <c r="DC54" s="6"/>
      <c r="DD54" s="6"/>
      <c r="DE54" s="6"/>
      <c r="DF54" s="6"/>
      <c r="DG54" s="6"/>
    </row>
    <row r="55" spans="1:111" x14ac:dyDescent="0.25">
      <c r="L55" s="6"/>
      <c r="M55" s="6"/>
      <c r="N55" s="6"/>
      <c r="O55" s="6"/>
      <c r="P55" s="12"/>
      <c r="Q55" s="4"/>
      <c r="R55" s="12"/>
      <c r="S55" s="12"/>
      <c r="T55" s="12"/>
      <c r="U55" s="12"/>
      <c r="V55" s="12"/>
      <c r="W55" s="12"/>
      <c r="X55" s="12"/>
      <c r="Y55" s="12"/>
      <c r="Z55" s="12"/>
      <c r="AA55" s="4"/>
      <c r="AJ55" s="4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6"/>
      <c r="AX55" s="6"/>
      <c r="AY55" s="6"/>
      <c r="AZ55" s="6"/>
      <c r="BA55" s="6"/>
      <c r="BB55" s="6"/>
      <c r="BC55" s="6"/>
      <c r="BD55" s="6"/>
      <c r="BE55" s="4"/>
      <c r="BF55" s="4"/>
      <c r="BY55" s="6"/>
      <c r="BZ55" s="6"/>
      <c r="CA55" s="6"/>
      <c r="CB55" s="6"/>
      <c r="CC55" s="6"/>
      <c r="CH55" s="4"/>
      <c r="CI55" s="4"/>
      <c r="CJ55" s="12"/>
      <c r="CK55" s="12"/>
      <c r="CL55" s="12"/>
      <c r="CM55" s="12"/>
      <c r="CN55" s="6"/>
      <c r="CO55" s="6"/>
      <c r="CP55" s="6"/>
      <c r="CQ55" s="6"/>
      <c r="CR55" s="6"/>
      <c r="CW55" s="4"/>
      <c r="CX55" s="12"/>
      <c r="CY55" s="6"/>
      <c r="CZ55" s="6"/>
      <c r="DA55" s="6"/>
      <c r="DB55" s="6"/>
      <c r="DC55" s="6"/>
      <c r="DD55" s="6"/>
      <c r="DE55" s="6"/>
      <c r="DF55" s="6"/>
      <c r="DG55" s="6"/>
    </row>
    <row r="56" spans="1:111" x14ac:dyDescent="0.25">
      <c r="L56" s="6"/>
      <c r="M56" s="6"/>
      <c r="N56" s="6"/>
      <c r="O56" s="6"/>
      <c r="P56" s="6"/>
      <c r="Q56" s="6"/>
      <c r="R56" s="6"/>
      <c r="S56" s="6"/>
      <c r="T56" s="6"/>
      <c r="U56" s="6"/>
      <c r="V56" s="12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12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12"/>
      <c r="AV56" s="12"/>
      <c r="AW56" s="6"/>
      <c r="AX56" s="6"/>
      <c r="AY56" s="6"/>
      <c r="AZ56" s="6"/>
      <c r="BA56" s="6"/>
      <c r="BB56" s="6"/>
      <c r="BC56" s="6"/>
      <c r="BD56" s="6"/>
      <c r="BE56" s="4"/>
      <c r="BF56" s="4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H56" s="4"/>
      <c r="CI56" s="12"/>
      <c r="CJ56" s="12"/>
      <c r="CK56" s="12"/>
      <c r="CL56" s="12"/>
      <c r="CM56" s="12"/>
      <c r="CN56" s="6"/>
      <c r="CO56" s="6"/>
      <c r="CP56" s="6"/>
      <c r="CQ56" s="6"/>
      <c r="CR56" s="6"/>
      <c r="DB56" s="4"/>
      <c r="DC56" s="6"/>
      <c r="DD56" s="6"/>
      <c r="DE56" s="6"/>
      <c r="DF56" s="6"/>
      <c r="DG56" s="6"/>
    </row>
    <row r="57" spans="1:111" x14ac:dyDescent="0.25">
      <c r="E57" s="55"/>
      <c r="L57" s="6"/>
      <c r="M57" s="6"/>
      <c r="N57" s="6"/>
      <c r="O57" s="6"/>
      <c r="P57" s="6"/>
      <c r="Q57" s="6"/>
      <c r="R57" s="6"/>
      <c r="S57" s="6"/>
      <c r="T57" s="6"/>
      <c r="U57" s="6"/>
      <c r="V57" s="12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12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12"/>
      <c r="AV57" s="12"/>
      <c r="AW57" s="6"/>
      <c r="AX57" s="6"/>
      <c r="AY57" s="6"/>
      <c r="AZ57" s="6"/>
      <c r="BA57" s="6"/>
      <c r="BB57" s="6"/>
      <c r="BC57" s="6"/>
      <c r="BD57" s="6"/>
      <c r="BE57" s="4"/>
      <c r="BF57" s="4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H57" s="4"/>
      <c r="CI57" s="12"/>
      <c r="CJ57" s="12"/>
      <c r="CK57" s="12"/>
      <c r="CL57" s="12"/>
      <c r="CM57" s="12"/>
      <c r="CN57" s="6"/>
      <c r="CO57" s="6"/>
      <c r="CP57" s="6"/>
      <c r="CQ57" s="6"/>
      <c r="CR57" s="6"/>
      <c r="DB57" s="4"/>
      <c r="DC57" s="6"/>
      <c r="DD57" s="6"/>
      <c r="DE57" s="6"/>
      <c r="DF57" s="6"/>
      <c r="DG57" s="6"/>
    </row>
    <row r="58" spans="1:111" x14ac:dyDescent="0.25">
      <c r="A58" s="2"/>
      <c r="E58" s="55"/>
      <c r="L58" s="6"/>
      <c r="M58" s="6"/>
      <c r="N58" s="6"/>
      <c r="O58" s="6"/>
      <c r="P58" s="6"/>
      <c r="Q58" s="6"/>
      <c r="R58" s="6"/>
      <c r="S58" s="6"/>
      <c r="T58" s="6"/>
      <c r="U58" s="6"/>
      <c r="V58" s="12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12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12"/>
      <c r="AV58" s="12"/>
      <c r="AW58" s="6"/>
      <c r="AX58" s="6"/>
      <c r="AY58" s="6"/>
      <c r="AZ58" s="6"/>
      <c r="BA58" s="6"/>
      <c r="BB58" s="6"/>
      <c r="BC58" s="6"/>
      <c r="BD58" s="6"/>
      <c r="BE58" s="4"/>
      <c r="BF58" s="4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4"/>
      <c r="CI58" s="12"/>
      <c r="CJ58" s="12"/>
      <c r="CK58" s="12"/>
      <c r="CL58" s="12"/>
      <c r="CM58" s="12"/>
      <c r="CN58" s="6"/>
      <c r="CO58" s="6"/>
      <c r="CP58" s="6"/>
      <c r="CQ58" s="6"/>
      <c r="CR58" s="6"/>
      <c r="DB58" s="4"/>
      <c r="DC58" s="6"/>
      <c r="DD58" s="6"/>
      <c r="DE58" s="6"/>
      <c r="DF58" s="6"/>
      <c r="DG58" s="6"/>
    </row>
    <row r="59" spans="1:111" x14ac:dyDescent="0.25">
      <c r="A59" s="2"/>
      <c r="E59" s="55"/>
      <c r="L59" s="6"/>
      <c r="M59" s="6"/>
      <c r="N59" s="6"/>
      <c r="O59" s="6"/>
      <c r="P59" s="6"/>
      <c r="Q59" s="6"/>
      <c r="R59" s="6"/>
      <c r="S59" s="6"/>
      <c r="T59" s="6"/>
      <c r="U59" s="6"/>
      <c r="V59" s="12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2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12"/>
      <c r="AV59" s="12"/>
      <c r="AW59" s="6"/>
      <c r="AX59" s="6"/>
      <c r="AY59" s="6"/>
      <c r="AZ59" s="6"/>
      <c r="BA59" s="6"/>
      <c r="BB59" s="6"/>
      <c r="BC59" s="6"/>
      <c r="BD59" s="6"/>
      <c r="BE59" s="4"/>
      <c r="BF59" s="4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H59" s="4"/>
      <c r="CI59" s="12"/>
      <c r="CJ59" s="12"/>
      <c r="CK59" s="12"/>
      <c r="CL59" s="12"/>
      <c r="CM59" s="12"/>
      <c r="CN59" s="6"/>
      <c r="CO59" s="6"/>
      <c r="CP59" s="6"/>
      <c r="CQ59" s="6"/>
      <c r="CR59" s="6"/>
      <c r="DB59" s="4"/>
      <c r="DC59" s="6"/>
      <c r="DD59" s="6"/>
      <c r="DE59" s="6"/>
      <c r="DF59" s="6"/>
      <c r="DG59" s="6"/>
    </row>
    <row r="60" spans="1:111" x14ac:dyDescent="0.25">
      <c r="A60" s="2"/>
      <c r="E60" s="55"/>
      <c r="L60" s="6"/>
      <c r="M60" s="6"/>
      <c r="N60" s="6"/>
      <c r="O60" s="6"/>
      <c r="P60" s="6"/>
      <c r="Q60" s="6"/>
      <c r="R60" s="6"/>
      <c r="S60" s="6"/>
      <c r="T60" s="6"/>
      <c r="U60" s="6"/>
      <c r="V60" s="12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12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12"/>
      <c r="AV60" s="12"/>
      <c r="AW60" s="6"/>
      <c r="AX60" s="6"/>
      <c r="AY60" s="6"/>
      <c r="AZ60" s="6"/>
      <c r="BA60" s="6"/>
      <c r="BB60" s="6"/>
      <c r="BC60" s="6"/>
      <c r="BD60" s="6"/>
      <c r="BE60" s="4"/>
      <c r="BF60" s="4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H60" s="4"/>
      <c r="CI60" s="12"/>
      <c r="CJ60" s="12"/>
      <c r="CK60" s="12"/>
      <c r="CL60" s="12"/>
      <c r="CM60" s="12"/>
      <c r="CN60" s="6"/>
      <c r="CO60" s="6"/>
      <c r="CP60" s="6"/>
      <c r="CQ60" s="6"/>
      <c r="CR60" s="6"/>
      <c r="DB60" s="4"/>
      <c r="DC60" s="6"/>
      <c r="DD60" s="6"/>
      <c r="DE60" s="6"/>
      <c r="DF60" s="6"/>
      <c r="DG60" s="6"/>
    </row>
    <row r="61" spans="1:111" x14ac:dyDescent="0.25">
      <c r="A61" s="2"/>
      <c r="E61" s="55"/>
      <c r="L61" s="6"/>
      <c r="M61" s="6"/>
      <c r="N61" s="6"/>
      <c r="O61" s="6"/>
      <c r="P61" s="6"/>
      <c r="Q61" s="6"/>
      <c r="R61" s="6"/>
      <c r="S61" s="6"/>
      <c r="T61" s="6"/>
      <c r="U61" s="6"/>
      <c r="V61" s="12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12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12"/>
      <c r="AV61" s="12"/>
      <c r="AW61" s="6"/>
      <c r="AX61" s="6"/>
      <c r="AY61" s="6"/>
      <c r="AZ61" s="6"/>
      <c r="BA61" s="6"/>
      <c r="BB61" s="6"/>
      <c r="BC61" s="6"/>
      <c r="BD61" s="6"/>
      <c r="BE61" s="4"/>
      <c r="BF61" s="4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H61" s="4"/>
      <c r="CI61" s="12"/>
      <c r="CJ61" s="12"/>
      <c r="CK61" s="12"/>
      <c r="CL61" s="12"/>
      <c r="CM61" s="12"/>
      <c r="CN61" s="6"/>
      <c r="CO61" s="6"/>
      <c r="CP61" s="6"/>
      <c r="CQ61" s="6"/>
      <c r="CR61" s="6"/>
      <c r="DB61" s="4"/>
      <c r="DC61" s="6"/>
      <c r="DD61" s="6"/>
      <c r="DE61" s="6"/>
      <c r="DF61" s="6"/>
      <c r="DG61" s="6"/>
    </row>
    <row r="62" spans="1:111" x14ac:dyDescent="0.25">
      <c r="A62" s="2"/>
      <c r="E62" s="55"/>
      <c r="L62" s="6"/>
      <c r="M62" s="6"/>
      <c r="N62" s="6"/>
      <c r="O62" s="6"/>
      <c r="P62" s="6"/>
      <c r="Q62" s="6"/>
      <c r="R62" s="6"/>
      <c r="S62" s="6"/>
      <c r="T62" s="6"/>
      <c r="U62" s="6"/>
      <c r="V62" s="12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12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12"/>
      <c r="AV62" s="12"/>
      <c r="AW62" s="6"/>
      <c r="AX62" s="6"/>
      <c r="AY62" s="6"/>
      <c r="AZ62" s="6"/>
      <c r="BA62" s="6"/>
      <c r="BB62" s="6"/>
      <c r="BC62" s="6"/>
      <c r="BD62" s="6"/>
      <c r="BE62" s="4"/>
      <c r="BF62" s="4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H62" s="4"/>
      <c r="CI62" s="12"/>
      <c r="CJ62" s="12"/>
      <c r="CK62" s="12"/>
      <c r="CL62" s="12"/>
      <c r="CM62" s="12"/>
      <c r="CN62" s="6"/>
      <c r="CO62" s="6"/>
      <c r="CP62" s="6"/>
      <c r="CQ62" s="6"/>
      <c r="CR62" s="6"/>
      <c r="DB62" s="4"/>
      <c r="DC62" s="6"/>
      <c r="DD62" s="6"/>
      <c r="DE62" s="6"/>
      <c r="DF62" s="6"/>
      <c r="DG62" s="6"/>
    </row>
    <row r="63" spans="1:111" x14ac:dyDescent="0.25">
      <c r="L63" s="6"/>
      <c r="M63" s="6"/>
      <c r="N63" s="6"/>
      <c r="O63" s="6"/>
      <c r="P63" s="6"/>
      <c r="Q63" s="6"/>
      <c r="R63" s="6"/>
      <c r="S63" s="6"/>
      <c r="T63" s="6"/>
      <c r="U63" s="6"/>
      <c r="V63" s="12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12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12"/>
      <c r="AV63" s="12"/>
      <c r="AW63" s="6"/>
      <c r="AX63" s="6"/>
      <c r="AY63" s="6"/>
      <c r="AZ63" s="6"/>
      <c r="BA63" s="6"/>
      <c r="BB63" s="6"/>
      <c r="BC63" s="6"/>
      <c r="BD63" s="6"/>
      <c r="BE63" s="4"/>
      <c r="BF63" s="4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H63" s="4"/>
      <c r="CI63" s="12"/>
      <c r="CJ63" s="12"/>
      <c r="CK63" s="12"/>
      <c r="CL63" s="12"/>
      <c r="CM63" s="12"/>
      <c r="CN63" s="6"/>
      <c r="CO63" s="6"/>
      <c r="CP63" s="6"/>
      <c r="CQ63" s="6"/>
      <c r="CR63" s="6"/>
      <c r="DB63" s="4"/>
      <c r="DC63" s="6"/>
      <c r="DD63" s="6"/>
      <c r="DE63" s="6"/>
      <c r="DF63" s="6"/>
      <c r="DG63" s="6"/>
    </row>
    <row r="64" spans="1:111" x14ac:dyDescent="0.25">
      <c r="L64" s="6"/>
      <c r="M64" s="6"/>
      <c r="N64" s="6"/>
      <c r="O64" s="6"/>
      <c r="P64" s="6"/>
      <c r="Q64" s="6"/>
      <c r="R64" s="6"/>
      <c r="S64" s="6"/>
      <c r="T64" s="6"/>
      <c r="U64" s="6"/>
      <c r="V64" s="12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12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12"/>
      <c r="AV64" s="12"/>
      <c r="AW64" s="6"/>
      <c r="AX64" s="6"/>
      <c r="AY64" s="6"/>
      <c r="AZ64" s="6"/>
      <c r="BA64" s="6"/>
      <c r="BB64" s="6"/>
      <c r="BC64" s="6"/>
      <c r="BD64" s="6"/>
      <c r="BE64" s="4"/>
      <c r="BF64" s="4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H64" s="4"/>
      <c r="CI64" s="12"/>
      <c r="CJ64" s="12"/>
      <c r="CK64" s="12"/>
      <c r="CL64" s="12"/>
      <c r="CM64" s="12"/>
      <c r="CN64" s="6"/>
      <c r="CO64" s="6"/>
      <c r="CP64" s="6"/>
      <c r="CQ64" s="6"/>
      <c r="CR64" s="6"/>
      <c r="DB64" s="4"/>
      <c r="DC64" s="6"/>
      <c r="DD64" s="6"/>
      <c r="DE64" s="6"/>
      <c r="DF64" s="6"/>
      <c r="DG64" s="6"/>
    </row>
    <row r="65" spans="1:111" x14ac:dyDescent="0.25">
      <c r="A65" s="2"/>
      <c r="E65" s="55"/>
      <c r="L65" s="6"/>
      <c r="M65" s="6"/>
      <c r="N65" s="6"/>
      <c r="O65" s="6"/>
      <c r="P65" s="6"/>
      <c r="Q65" s="6"/>
      <c r="R65" s="6"/>
      <c r="S65" s="6"/>
      <c r="T65" s="6"/>
      <c r="U65" s="6"/>
      <c r="V65" s="12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12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12"/>
      <c r="AV65" s="12"/>
      <c r="AW65" s="6"/>
      <c r="AX65" s="6"/>
      <c r="AY65" s="6"/>
      <c r="AZ65" s="6"/>
      <c r="BA65" s="6"/>
      <c r="BB65" s="6"/>
      <c r="BC65" s="6"/>
      <c r="BD65" s="6"/>
      <c r="BE65" s="4"/>
      <c r="BF65" s="4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H65" s="4"/>
      <c r="CI65" s="12"/>
      <c r="CJ65" s="12"/>
      <c r="CK65" s="12"/>
      <c r="CL65" s="12"/>
      <c r="CM65" s="12"/>
      <c r="CN65" s="6"/>
      <c r="CO65" s="6"/>
      <c r="CP65" s="6"/>
      <c r="CQ65" s="6"/>
      <c r="CR65" s="6"/>
      <c r="DB65" s="4"/>
      <c r="DC65" s="6"/>
      <c r="DD65" s="6"/>
      <c r="DE65" s="6"/>
      <c r="DF65" s="6"/>
      <c r="DG65" s="6"/>
    </row>
    <row r="66" spans="1:111" x14ac:dyDescent="0.25">
      <c r="A66" s="2"/>
      <c r="J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12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12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12"/>
      <c r="AV66" s="12"/>
      <c r="AW66" s="6"/>
      <c r="AX66" s="6"/>
      <c r="AY66" s="6"/>
      <c r="AZ66" s="6"/>
      <c r="BA66" s="6"/>
      <c r="BB66" s="6"/>
      <c r="BC66" s="6"/>
      <c r="BD66" s="6"/>
      <c r="BE66" s="4"/>
      <c r="BF66" s="4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H66" s="4"/>
      <c r="CI66" s="12"/>
      <c r="CJ66" s="12"/>
      <c r="CK66" s="12"/>
      <c r="CL66" s="12"/>
      <c r="CM66" s="12"/>
      <c r="CN66" s="6"/>
      <c r="CO66" s="6"/>
      <c r="CP66" s="6"/>
      <c r="CQ66" s="6"/>
      <c r="CR66" s="6"/>
      <c r="DB66" s="4"/>
      <c r="DC66" s="6"/>
      <c r="DD66" s="6"/>
      <c r="DE66" s="6"/>
      <c r="DF66" s="6"/>
      <c r="DG66" s="6"/>
    </row>
    <row r="67" spans="1:111" x14ac:dyDescent="0.25">
      <c r="A67" s="2"/>
      <c r="E67" s="55"/>
      <c r="J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12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12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12"/>
      <c r="AV67" s="12"/>
      <c r="AW67" s="6"/>
      <c r="AX67" s="6"/>
      <c r="AY67" s="6"/>
      <c r="AZ67" s="6"/>
      <c r="BA67" s="6"/>
      <c r="BB67" s="6"/>
      <c r="BC67" s="6"/>
      <c r="BD67" s="6"/>
      <c r="BE67" s="4"/>
      <c r="BF67" s="4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H67" s="4"/>
      <c r="CI67" s="12"/>
      <c r="CJ67" s="12"/>
      <c r="CK67" s="12"/>
      <c r="CL67" s="12"/>
      <c r="CM67" s="12"/>
      <c r="CN67" s="6"/>
      <c r="CO67" s="6"/>
      <c r="CP67" s="6"/>
      <c r="CQ67" s="6"/>
      <c r="CR67" s="6"/>
      <c r="DB67" s="4"/>
      <c r="DC67" s="6"/>
      <c r="DD67" s="6"/>
      <c r="DE67" s="6"/>
      <c r="DF67" s="6"/>
      <c r="DG67" s="6"/>
    </row>
    <row r="68" spans="1:111" x14ac:dyDescent="0.25">
      <c r="A68" s="2"/>
      <c r="E68" s="55"/>
      <c r="J68" s="6"/>
      <c r="K68" s="7"/>
      <c r="L68" s="6"/>
      <c r="M68" s="6"/>
      <c r="N68" s="6"/>
      <c r="O68" s="6"/>
      <c r="P68" s="6"/>
      <c r="Q68" s="6"/>
      <c r="R68" s="6"/>
      <c r="S68" s="6"/>
      <c r="T68" s="6"/>
      <c r="U68" s="6"/>
      <c r="V68" s="12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O68" s="4"/>
      <c r="AP68" s="4"/>
      <c r="AQ68" s="4"/>
      <c r="AR68" s="4"/>
      <c r="AS68" s="4"/>
      <c r="AT68" s="4"/>
      <c r="AU68" s="12"/>
      <c r="AV68" s="12"/>
      <c r="AW68" s="6"/>
      <c r="AX68" s="6"/>
      <c r="AY68" s="6"/>
      <c r="AZ68" s="6"/>
      <c r="BA68" s="6"/>
      <c r="BB68" s="6"/>
      <c r="BC68" s="6"/>
      <c r="BD68" s="6"/>
      <c r="BE68" s="4"/>
      <c r="BF68" s="4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X68" s="6"/>
      <c r="CY68" s="6"/>
      <c r="CZ68" s="6"/>
      <c r="DA68" s="6"/>
      <c r="DB68" s="12"/>
      <c r="DC68" s="6"/>
      <c r="DD68" s="6"/>
      <c r="DE68" s="6"/>
      <c r="DF68" s="6"/>
      <c r="DG68" s="6"/>
    </row>
    <row r="69" spans="1:111" x14ac:dyDescent="0.25">
      <c r="A69" s="2"/>
      <c r="E69" s="55"/>
      <c r="J69" s="6"/>
      <c r="K69" s="7"/>
      <c r="L69" s="6"/>
      <c r="M69" s="6"/>
      <c r="N69" s="6"/>
      <c r="O69" s="6"/>
      <c r="P69" s="6"/>
      <c r="Q69" s="6"/>
      <c r="R69" s="6"/>
      <c r="S69" s="6"/>
      <c r="T69" s="6"/>
      <c r="U69" s="6"/>
      <c r="V69" s="12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O69" s="4"/>
      <c r="AP69" s="4"/>
      <c r="AQ69" s="4"/>
      <c r="AR69" s="4"/>
      <c r="AS69" s="4"/>
      <c r="AT69" s="4"/>
      <c r="AU69" s="12"/>
      <c r="AV69" s="12"/>
      <c r="AW69" s="6"/>
      <c r="AX69" s="6"/>
      <c r="AY69" s="6"/>
      <c r="AZ69" s="6"/>
      <c r="BA69" s="6"/>
      <c r="BB69" s="6"/>
      <c r="BC69" s="6"/>
      <c r="BD69" s="6"/>
      <c r="BE69" s="4"/>
      <c r="BF69" s="4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X69" s="6"/>
      <c r="CY69" s="6"/>
      <c r="CZ69" s="6"/>
      <c r="DA69" s="6"/>
      <c r="DB69" s="12"/>
      <c r="DC69" s="6"/>
      <c r="DD69" s="6"/>
      <c r="DE69" s="6"/>
      <c r="DF69" s="6"/>
      <c r="DG69" s="6"/>
    </row>
    <row r="70" spans="1:111" x14ac:dyDescent="0.25">
      <c r="A70" s="2"/>
      <c r="J70" s="6"/>
      <c r="K70" s="7"/>
      <c r="L70" s="6"/>
      <c r="M70" s="6"/>
      <c r="N70" s="6"/>
      <c r="O70" s="6"/>
      <c r="P70" s="6"/>
      <c r="Q70" s="6"/>
      <c r="R70" s="6"/>
      <c r="S70" s="6"/>
      <c r="T70" s="6"/>
      <c r="U70" s="6"/>
      <c r="V70" s="12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O70" s="4"/>
      <c r="AP70" s="4"/>
      <c r="AQ70" s="4"/>
      <c r="AR70" s="4"/>
      <c r="AS70" s="4"/>
      <c r="AT70" s="4"/>
      <c r="AU70" s="12"/>
      <c r="AV70" s="12"/>
      <c r="AW70" s="6"/>
      <c r="AX70" s="6"/>
      <c r="AY70" s="6"/>
      <c r="AZ70" s="6"/>
      <c r="BA70" s="6"/>
      <c r="BB70" s="6"/>
      <c r="BC70" s="6"/>
      <c r="BD70" s="6"/>
      <c r="BE70" s="4"/>
      <c r="BF70" s="4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X70" s="6"/>
      <c r="CY70" s="6"/>
      <c r="CZ70" s="6"/>
      <c r="DA70" s="6"/>
      <c r="DB70" s="12"/>
      <c r="DC70" s="6"/>
      <c r="DD70" s="6"/>
      <c r="DE70" s="6"/>
      <c r="DF70" s="6"/>
      <c r="DG70" s="6"/>
    </row>
    <row r="71" spans="1:111" x14ac:dyDescent="0.25">
      <c r="A71" s="2"/>
      <c r="E71" s="55"/>
      <c r="J71" s="6"/>
      <c r="K71" s="7"/>
      <c r="L71" s="6"/>
      <c r="M71" s="6"/>
      <c r="N71" s="6"/>
      <c r="O71" s="6"/>
      <c r="P71" s="6"/>
      <c r="Q71" s="6"/>
      <c r="R71" s="6"/>
      <c r="S71" s="6"/>
      <c r="T71" s="6"/>
      <c r="U71" s="6"/>
      <c r="V71" s="12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O71" s="4"/>
      <c r="AP71" s="4"/>
      <c r="AQ71" s="4"/>
      <c r="AR71" s="4"/>
      <c r="AS71" s="4"/>
      <c r="AT71" s="4"/>
      <c r="AU71" s="12"/>
      <c r="AV71" s="12"/>
      <c r="AW71" s="6"/>
      <c r="AX71" s="6"/>
      <c r="AY71" s="6"/>
      <c r="AZ71" s="6"/>
      <c r="BA71" s="6"/>
      <c r="BB71" s="6"/>
      <c r="BC71" s="6"/>
      <c r="BD71" s="6"/>
      <c r="BE71" s="4"/>
      <c r="BF71" s="4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X71" s="6"/>
      <c r="CY71" s="6"/>
      <c r="CZ71" s="6"/>
      <c r="DA71" s="6"/>
      <c r="DB71" s="12"/>
      <c r="DC71" s="6"/>
      <c r="DD71" s="6"/>
      <c r="DE71" s="6"/>
      <c r="DF71" s="6"/>
      <c r="DG71" s="6"/>
    </row>
    <row r="72" spans="1:111" x14ac:dyDescent="0.25">
      <c r="A72" s="2"/>
      <c r="J72" s="6"/>
      <c r="K72" s="7"/>
      <c r="L72" s="6"/>
      <c r="M72" s="6"/>
      <c r="N72" s="6"/>
      <c r="O72" s="6"/>
      <c r="P72" s="6"/>
      <c r="Q72" s="6"/>
      <c r="R72" s="6"/>
      <c r="S72" s="6"/>
      <c r="T72" s="6"/>
      <c r="U72" s="6"/>
      <c r="V72" s="12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O72" s="4"/>
      <c r="AP72" s="4"/>
      <c r="AQ72" s="4"/>
      <c r="AR72" s="4"/>
      <c r="AS72" s="4"/>
      <c r="AT72" s="4"/>
      <c r="AU72" s="12"/>
      <c r="AV72" s="12"/>
      <c r="AW72" s="6"/>
      <c r="AX72" s="6"/>
      <c r="AY72" s="6"/>
      <c r="AZ72" s="6"/>
      <c r="BA72" s="6"/>
      <c r="BB72" s="6"/>
      <c r="BC72" s="6"/>
      <c r="BD72" s="6"/>
      <c r="BE72" s="4"/>
      <c r="BF72" s="4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X72" s="6"/>
      <c r="CY72" s="6"/>
      <c r="CZ72" s="6"/>
      <c r="DA72" s="6"/>
      <c r="DB72" s="12"/>
      <c r="DC72" s="6"/>
      <c r="DD72" s="6"/>
      <c r="DE72" s="6"/>
      <c r="DF72" s="6"/>
      <c r="DG72" s="6"/>
    </row>
    <row r="73" spans="1:111" x14ac:dyDescent="0.25">
      <c r="A73" s="2"/>
      <c r="J73" s="6"/>
      <c r="K73" s="7"/>
      <c r="L73" s="6"/>
      <c r="M73" s="6"/>
      <c r="N73" s="6"/>
      <c r="O73" s="6"/>
      <c r="P73" s="6"/>
      <c r="Q73" s="6"/>
      <c r="R73" s="6"/>
      <c r="S73" s="6"/>
      <c r="T73" s="6"/>
      <c r="U73" s="6"/>
      <c r="V73" s="12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O73" s="4"/>
      <c r="AP73" s="4"/>
      <c r="AQ73" s="4"/>
      <c r="AR73" s="4"/>
      <c r="AS73" s="4"/>
      <c r="AT73" s="4"/>
      <c r="AU73" s="12"/>
      <c r="AV73" s="12"/>
      <c r="AW73" s="6"/>
      <c r="AX73" s="6"/>
      <c r="AY73" s="6"/>
      <c r="AZ73" s="6"/>
      <c r="BA73" s="6"/>
      <c r="BB73" s="6"/>
      <c r="BC73" s="6"/>
      <c r="BD73" s="6"/>
      <c r="BE73" s="4"/>
      <c r="BF73" s="4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X73" s="6"/>
      <c r="CY73" s="6"/>
      <c r="CZ73" s="6"/>
      <c r="DA73" s="6"/>
      <c r="DB73" s="12"/>
      <c r="DC73" s="6"/>
      <c r="DD73" s="6"/>
      <c r="DE73" s="6"/>
      <c r="DF73" s="6"/>
      <c r="DG73" s="6"/>
    </row>
    <row r="74" spans="1:111" x14ac:dyDescent="0.25">
      <c r="A74" s="2"/>
      <c r="B74" s="50"/>
      <c r="C74" s="49"/>
      <c r="D74" s="49"/>
      <c r="E74" s="49"/>
      <c r="J74" s="6"/>
      <c r="K74" s="7"/>
      <c r="L74" s="6"/>
      <c r="M74" s="6"/>
      <c r="N74" s="6"/>
      <c r="O74" s="6"/>
      <c r="P74" s="6"/>
      <c r="Q74" s="6"/>
      <c r="R74" s="6"/>
      <c r="S74" s="6"/>
      <c r="T74" s="6"/>
      <c r="U74" s="6"/>
      <c r="V74" s="12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O74" s="4"/>
      <c r="AP74" s="4"/>
      <c r="AQ74" s="4"/>
      <c r="AR74" s="4"/>
      <c r="AS74" s="4"/>
      <c r="AT74" s="4"/>
      <c r="AU74" s="12"/>
      <c r="AV74" s="12"/>
      <c r="AW74" s="6"/>
      <c r="AX74" s="6"/>
      <c r="AY74" s="6"/>
      <c r="AZ74" s="6"/>
      <c r="BA74" s="6"/>
      <c r="BB74" s="6"/>
      <c r="BC74" s="6"/>
      <c r="BD74" s="6"/>
      <c r="BE74" s="4"/>
      <c r="BF74" s="4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X74" s="6"/>
      <c r="CY74" s="6"/>
      <c r="CZ74" s="6"/>
      <c r="DA74" s="6"/>
      <c r="DB74" s="12"/>
      <c r="DC74" s="6"/>
      <c r="DD74" s="6"/>
      <c r="DE74" s="6"/>
      <c r="DF74" s="6"/>
      <c r="DG74" s="6"/>
    </row>
    <row r="75" spans="1:111" x14ac:dyDescent="0.25">
      <c r="A75" s="2"/>
      <c r="B75" s="50"/>
      <c r="D75" s="49"/>
      <c r="E75" s="49"/>
      <c r="J75" s="6"/>
      <c r="K75" s="7"/>
      <c r="L75" s="6"/>
      <c r="M75" s="6"/>
      <c r="N75" s="6"/>
      <c r="O75" s="6"/>
      <c r="P75" s="6"/>
      <c r="Q75" s="6"/>
      <c r="R75" s="6"/>
      <c r="S75" s="6"/>
      <c r="T75" s="6"/>
      <c r="U75" s="6"/>
      <c r="V75" s="12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O75" s="4"/>
      <c r="AP75" s="4"/>
      <c r="AQ75" s="4"/>
      <c r="AR75" s="4"/>
      <c r="AS75" s="4"/>
      <c r="AT75" s="4"/>
      <c r="AU75" s="12"/>
      <c r="AV75" s="12"/>
      <c r="AW75" s="6"/>
      <c r="AX75" s="6"/>
      <c r="AY75" s="6"/>
      <c r="AZ75" s="6"/>
      <c r="BA75" s="6"/>
      <c r="BB75" s="6"/>
      <c r="BC75" s="6"/>
      <c r="BD75" s="6"/>
      <c r="BE75" s="4"/>
      <c r="BF75" s="4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X75" s="6"/>
      <c r="CY75" s="6"/>
      <c r="CZ75" s="6"/>
      <c r="DA75" s="6"/>
      <c r="DB75" s="12"/>
      <c r="DC75" s="6"/>
      <c r="DD75" s="6"/>
      <c r="DE75" s="6"/>
      <c r="DF75" s="6"/>
      <c r="DG75" s="6"/>
    </row>
    <row r="76" spans="1:111" x14ac:dyDescent="0.25">
      <c r="A76" s="2"/>
      <c r="B76" s="50"/>
      <c r="C76" s="49"/>
      <c r="D76" s="49"/>
      <c r="E76" s="49"/>
      <c r="J76" s="6"/>
      <c r="K76" s="7"/>
      <c r="L76" s="6"/>
      <c r="M76" s="6"/>
      <c r="N76" s="6"/>
      <c r="O76" s="6"/>
      <c r="P76" s="6"/>
      <c r="Q76" s="6"/>
      <c r="R76" s="6"/>
      <c r="S76" s="6"/>
      <c r="T76" s="6"/>
      <c r="U76" s="6"/>
      <c r="V76" s="12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O76" s="4"/>
      <c r="AP76" s="4"/>
      <c r="AQ76" s="4"/>
      <c r="AR76" s="4"/>
      <c r="AS76" s="4"/>
      <c r="AT76" s="4"/>
      <c r="AU76" s="12"/>
      <c r="AV76" s="12"/>
      <c r="AW76" s="6"/>
      <c r="AX76" s="6"/>
      <c r="AY76" s="6"/>
      <c r="AZ76" s="6"/>
      <c r="BA76" s="6"/>
      <c r="BB76" s="6"/>
      <c r="BC76" s="6"/>
      <c r="BD76" s="6"/>
      <c r="BE76" s="4"/>
      <c r="BF76" s="4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X76" s="6"/>
      <c r="CY76" s="6"/>
      <c r="CZ76" s="6"/>
      <c r="DA76" s="6"/>
      <c r="DB76" s="12"/>
      <c r="DC76" s="6"/>
      <c r="DD76" s="6"/>
      <c r="DE76" s="6"/>
      <c r="DF76" s="6"/>
      <c r="DG76" s="6"/>
    </row>
    <row r="77" spans="1:111" x14ac:dyDescent="0.25">
      <c r="K77" s="7"/>
      <c r="L77" s="6"/>
      <c r="M77" s="6"/>
      <c r="N77" s="6"/>
      <c r="O77" s="6"/>
      <c r="P77" s="6"/>
      <c r="Q77" s="6"/>
      <c r="R77" s="6"/>
      <c r="S77" s="6"/>
      <c r="T77" s="6"/>
      <c r="U77" s="6"/>
      <c r="V77" s="12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O77" s="4"/>
      <c r="AP77" s="4"/>
      <c r="AQ77" s="4"/>
      <c r="AR77" s="4"/>
      <c r="AS77" s="4"/>
      <c r="AT77" s="4"/>
      <c r="AU77" s="12"/>
      <c r="AV77" s="12"/>
      <c r="AW77" s="6"/>
      <c r="AX77" s="6"/>
      <c r="AY77" s="6"/>
      <c r="AZ77" s="6"/>
      <c r="BA77" s="6"/>
      <c r="BB77" s="6"/>
      <c r="BC77" s="6"/>
      <c r="BD77" s="6"/>
      <c r="BE77" s="4"/>
      <c r="BF77" s="4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X77" s="6"/>
      <c r="CY77" s="6"/>
      <c r="CZ77" s="6"/>
      <c r="DA77" s="6"/>
      <c r="DB77" s="12"/>
      <c r="DC77" s="6"/>
      <c r="DD77" s="6"/>
      <c r="DE77" s="6"/>
      <c r="DF77" s="6"/>
      <c r="DG77" s="6"/>
    </row>
    <row r="78" spans="1:111" x14ac:dyDescent="0.25">
      <c r="K78" s="7"/>
      <c r="L78" s="6"/>
      <c r="M78" s="6"/>
      <c r="N78" s="6"/>
      <c r="O78" s="6"/>
      <c r="P78" s="6"/>
      <c r="Q78" s="6"/>
      <c r="R78" s="6"/>
      <c r="S78" s="6"/>
      <c r="T78" s="6"/>
      <c r="U78" s="6"/>
      <c r="V78" s="12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O78" s="4"/>
      <c r="AP78" s="4"/>
      <c r="AQ78" s="4"/>
      <c r="AR78" s="4"/>
      <c r="AS78" s="4"/>
      <c r="AT78" s="4"/>
      <c r="AU78" s="12"/>
      <c r="AV78" s="12"/>
      <c r="AW78" s="6"/>
      <c r="AX78" s="6"/>
      <c r="AY78" s="6"/>
      <c r="AZ78" s="6"/>
      <c r="BA78" s="6"/>
      <c r="BB78" s="6"/>
      <c r="BC78" s="6"/>
      <c r="BD78" s="6"/>
      <c r="BE78" s="4"/>
      <c r="BF78" s="4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X78" s="6"/>
      <c r="CY78" s="6"/>
      <c r="CZ78" s="6"/>
      <c r="DA78" s="6"/>
      <c r="DB78" s="12"/>
      <c r="DC78" s="6"/>
      <c r="DD78" s="6"/>
      <c r="DE78" s="6"/>
      <c r="DF78" s="6"/>
      <c r="DG78" s="6"/>
    </row>
    <row r="79" spans="1:111" x14ac:dyDescent="0.25">
      <c r="K79" s="7"/>
      <c r="L79" s="6"/>
      <c r="M79" s="6"/>
      <c r="N79" s="6"/>
      <c r="O79" s="6"/>
      <c r="P79" s="6"/>
      <c r="Q79" s="6"/>
      <c r="R79" s="6"/>
      <c r="S79" s="6"/>
      <c r="T79" s="6"/>
      <c r="U79" s="6"/>
      <c r="V79" s="12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O79" s="4"/>
      <c r="AP79" s="4"/>
      <c r="AQ79" s="4"/>
      <c r="AR79" s="4"/>
      <c r="AS79" s="4"/>
      <c r="AT79" s="4"/>
      <c r="AU79" s="12"/>
      <c r="AV79" s="12"/>
      <c r="AW79" s="6"/>
      <c r="AX79" s="6"/>
      <c r="AY79" s="6"/>
      <c r="AZ79" s="6"/>
      <c r="BA79" s="6"/>
      <c r="BB79" s="6"/>
      <c r="BC79" s="6"/>
      <c r="BD79" s="6"/>
      <c r="BE79" s="4"/>
      <c r="BF79" s="4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X79" s="6"/>
      <c r="CY79" s="6"/>
      <c r="CZ79" s="6"/>
      <c r="DA79" s="6"/>
      <c r="DB79" s="12"/>
      <c r="DC79" s="6"/>
      <c r="DD79" s="6"/>
      <c r="DE79" s="6"/>
      <c r="DF79" s="6"/>
      <c r="DG79" s="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Z84"/>
  <sheetViews>
    <sheetView zoomScale="80" zoomScaleNormal="80" workbookViewId="0">
      <selection activeCell="G38" sqref="G38"/>
    </sheetView>
  </sheetViews>
  <sheetFormatPr defaultRowHeight="13.2" x14ac:dyDescent="0.25"/>
  <cols>
    <col min="1" max="1" width="13.88671875" customWidth="1"/>
    <col min="4" max="4" width="7.109375" customWidth="1"/>
    <col min="5" max="5" width="8.44140625" customWidth="1"/>
    <col min="6" max="6" width="8.33203125" customWidth="1"/>
    <col min="8" max="8" width="5.44140625" customWidth="1"/>
    <col min="9" max="9" width="7.88671875" customWidth="1"/>
    <col min="10" max="10" width="7.33203125" customWidth="1"/>
    <col min="12" max="145" width="4.6640625" customWidth="1"/>
    <col min="146" max="151" width="3.6640625" customWidth="1"/>
    <col min="152" max="156" width="4.6640625" customWidth="1"/>
  </cols>
  <sheetData>
    <row r="1" spans="1:156" x14ac:dyDescent="0.25">
      <c r="A1" s="1" t="s">
        <v>832</v>
      </c>
      <c r="E1" s="6" t="s">
        <v>84</v>
      </c>
      <c r="F1" s="6"/>
      <c r="G1" s="6"/>
      <c r="I1" s="20" t="s">
        <v>33</v>
      </c>
      <c r="J1" s="20" t="s">
        <v>34</v>
      </c>
      <c r="K1" s="20"/>
      <c r="N1" s="58"/>
      <c r="P1" s="60"/>
    </row>
    <row r="2" spans="1:156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2" t="s">
        <v>10</v>
      </c>
      <c r="M2" s="22"/>
      <c r="N2" s="22"/>
      <c r="O2" s="22"/>
      <c r="P2" s="22"/>
      <c r="Q2" s="22" t="s">
        <v>12</v>
      </c>
      <c r="R2" s="22"/>
      <c r="S2" s="22"/>
      <c r="T2" s="22"/>
      <c r="U2" s="22"/>
      <c r="V2" s="22" t="s">
        <v>14</v>
      </c>
      <c r="W2" s="22"/>
      <c r="X2" s="22"/>
      <c r="Y2" s="22"/>
      <c r="Z2" s="22"/>
      <c r="AA2" s="22" t="s">
        <v>200</v>
      </c>
      <c r="AB2" s="22"/>
      <c r="AC2" s="22"/>
      <c r="AD2" s="22"/>
      <c r="AE2" s="22"/>
      <c r="AF2" s="22" t="s">
        <v>13</v>
      </c>
      <c r="AG2" s="22"/>
      <c r="AH2" s="22"/>
      <c r="AI2" s="22"/>
      <c r="AJ2" s="22"/>
      <c r="AK2" s="44" t="s">
        <v>664</v>
      </c>
      <c r="AL2" s="44"/>
      <c r="AM2" s="44"/>
      <c r="AN2" s="44"/>
      <c r="AO2" s="44"/>
      <c r="AP2" s="44" t="s">
        <v>617</v>
      </c>
      <c r="AQ2" s="44"/>
      <c r="AU2" s="22" t="s">
        <v>829</v>
      </c>
      <c r="AV2" s="22"/>
      <c r="AW2" s="22"/>
      <c r="AX2" s="22"/>
      <c r="AY2" s="22"/>
      <c r="AZ2" s="22" t="s">
        <v>528</v>
      </c>
      <c r="BA2" s="22"/>
      <c r="BB2" s="22"/>
      <c r="BC2" s="22"/>
      <c r="BD2" s="22"/>
      <c r="BE2" s="27" t="s">
        <v>800</v>
      </c>
      <c r="BF2" s="27"/>
      <c r="BG2" s="27"/>
      <c r="BH2" s="27"/>
      <c r="BI2" s="27"/>
      <c r="BJ2" s="27" t="s">
        <v>665</v>
      </c>
      <c r="BK2" s="27"/>
      <c r="BL2" s="27"/>
      <c r="BM2" s="27"/>
      <c r="BN2" s="27"/>
      <c r="BO2" s="22" t="s">
        <v>3</v>
      </c>
      <c r="BP2" s="22"/>
      <c r="BQ2" s="22"/>
      <c r="BR2" s="22"/>
      <c r="BS2" s="22"/>
      <c r="BT2" s="22" t="s">
        <v>29</v>
      </c>
      <c r="BU2" s="22"/>
      <c r="BV2" s="22"/>
      <c r="BW2" s="22"/>
      <c r="BX2" s="22"/>
      <c r="BY2" s="22" t="s">
        <v>9</v>
      </c>
      <c r="BZ2" s="22"/>
      <c r="CA2" s="22"/>
      <c r="CB2" s="22"/>
      <c r="CC2" s="22"/>
      <c r="CD2" s="6" t="s">
        <v>830</v>
      </c>
      <c r="CE2" s="27"/>
      <c r="CF2" s="27"/>
      <c r="CG2" s="27"/>
      <c r="CH2" s="27"/>
      <c r="CI2" s="22" t="s">
        <v>531</v>
      </c>
      <c r="CJ2" s="22"/>
      <c r="CK2" s="22"/>
      <c r="CL2" s="22"/>
      <c r="CM2" s="22"/>
      <c r="CN2" s="22" t="s">
        <v>530</v>
      </c>
      <c r="CO2" s="22"/>
      <c r="CP2" s="22"/>
      <c r="CQ2" s="22"/>
      <c r="CR2" s="22"/>
      <c r="CS2" s="6" t="s">
        <v>831</v>
      </c>
      <c r="CT2" s="27"/>
      <c r="CU2" s="27"/>
      <c r="CV2" s="27"/>
      <c r="CW2" s="27"/>
      <c r="CX2" s="22" t="s">
        <v>753</v>
      </c>
      <c r="CY2" s="22"/>
      <c r="CZ2" s="22"/>
      <c r="DA2" s="22"/>
      <c r="DB2" s="22"/>
      <c r="DC2" s="22" t="s">
        <v>834</v>
      </c>
      <c r="DD2" s="22"/>
      <c r="DE2" s="22"/>
      <c r="DF2" s="22"/>
      <c r="DG2" s="22"/>
      <c r="DH2" s="6" t="s">
        <v>802</v>
      </c>
      <c r="DI2" s="6"/>
      <c r="DJ2" s="6"/>
      <c r="DM2" s="27" t="s">
        <v>756</v>
      </c>
      <c r="DN2" s="27"/>
      <c r="DO2" s="27"/>
      <c r="DP2" s="27"/>
      <c r="DQ2" s="27"/>
      <c r="DR2" s="6" t="s">
        <v>804</v>
      </c>
      <c r="DS2" s="27"/>
      <c r="DT2" s="27"/>
      <c r="DU2" s="27"/>
      <c r="DV2" s="27"/>
      <c r="DW2" s="27" t="s">
        <v>22</v>
      </c>
      <c r="DX2" s="27"/>
      <c r="DY2" s="27"/>
      <c r="DZ2" s="27"/>
      <c r="EA2" s="27"/>
      <c r="EB2" t="s">
        <v>605</v>
      </c>
      <c r="EG2" s="6" t="s">
        <v>833</v>
      </c>
      <c r="EL2" s="49" t="s">
        <v>835</v>
      </c>
      <c r="EQ2" t="s">
        <v>836</v>
      </c>
      <c r="EV2" s="49" t="s">
        <v>864</v>
      </c>
    </row>
    <row r="3" spans="1:156" x14ac:dyDescent="0.25">
      <c r="K3" s="20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44"/>
      <c r="AL3" s="44"/>
      <c r="AM3" s="44"/>
      <c r="AN3" s="44"/>
      <c r="AO3" s="44"/>
      <c r="AP3" s="44"/>
      <c r="AQ3" s="44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7"/>
      <c r="CE3" s="27"/>
      <c r="CF3" s="27"/>
      <c r="CG3" s="27"/>
      <c r="CH3" s="27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7"/>
      <c r="CT3" s="27"/>
      <c r="CU3" s="27"/>
      <c r="CV3" s="27"/>
      <c r="CW3" s="27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6"/>
      <c r="DI3" s="6"/>
      <c r="DJ3" s="6"/>
      <c r="DM3" s="27"/>
      <c r="DN3" s="27"/>
      <c r="DO3" s="27"/>
      <c r="DP3" s="27"/>
      <c r="DQ3" s="27"/>
      <c r="DR3" s="6"/>
      <c r="DS3" s="27"/>
      <c r="DT3" s="27"/>
      <c r="DU3" s="27"/>
      <c r="DV3" s="27"/>
      <c r="DW3" s="27"/>
      <c r="DX3" s="27"/>
      <c r="DY3" s="27"/>
      <c r="DZ3" s="27"/>
      <c r="EA3" s="27"/>
      <c r="EG3" s="6"/>
      <c r="EL3" s="49"/>
    </row>
    <row r="4" spans="1:156" x14ac:dyDescent="0.25">
      <c r="A4" s="49" t="s">
        <v>802</v>
      </c>
      <c r="B4" s="5">
        <f>DH43</f>
        <v>17</v>
      </c>
      <c r="C4" s="15">
        <f>DI43</f>
        <v>102</v>
      </c>
      <c r="D4" s="15">
        <f>DJ43</f>
        <v>1</v>
      </c>
      <c r="E4" s="15">
        <f>DK43</f>
        <v>75</v>
      </c>
      <c r="F4" s="15">
        <f>DL43</f>
        <v>2</v>
      </c>
      <c r="G4" s="7">
        <f t="shared" ref="G4:G22" si="0">E4/F4</f>
        <v>37.5</v>
      </c>
      <c r="H4" s="24"/>
      <c r="I4" s="7">
        <f t="shared" ref="I4:I22" si="1">C4/F4</f>
        <v>51</v>
      </c>
      <c r="J4" s="7">
        <f t="shared" ref="J4:J22" si="2">6*E4/C4</f>
        <v>4.4117647058823533</v>
      </c>
      <c r="K4" s="7"/>
      <c r="L4" s="25">
        <v>8</v>
      </c>
      <c r="M4" s="6">
        <v>48</v>
      </c>
      <c r="N4" s="6">
        <v>0</v>
      </c>
      <c r="O4" s="6">
        <v>15</v>
      </c>
      <c r="P4" s="6">
        <v>1</v>
      </c>
      <c r="Q4" s="29">
        <v>8</v>
      </c>
      <c r="R4" s="28">
        <v>48</v>
      </c>
      <c r="S4" s="28">
        <v>1</v>
      </c>
      <c r="T4" s="28">
        <v>24</v>
      </c>
      <c r="U4" s="28">
        <v>1</v>
      </c>
      <c r="V4" s="25">
        <v>8</v>
      </c>
      <c r="W4" s="6">
        <v>48</v>
      </c>
      <c r="X4" s="6">
        <v>3</v>
      </c>
      <c r="Y4" s="6">
        <v>25</v>
      </c>
      <c r="Z4" s="6">
        <v>0</v>
      </c>
      <c r="AA4" s="25">
        <v>7.3</v>
      </c>
      <c r="AB4" s="6">
        <v>45</v>
      </c>
      <c r="AC4" s="6">
        <v>0</v>
      </c>
      <c r="AD4" s="6">
        <v>11</v>
      </c>
      <c r="AE4" s="6">
        <v>3</v>
      </c>
      <c r="AF4" s="25">
        <v>4</v>
      </c>
      <c r="AG4" s="6">
        <v>24</v>
      </c>
      <c r="AH4" s="6">
        <v>1</v>
      </c>
      <c r="AI4" s="6">
        <v>11</v>
      </c>
      <c r="AJ4" s="6">
        <v>2</v>
      </c>
      <c r="AK4" s="25">
        <v>8</v>
      </c>
      <c r="AL4" s="6">
        <v>48</v>
      </c>
      <c r="AM4" s="6">
        <v>1</v>
      </c>
      <c r="AN4" s="6">
        <v>32</v>
      </c>
      <c r="AO4" s="6">
        <v>1</v>
      </c>
      <c r="AP4" s="46">
        <v>7</v>
      </c>
      <c r="AQ4" s="12">
        <v>42</v>
      </c>
      <c r="AR4" s="6">
        <v>0</v>
      </c>
      <c r="AS4" s="6">
        <v>30</v>
      </c>
      <c r="AT4" s="6">
        <v>0</v>
      </c>
      <c r="AU4" s="25">
        <v>6.2</v>
      </c>
      <c r="AV4" s="6">
        <v>38</v>
      </c>
      <c r="AW4" s="6">
        <v>0</v>
      </c>
      <c r="AX4" s="6">
        <v>33</v>
      </c>
      <c r="AY4" s="6">
        <v>3</v>
      </c>
      <c r="AZ4" s="25">
        <v>1</v>
      </c>
      <c r="BA4" s="6">
        <v>6</v>
      </c>
      <c r="BB4" s="6">
        <v>0</v>
      </c>
      <c r="BC4" s="6">
        <v>8</v>
      </c>
      <c r="BD4" s="6">
        <v>0</v>
      </c>
      <c r="BE4" s="31">
        <v>8.1</v>
      </c>
      <c r="BF4" s="37">
        <v>49</v>
      </c>
      <c r="BG4" s="27">
        <v>0</v>
      </c>
      <c r="BH4" s="27">
        <v>43</v>
      </c>
      <c r="BI4" s="27">
        <v>0</v>
      </c>
      <c r="BJ4" s="31">
        <v>6</v>
      </c>
      <c r="BK4" s="34">
        <v>36</v>
      </c>
      <c r="BL4" s="34">
        <v>0</v>
      </c>
      <c r="BM4" s="34">
        <v>47</v>
      </c>
      <c r="BN4" s="34">
        <v>2</v>
      </c>
      <c r="BO4" s="25">
        <v>5</v>
      </c>
      <c r="BP4" s="6">
        <v>30</v>
      </c>
      <c r="BQ4" s="6">
        <v>0</v>
      </c>
      <c r="BR4" s="6">
        <v>37</v>
      </c>
      <c r="BS4" s="6">
        <v>0</v>
      </c>
      <c r="BT4" s="25">
        <v>4</v>
      </c>
      <c r="BU4" s="6">
        <v>24</v>
      </c>
      <c r="BV4" s="6">
        <v>0</v>
      </c>
      <c r="BW4" s="6">
        <v>25</v>
      </c>
      <c r="BX4" s="6">
        <v>0</v>
      </c>
      <c r="BY4" s="25">
        <v>5</v>
      </c>
      <c r="BZ4" s="6">
        <v>30</v>
      </c>
      <c r="CA4" s="6">
        <v>0</v>
      </c>
      <c r="CB4" s="6">
        <v>22</v>
      </c>
      <c r="CC4" s="6">
        <v>0</v>
      </c>
      <c r="CD4" s="31">
        <v>4</v>
      </c>
      <c r="CE4" s="34">
        <v>24</v>
      </c>
      <c r="CF4" s="34">
        <v>0</v>
      </c>
      <c r="CG4" s="34">
        <v>28</v>
      </c>
      <c r="CH4" s="34">
        <v>1</v>
      </c>
      <c r="CI4" s="29">
        <v>4</v>
      </c>
      <c r="CJ4" s="28">
        <v>24</v>
      </c>
      <c r="CK4" s="28">
        <v>0</v>
      </c>
      <c r="CL4" s="28">
        <v>25</v>
      </c>
      <c r="CM4" s="28">
        <v>2</v>
      </c>
      <c r="CN4" s="25">
        <v>2</v>
      </c>
      <c r="CO4" s="6">
        <v>12</v>
      </c>
      <c r="CP4" s="6">
        <v>0</v>
      </c>
      <c r="CQ4" s="6">
        <v>11</v>
      </c>
      <c r="CR4" s="6">
        <v>0</v>
      </c>
      <c r="CS4" s="31">
        <v>5</v>
      </c>
      <c r="CT4" s="34">
        <v>30</v>
      </c>
      <c r="CU4" s="34">
        <v>1</v>
      </c>
      <c r="CV4" s="34">
        <v>9</v>
      </c>
      <c r="CW4" s="34">
        <v>3</v>
      </c>
      <c r="CX4" s="25">
        <v>1</v>
      </c>
      <c r="CY4" s="6">
        <v>6</v>
      </c>
      <c r="CZ4" s="6">
        <v>0</v>
      </c>
      <c r="DA4" s="6">
        <v>12</v>
      </c>
      <c r="DB4" s="6">
        <v>0</v>
      </c>
      <c r="DC4" s="25">
        <v>5</v>
      </c>
      <c r="DD4" s="6">
        <v>30</v>
      </c>
      <c r="DE4" s="6">
        <v>0</v>
      </c>
      <c r="DF4" s="6">
        <v>55</v>
      </c>
      <c r="DG4" s="6">
        <v>1</v>
      </c>
      <c r="DH4" s="29">
        <v>4</v>
      </c>
      <c r="DI4" s="28">
        <v>24</v>
      </c>
      <c r="DJ4" s="28">
        <v>0</v>
      </c>
      <c r="DK4" s="28">
        <v>11</v>
      </c>
      <c r="DL4" s="28">
        <v>0</v>
      </c>
      <c r="DM4" s="31">
        <v>4</v>
      </c>
      <c r="DN4" s="34">
        <v>24</v>
      </c>
      <c r="DO4" s="34">
        <v>0</v>
      </c>
      <c r="DP4" s="34">
        <v>41</v>
      </c>
      <c r="DQ4" s="34">
        <v>1</v>
      </c>
      <c r="DR4" s="31">
        <v>2</v>
      </c>
      <c r="DS4" s="34">
        <v>12</v>
      </c>
      <c r="DT4" s="34">
        <v>0</v>
      </c>
      <c r="DU4" s="34">
        <v>14</v>
      </c>
      <c r="DV4" s="34">
        <v>0</v>
      </c>
      <c r="DW4" s="31">
        <v>3</v>
      </c>
      <c r="DX4" s="34">
        <v>18</v>
      </c>
      <c r="DY4" s="34">
        <v>0</v>
      </c>
      <c r="DZ4" s="34">
        <v>13</v>
      </c>
      <c r="EA4" s="34">
        <v>2</v>
      </c>
      <c r="EB4" s="25">
        <v>1</v>
      </c>
      <c r="EC4" s="28">
        <v>6</v>
      </c>
      <c r="ED4" s="28">
        <v>0</v>
      </c>
      <c r="EE4" s="28">
        <v>5</v>
      </c>
      <c r="EF4" s="28">
        <v>0</v>
      </c>
      <c r="EG4" s="31">
        <v>3</v>
      </c>
      <c r="EH4" s="27">
        <v>18</v>
      </c>
      <c r="EI4" s="27">
        <v>0</v>
      </c>
      <c r="EJ4" s="27">
        <v>43</v>
      </c>
      <c r="EK4" s="27">
        <v>0</v>
      </c>
      <c r="EL4" s="31">
        <v>3.5</v>
      </c>
      <c r="EM4" s="34">
        <v>23</v>
      </c>
      <c r="EN4" s="34">
        <v>0</v>
      </c>
      <c r="EO4" s="34">
        <v>23</v>
      </c>
      <c r="EP4" s="34">
        <v>1</v>
      </c>
      <c r="EQ4" s="29">
        <v>2</v>
      </c>
      <c r="ER4" s="28">
        <v>12</v>
      </c>
      <c r="ES4" s="28">
        <v>0</v>
      </c>
      <c r="ET4" s="28">
        <v>28</v>
      </c>
      <c r="EU4" s="28">
        <v>0</v>
      </c>
      <c r="EV4" s="29">
        <v>2</v>
      </c>
      <c r="EW4" s="28">
        <v>12</v>
      </c>
      <c r="EX4" s="28">
        <v>0</v>
      </c>
      <c r="EY4" s="28">
        <v>14</v>
      </c>
      <c r="EZ4" s="28">
        <v>1</v>
      </c>
    </row>
    <row r="5" spans="1:156" x14ac:dyDescent="0.25">
      <c r="A5" s="4" t="s">
        <v>664</v>
      </c>
      <c r="B5" s="5">
        <f>AK43</f>
        <v>46</v>
      </c>
      <c r="C5" s="15">
        <f>AL43</f>
        <v>276</v>
      </c>
      <c r="D5" s="15">
        <f>AM43</f>
        <v>4</v>
      </c>
      <c r="E5" s="15">
        <f>AN43</f>
        <v>214</v>
      </c>
      <c r="F5" s="15">
        <f>AO43</f>
        <v>7</v>
      </c>
      <c r="G5" s="7">
        <f t="shared" si="0"/>
        <v>30.571428571428573</v>
      </c>
      <c r="H5" s="24">
        <v>1</v>
      </c>
      <c r="I5" s="7">
        <f t="shared" si="1"/>
        <v>39.428571428571431</v>
      </c>
      <c r="J5" s="7">
        <f t="shared" si="2"/>
        <v>4.6521739130434785</v>
      </c>
      <c r="K5" s="7"/>
      <c r="L5" s="25">
        <v>7</v>
      </c>
      <c r="M5" s="6">
        <v>42</v>
      </c>
      <c r="N5" s="6">
        <v>0</v>
      </c>
      <c r="O5" s="6">
        <v>43</v>
      </c>
      <c r="P5" s="6">
        <v>0</v>
      </c>
      <c r="Q5" s="29">
        <v>4</v>
      </c>
      <c r="R5" s="28">
        <v>24</v>
      </c>
      <c r="S5" s="28">
        <v>0</v>
      </c>
      <c r="T5" s="28">
        <v>29</v>
      </c>
      <c r="U5" s="28">
        <v>1</v>
      </c>
      <c r="V5" s="25">
        <v>7</v>
      </c>
      <c r="W5" s="6">
        <v>42</v>
      </c>
      <c r="X5" s="6">
        <v>0</v>
      </c>
      <c r="Y5" s="6">
        <v>39</v>
      </c>
      <c r="Z5" s="6">
        <v>1</v>
      </c>
      <c r="AA5" s="25">
        <v>5</v>
      </c>
      <c r="AB5" s="6">
        <v>30</v>
      </c>
      <c r="AC5" s="6">
        <v>0</v>
      </c>
      <c r="AD5" s="6">
        <v>44</v>
      </c>
      <c r="AE5" s="6">
        <v>2</v>
      </c>
      <c r="AF5" s="25">
        <v>5</v>
      </c>
      <c r="AG5" s="6">
        <v>30</v>
      </c>
      <c r="AH5" s="6">
        <v>1</v>
      </c>
      <c r="AI5" s="6">
        <v>23</v>
      </c>
      <c r="AJ5" s="6">
        <v>0</v>
      </c>
      <c r="AK5" s="25">
        <v>7</v>
      </c>
      <c r="AL5" s="6">
        <v>42</v>
      </c>
      <c r="AM5" s="6">
        <v>1</v>
      </c>
      <c r="AN5" s="6">
        <v>17</v>
      </c>
      <c r="AO5" s="6">
        <v>3</v>
      </c>
      <c r="AP5" s="25">
        <v>4</v>
      </c>
      <c r="AQ5" s="12">
        <v>24</v>
      </c>
      <c r="AR5" s="6">
        <v>0</v>
      </c>
      <c r="AS5" s="6">
        <v>16</v>
      </c>
      <c r="AT5" s="6">
        <v>1</v>
      </c>
      <c r="AU5" s="25">
        <v>4</v>
      </c>
      <c r="AV5" s="6">
        <v>24</v>
      </c>
      <c r="AW5" s="6">
        <v>0</v>
      </c>
      <c r="AX5" s="6">
        <v>30</v>
      </c>
      <c r="AY5" s="6">
        <v>3</v>
      </c>
      <c r="AZ5" s="25">
        <v>2.2999999999999998</v>
      </c>
      <c r="BA5" s="6">
        <v>15</v>
      </c>
      <c r="BB5" s="6">
        <v>0</v>
      </c>
      <c r="BC5" s="6">
        <v>5</v>
      </c>
      <c r="BD5" s="6">
        <v>1</v>
      </c>
      <c r="BE5" s="31">
        <v>6</v>
      </c>
      <c r="BF5" s="37">
        <v>36</v>
      </c>
      <c r="BG5" s="27">
        <v>0</v>
      </c>
      <c r="BH5" s="27">
        <v>25</v>
      </c>
      <c r="BI5" s="27">
        <v>1</v>
      </c>
      <c r="BJ5" s="31">
        <v>3</v>
      </c>
      <c r="BK5" s="34">
        <v>18</v>
      </c>
      <c r="BL5" s="34">
        <v>2</v>
      </c>
      <c r="BM5" s="34">
        <v>1</v>
      </c>
      <c r="BN5" s="34">
        <v>1</v>
      </c>
      <c r="BO5" s="25">
        <v>4</v>
      </c>
      <c r="BP5" s="6">
        <v>24</v>
      </c>
      <c r="BQ5" s="6">
        <v>0</v>
      </c>
      <c r="BR5" s="6">
        <v>23</v>
      </c>
      <c r="BS5" s="6">
        <v>1</v>
      </c>
      <c r="BT5" s="29">
        <v>3</v>
      </c>
      <c r="BU5" s="28">
        <v>18</v>
      </c>
      <c r="BV5" s="28">
        <v>0</v>
      </c>
      <c r="BW5" s="28">
        <v>18</v>
      </c>
      <c r="BX5" s="28">
        <v>0</v>
      </c>
      <c r="BY5" s="25"/>
      <c r="BZ5" s="6"/>
      <c r="CA5" s="6"/>
      <c r="CB5" s="6"/>
      <c r="CC5" s="6"/>
      <c r="CD5" s="31">
        <v>4</v>
      </c>
      <c r="CE5" s="34">
        <v>24</v>
      </c>
      <c r="CF5" s="34">
        <v>0</v>
      </c>
      <c r="CG5" s="34">
        <v>35</v>
      </c>
      <c r="CH5" s="34">
        <v>0</v>
      </c>
      <c r="CI5" s="29">
        <v>2</v>
      </c>
      <c r="CJ5" s="28">
        <v>12</v>
      </c>
      <c r="CK5" s="28">
        <v>0</v>
      </c>
      <c r="CL5" s="28">
        <v>3</v>
      </c>
      <c r="CM5" s="28">
        <v>2</v>
      </c>
      <c r="CN5" s="25"/>
      <c r="CO5" s="6"/>
      <c r="CP5" s="6"/>
      <c r="CQ5" s="6"/>
      <c r="CR5" s="6"/>
      <c r="CS5" s="31">
        <v>2.2999999999999998</v>
      </c>
      <c r="CT5" s="34">
        <v>15</v>
      </c>
      <c r="CU5" s="34">
        <v>0</v>
      </c>
      <c r="CV5" s="34">
        <v>11</v>
      </c>
      <c r="CW5" s="34">
        <v>0</v>
      </c>
      <c r="CX5" s="25"/>
      <c r="CY5" s="6"/>
      <c r="CZ5" s="6"/>
      <c r="DA5" s="6"/>
      <c r="DB5" s="6"/>
      <c r="DC5" s="25">
        <v>3</v>
      </c>
      <c r="DD5" s="6">
        <v>18</v>
      </c>
      <c r="DE5" s="6">
        <v>0</v>
      </c>
      <c r="DF5" s="6">
        <v>24</v>
      </c>
      <c r="DG5" s="6">
        <v>1</v>
      </c>
      <c r="DH5" s="29">
        <v>3</v>
      </c>
      <c r="DI5" s="28">
        <v>18</v>
      </c>
      <c r="DJ5" s="28">
        <v>0</v>
      </c>
      <c r="DK5" s="28">
        <v>19</v>
      </c>
      <c r="DL5" s="28">
        <v>0</v>
      </c>
      <c r="DM5" s="31">
        <v>8</v>
      </c>
      <c r="DN5" s="34">
        <v>48</v>
      </c>
      <c r="DO5" s="34">
        <v>0</v>
      </c>
      <c r="DP5" s="34">
        <v>50</v>
      </c>
      <c r="DQ5" s="34">
        <v>0</v>
      </c>
      <c r="DR5" s="31">
        <v>1</v>
      </c>
      <c r="DS5" s="34">
        <v>6</v>
      </c>
      <c r="DT5" s="34">
        <v>0</v>
      </c>
      <c r="DU5" s="34">
        <v>9</v>
      </c>
      <c r="DV5" s="34">
        <v>0</v>
      </c>
      <c r="DW5" s="31">
        <v>2</v>
      </c>
      <c r="DX5" s="34">
        <v>12</v>
      </c>
      <c r="DY5" s="34">
        <v>0</v>
      </c>
      <c r="DZ5" s="34">
        <v>10</v>
      </c>
      <c r="EA5" s="34">
        <v>1</v>
      </c>
      <c r="EB5" s="25">
        <v>1</v>
      </c>
      <c r="EC5" s="6">
        <v>6</v>
      </c>
      <c r="ED5" s="6">
        <v>0</v>
      </c>
      <c r="EE5" s="6">
        <v>11</v>
      </c>
      <c r="EF5" s="6">
        <v>0</v>
      </c>
      <c r="EG5" s="30">
        <v>2</v>
      </c>
      <c r="EH5">
        <v>12</v>
      </c>
      <c r="EI5">
        <v>0</v>
      </c>
      <c r="EJ5">
        <v>33</v>
      </c>
      <c r="EK5">
        <v>1</v>
      </c>
      <c r="EL5" s="30">
        <v>2</v>
      </c>
      <c r="EM5" s="26">
        <v>12</v>
      </c>
      <c r="EN5" s="26">
        <v>0</v>
      </c>
      <c r="EO5" s="26">
        <v>7</v>
      </c>
      <c r="EP5" s="26">
        <v>0</v>
      </c>
      <c r="EQ5" s="30"/>
      <c r="EV5" s="30"/>
    </row>
    <row r="6" spans="1:156" x14ac:dyDescent="0.25">
      <c r="A6" s="49" t="s">
        <v>834</v>
      </c>
      <c r="B6" s="5">
        <f>DC43</f>
        <v>19</v>
      </c>
      <c r="C6" s="15">
        <f>DD43</f>
        <v>114</v>
      </c>
      <c r="D6" s="15">
        <f>DE43</f>
        <v>0</v>
      </c>
      <c r="E6" s="15">
        <f>DF43</f>
        <v>137</v>
      </c>
      <c r="F6" s="15">
        <f>DG43</f>
        <v>4</v>
      </c>
      <c r="G6" s="7">
        <f t="shared" si="0"/>
        <v>34.25</v>
      </c>
      <c r="I6" s="7">
        <f t="shared" si="1"/>
        <v>28.5</v>
      </c>
      <c r="J6" s="7">
        <f t="shared" si="2"/>
        <v>7.2105263157894735</v>
      </c>
      <c r="K6" s="7"/>
      <c r="L6" s="25">
        <v>2</v>
      </c>
      <c r="M6" s="6">
        <v>12</v>
      </c>
      <c r="N6" s="6">
        <v>0</v>
      </c>
      <c r="O6" s="6">
        <v>18</v>
      </c>
      <c r="P6" s="6">
        <v>0</v>
      </c>
      <c r="Q6" s="25">
        <v>2</v>
      </c>
      <c r="R6" s="6">
        <v>12</v>
      </c>
      <c r="S6" s="6">
        <v>0</v>
      </c>
      <c r="T6" s="6">
        <v>3</v>
      </c>
      <c r="U6" s="6">
        <v>1</v>
      </c>
      <c r="V6" s="25">
        <v>4</v>
      </c>
      <c r="W6" s="6">
        <v>24</v>
      </c>
      <c r="X6" s="6">
        <v>0</v>
      </c>
      <c r="Y6" s="6">
        <v>24</v>
      </c>
      <c r="Z6" s="6">
        <v>0</v>
      </c>
      <c r="AA6" s="25">
        <v>2</v>
      </c>
      <c r="AB6" s="6">
        <v>12</v>
      </c>
      <c r="AC6" s="6">
        <v>0</v>
      </c>
      <c r="AD6" s="6">
        <v>8</v>
      </c>
      <c r="AE6" s="6">
        <v>0</v>
      </c>
      <c r="AF6" s="25">
        <v>4</v>
      </c>
      <c r="AG6" s="6">
        <v>24</v>
      </c>
      <c r="AH6" s="6">
        <v>0</v>
      </c>
      <c r="AI6" s="6">
        <v>33</v>
      </c>
      <c r="AJ6" s="6">
        <v>1</v>
      </c>
      <c r="AK6" s="25">
        <v>2</v>
      </c>
      <c r="AL6" s="6">
        <v>12</v>
      </c>
      <c r="AM6" s="6">
        <v>0</v>
      </c>
      <c r="AN6" s="6">
        <v>21</v>
      </c>
      <c r="AO6" s="6">
        <v>0</v>
      </c>
      <c r="AP6" s="25">
        <v>0.5</v>
      </c>
      <c r="AQ6" s="12">
        <v>5</v>
      </c>
      <c r="AR6" s="6">
        <v>0</v>
      </c>
      <c r="AS6" s="6">
        <v>6</v>
      </c>
      <c r="AT6" s="6">
        <v>2</v>
      </c>
      <c r="AU6" s="25">
        <v>4</v>
      </c>
      <c r="AV6" s="6">
        <v>24</v>
      </c>
      <c r="AW6" s="6">
        <v>0</v>
      </c>
      <c r="AX6" s="6">
        <v>12</v>
      </c>
      <c r="AY6" s="6">
        <v>1</v>
      </c>
      <c r="AZ6" s="25">
        <v>2</v>
      </c>
      <c r="BA6" s="6">
        <v>12</v>
      </c>
      <c r="BB6" s="6">
        <v>0</v>
      </c>
      <c r="BC6" s="6">
        <v>32</v>
      </c>
      <c r="BD6" s="6">
        <v>0</v>
      </c>
      <c r="BE6" s="31">
        <v>8</v>
      </c>
      <c r="BF6" s="37">
        <v>48</v>
      </c>
      <c r="BG6" s="27">
        <v>2</v>
      </c>
      <c r="BH6" s="27">
        <v>23</v>
      </c>
      <c r="BI6" s="27">
        <v>3</v>
      </c>
      <c r="BJ6" s="31"/>
      <c r="BK6" s="34"/>
      <c r="BL6" s="34"/>
      <c r="BM6" s="34"/>
      <c r="BN6" s="34"/>
      <c r="BO6" s="25">
        <v>6</v>
      </c>
      <c r="BP6" s="6">
        <v>36</v>
      </c>
      <c r="BQ6" s="6">
        <v>0</v>
      </c>
      <c r="BR6" s="6">
        <v>35</v>
      </c>
      <c r="BS6" s="6">
        <v>0</v>
      </c>
      <c r="BT6" s="25">
        <v>4</v>
      </c>
      <c r="BU6" s="6">
        <v>24</v>
      </c>
      <c r="BV6" s="6">
        <v>0</v>
      </c>
      <c r="BW6" s="6">
        <v>49</v>
      </c>
      <c r="BX6" s="6">
        <v>0</v>
      </c>
      <c r="BY6" s="25"/>
      <c r="BZ6" s="6"/>
      <c r="CA6" s="6"/>
      <c r="CB6" s="6"/>
      <c r="CC6" s="6"/>
      <c r="CD6" s="31">
        <v>2</v>
      </c>
      <c r="CE6" s="37">
        <v>12</v>
      </c>
      <c r="CF6" s="27">
        <v>0</v>
      </c>
      <c r="CG6" s="27">
        <v>5</v>
      </c>
      <c r="CH6" s="27">
        <v>1</v>
      </c>
      <c r="CI6" s="25"/>
      <c r="CJ6" s="6"/>
      <c r="CK6" s="6"/>
      <c r="CL6" s="6"/>
      <c r="CM6" s="6"/>
      <c r="CN6" s="25"/>
      <c r="CO6" s="6"/>
      <c r="CP6" s="6"/>
      <c r="CQ6" s="6"/>
      <c r="CR6" s="6"/>
      <c r="CS6" s="31">
        <v>2</v>
      </c>
      <c r="CT6" s="34">
        <v>12</v>
      </c>
      <c r="CU6" s="34">
        <v>1</v>
      </c>
      <c r="CV6" s="34">
        <v>6</v>
      </c>
      <c r="CW6" s="34">
        <v>1</v>
      </c>
      <c r="CX6" s="25"/>
      <c r="CY6" s="6"/>
      <c r="CZ6" s="6"/>
      <c r="DA6" s="6"/>
      <c r="DB6" s="6"/>
      <c r="DC6" s="25">
        <v>3</v>
      </c>
      <c r="DD6" s="6">
        <v>18</v>
      </c>
      <c r="DE6" s="6">
        <v>0</v>
      </c>
      <c r="DF6" s="6">
        <v>14</v>
      </c>
      <c r="DG6" s="6">
        <v>0</v>
      </c>
      <c r="DH6" s="31">
        <v>2</v>
      </c>
      <c r="DI6" s="34">
        <v>12</v>
      </c>
      <c r="DJ6" s="34">
        <v>1</v>
      </c>
      <c r="DK6" s="27">
        <v>2</v>
      </c>
      <c r="DL6" s="27">
        <v>2</v>
      </c>
      <c r="DM6" s="31">
        <v>5</v>
      </c>
      <c r="DN6" s="37">
        <v>30</v>
      </c>
      <c r="DO6" s="27">
        <v>2</v>
      </c>
      <c r="DP6" s="27">
        <v>9</v>
      </c>
      <c r="DQ6" s="27">
        <v>1</v>
      </c>
      <c r="DR6" s="31"/>
      <c r="DS6" s="37"/>
      <c r="DT6" s="27"/>
      <c r="DU6" s="27"/>
      <c r="DV6" s="27"/>
      <c r="DW6" s="31">
        <v>2</v>
      </c>
      <c r="DX6" s="37">
        <v>12</v>
      </c>
      <c r="DY6" s="27">
        <v>0</v>
      </c>
      <c r="DZ6" s="27">
        <v>5</v>
      </c>
      <c r="EA6" s="27">
        <v>0</v>
      </c>
      <c r="EB6" s="25"/>
      <c r="EC6" s="6"/>
      <c r="ED6" s="6"/>
      <c r="EE6" s="6"/>
      <c r="EF6" s="6"/>
      <c r="EG6" s="30">
        <v>2</v>
      </c>
      <c r="EH6">
        <v>12</v>
      </c>
      <c r="EI6">
        <v>0</v>
      </c>
      <c r="EJ6">
        <v>24</v>
      </c>
      <c r="EK6">
        <v>0</v>
      </c>
      <c r="EL6" s="30">
        <v>6</v>
      </c>
      <c r="EM6" s="26">
        <v>36</v>
      </c>
      <c r="EN6" s="26">
        <v>1</v>
      </c>
      <c r="EO6" s="26">
        <v>34</v>
      </c>
      <c r="EP6" s="26">
        <v>2</v>
      </c>
      <c r="EQ6" s="30"/>
      <c r="EV6" s="30"/>
    </row>
    <row r="7" spans="1:156" x14ac:dyDescent="0.25">
      <c r="A7" s="49" t="s">
        <v>833</v>
      </c>
      <c r="B7" s="35">
        <f>EG43</f>
        <v>18</v>
      </c>
      <c r="C7" s="36">
        <f>EH43</f>
        <v>108</v>
      </c>
      <c r="D7" s="36">
        <f>EI43</f>
        <v>0</v>
      </c>
      <c r="E7" s="36">
        <f>EJ43</f>
        <v>168</v>
      </c>
      <c r="F7" s="36">
        <f>EK43</f>
        <v>2</v>
      </c>
      <c r="G7" s="7">
        <f t="shared" si="0"/>
        <v>84</v>
      </c>
      <c r="I7" s="7">
        <f t="shared" si="1"/>
        <v>54</v>
      </c>
      <c r="J7" s="7">
        <f t="shared" si="2"/>
        <v>9.3333333333333339</v>
      </c>
      <c r="K7" s="7"/>
      <c r="L7" s="25">
        <v>4</v>
      </c>
      <c r="M7" s="6">
        <v>24</v>
      </c>
      <c r="N7" s="6">
        <v>0</v>
      </c>
      <c r="O7" s="6">
        <v>27</v>
      </c>
      <c r="P7" s="6">
        <v>0</v>
      </c>
      <c r="Q7" s="25">
        <v>8</v>
      </c>
      <c r="R7" s="6">
        <v>48</v>
      </c>
      <c r="S7" s="6">
        <v>1</v>
      </c>
      <c r="T7" s="6">
        <v>23</v>
      </c>
      <c r="U7" s="6">
        <v>0</v>
      </c>
      <c r="V7" s="25">
        <v>4</v>
      </c>
      <c r="W7" s="6">
        <v>24</v>
      </c>
      <c r="X7" s="6">
        <v>0</v>
      </c>
      <c r="Y7" s="6">
        <v>19</v>
      </c>
      <c r="Z7" s="6">
        <v>2</v>
      </c>
      <c r="AA7" s="25">
        <v>6</v>
      </c>
      <c r="AB7" s="6">
        <v>36</v>
      </c>
      <c r="AC7" s="6">
        <v>0</v>
      </c>
      <c r="AD7" s="6">
        <v>42</v>
      </c>
      <c r="AE7" s="6">
        <v>0</v>
      </c>
      <c r="AF7" s="25">
        <v>4</v>
      </c>
      <c r="AG7" s="6">
        <v>24</v>
      </c>
      <c r="AH7" s="6">
        <v>0</v>
      </c>
      <c r="AI7" s="6">
        <v>22</v>
      </c>
      <c r="AJ7" s="6">
        <v>1</v>
      </c>
      <c r="AK7" s="25">
        <v>4</v>
      </c>
      <c r="AL7" s="6">
        <v>24</v>
      </c>
      <c r="AM7" s="6">
        <v>0</v>
      </c>
      <c r="AN7" s="6">
        <v>22</v>
      </c>
      <c r="AO7" s="6">
        <v>0</v>
      </c>
      <c r="AP7" s="25">
        <v>2</v>
      </c>
      <c r="AQ7" s="12">
        <v>12</v>
      </c>
      <c r="AR7" s="6">
        <v>0</v>
      </c>
      <c r="AS7" s="6">
        <v>13</v>
      </c>
      <c r="AT7" s="6">
        <v>0</v>
      </c>
      <c r="AU7" s="25">
        <v>4</v>
      </c>
      <c r="AV7" s="6">
        <v>24</v>
      </c>
      <c r="AW7" s="6">
        <v>0</v>
      </c>
      <c r="AX7" s="6">
        <v>18</v>
      </c>
      <c r="AY7" s="6">
        <v>2</v>
      </c>
      <c r="AZ7" s="25">
        <v>3</v>
      </c>
      <c r="BA7" s="6">
        <v>18</v>
      </c>
      <c r="BB7" s="6">
        <v>0</v>
      </c>
      <c r="BC7" s="6">
        <v>12</v>
      </c>
      <c r="BD7" s="6">
        <v>1</v>
      </c>
      <c r="BE7" s="31">
        <v>2</v>
      </c>
      <c r="BF7" s="37">
        <v>12</v>
      </c>
      <c r="BG7" s="27">
        <v>0</v>
      </c>
      <c r="BH7" s="27">
        <v>16</v>
      </c>
      <c r="BI7" s="27">
        <v>0</v>
      </c>
      <c r="BJ7" s="31"/>
      <c r="BK7" s="34"/>
      <c r="BL7" s="34"/>
      <c r="BM7" s="34"/>
      <c r="BN7" s="34"/>
      <c r="BO7" s="25">
        <v>2</v>
      </c>
      <c r="BP7" s="6">
        <v>12</v>
      </c>
      <c r="BQ7" s="6">
        <v>0</v>
      </c>
      <c r="BR7" s="6">
        <v>19</v>
      </c>
      <c r="BS7" s="6">
        <v>0</v>
      </c>
      <c r="BT7" s="25"/>
      <c r="BU7" s="6"/>
      <c r="BV7" s="6"/>
      <c r="BW7" s="6"/>
      <c r="BX7" s="6"/>
      <c r="BY7" s="25"/>
      <c r="BZ7" s="6"/>
      <c r="CA7" s="6"/>
      <c r="CB7" s="6"/>
      <c r="CC7" s="6"/>
      <c r="CD7" s="31">
        <v>4</v>
      </c>
      <c r="CE7" s="37">
        <v>24</v>
      </c>
      <c r="CF7" s="27">
        <v>0</v>
      </c>
      <c r="CG7" s="27">
        <v>21</v>
      </c>
      <c r="CH7" s="27">
        <v>1</v>
      </c>
      <c r="CI7" s="25"/>
      <c r="CJ7" s="6"/>
      <c r="CK7" s="6"/>
      <c r="CL7" s="6"/>
      <c r="CM7" s="6"/>
      <c r="CN7" s="25"/>
      <c r="CO7" s="6"/>
      <c r="CP7" s="6"/>
      <c r="CQ7" s="6"/>
      <c r="CR7" s="6"/>
      <c r="CS7" s="31"/>
      <c r="CT7" s="37"/>
      <c r="CU7" s="27"/>
      <c r="CV7" s="27"/>
      <c r="CW7" s="27"/>
      <c r="CX7" s="25"/>
      <c r="CY7" s="6"/>
      <c r="CZ7" s="6"/>
      <c r="DA7" s="6"/>
      <c r="DB7" s="6"/>
      <c r="DC7" s="25">
        <v>8</v>
      </c>
      <c r="DD7" s="6">
        <v>48</v>
      </c>
      <c r="DE7" s="6">
        <v>0</v>
      </c>
      <c r="DF7" s="6">
        <v>44</v>
      </c>
      <c r="DG7" s="6">
        <v>2</v>
      </c>
      <c r="DH7" s="31">
        <v>8</v>
      </c>
      <c r="DI7" s="28">
        <v>48</v>
      </c>
      <c r="DJ7" s="28">
        <v>0</v>
      </c>
      <c r="DK7" s="28">
        <v>43</v>
      </c>
      <c r="DL7" s="28">
        <v>0</v>
      </c>
      <c r="DM7" s="31">
        <v>3</v>
      </c>
      <c r="DN7" s="37">
        <v>18</v>
      </c>
      <c r="DO7" s="27">
        <v>0</v>
      </c>
      <c r="DP7" s="27">
        <v>19</v>
      </c>
      <c r="DQ7" s="27">
        <v>1</v>
      </c>
      <c r="DR7" s="31"/>
      <c r="DS7" s="37"/>
      <c r="DT7" s="27"/>
      <c r="DU7" s="27"/>
      <c r="DV7" s="27"/>
      <c r="DW7" s="31">
        <v>2</v>
      </c>
      <c r="DX7" s="37">
        <v>12</v>
      </c>
      <c r="DY7" s="27">
        <v>0</v>
      </c>
      <c r="DZ7" s="27">
        <v>9</v>
      </c>
      <c r="EA7" s="27">
        <v>0</v>
      </c>
      <c r="EB7" s="25"/>
      <c r="EC7" s="6"/>
      <c r="ED7" s="6"/>
      <c r="EE7" s="6"/>
      <c r="EF7" s="6"/>
      <c r="EG7" s="30">
        <v>2</v>
      </c>
      <c r="EH7">
        <v>12</v>
      </c>
      <c r="EI7">
        <v>0</v>
      </c>
      <c r="EJ7">
        <v>21</v>
      </c>
      <c r="EK7">
        <v>0</v>
      </c>
      <c r="EL7" s="30">
        <v>4</v>
      </c>
      <c r="EM7" s="26">
        <v>24</v>
      </c>
      <c r="EN7" s="26">
        <v>1</v>
      </c>
      <c r="EO7" s="26">
        <v>20</v>
      </c>
      <c r="EP7" s="26">
        <v>2</v>
      </c>
      <c r="EQ7" s="30"/>
      <c r="EV7" s="30"/>
    </row>
    <row r="8" spans="1:156" x14ac:dyDescent="0.25">
      <c r="A8" s="26" t="s">
        <v>528</v>
      </c>
      <c r="B8" s="5">
        <f>AZ43</f>
        <v>16.5</v>
      </c>
      <c r="C8" s="15">
        <f>BA43</f>
        <v>101</v>
      </c>
      <c r="D8" s="15">
        <f>BB43</f>
        <v>1</v>
      </c>
      <c r="E8" s="15">
        <f>BC43</f>
        <v>127</v>
      </c>
      <c r="F8" s="15">
        <f>BD43</f>
        <v>6</v>
      </c>
      <c r="G8" s="7">
        <f t="shared" si="0"/>
        <v>21.166666666666668</v>
      </c>
      <c r="H8" s="24"/>
      <c r="I8" s="7">
        <f t="shared" si="1"/>
        <v>16.833333333333332</v>
      </c>
      <c r="J8" s="7">
        <f t="shared" si="2"/>
        <v>7.5445544554455441</v>
      </c>
      <c r="K8" s="7"/>
      <c r="L8" s="25">
        <v>5</v>
      </c>
      <c r="M8" s="6">
        <v>30</v>
      </c>
      <c r="N8" s="6">
        <v>0</v>
      </c>
      <c r="O8" s="6">
        <v>12</v>
      </c>
      <c r="P8" s="6">
        <v>1</v>
      </c>
      <c r="Q8" s="25">
        <v>4</v>
      </c>
      <c r="R8" s="6">
        <v>24</v>
      </c>
      <c r="S8" s="6">
        <v>0</v>
      </c>
      <c r="T8" s="6">
        <v>12</v>
      </c>
      <c r="U8" s="6">
        <v>0</v>
      </c>
      <c r="V8" s="25">
        <v>3</v>
      </c>
      <c r="W8" s="6">
        <v>18</v>
      </c>
      <c r="X8" s="6">
        <v>0</v>
      </c>
      <c r="Y8" s="6">
        <v>11</v>
      </c>
      <c r="Z8" s="6">
        <v>0</v>
      </c>
      <c r="AA8" s="25">
        <v>4</v>
      </c>
      <c r="AB8" s="6">
        <v>24</v>
      </c>
      <c r="AC8" s="6">
        <v>0</v>
      </c>
      <c r="AD8" s="6">
        <v>16</v>
      </c>
      <c r="AE8" s="6">
        <v>2</v>
      </c>
      <c r="AF8" s="25">
        <v>6</v>
      </c>
      <c r="AG8" s="6">
        <v>36</v>
      </c>
      <c r="AH8" s="6">
        <v>3</v>
      </c>
      <c r="AI8" s="6">
        <v>4</v>
      </c>
      <c r="AJ8" s="6">
        <v>2</v>
      </c>
      <c r="AK8" s="25">
        <v>4</v>
      </c>
      <c r="AL8" s="6">
        <v>24</v>
      </c>
      <c r="AM8" s="6">
        <v>0</v>
      </c>
      <c r="AN8" s="6">
        <v>28</v>
      </c>
      <c r="AO8" s="6">
        <v>0</v>
      </c>
      <c r="AP8" s="25">
        <v>7.3</v>
      </c>
      <c r="AQ8" s="12">
        <v>45</v>
      </c>
      <c r="AR8" s="6">
        <v>0</v>
      </c>
      <c r="AS8" s="6">
        <v>34</v>
      </c>
      <c r="AT8" s="6">
        <v>3</v>
      </c>
      <c r="AU8" s="25"/>
      <c r="AV8" s="6"/>
      <c r="AW8" s="6"/>
      <c r="AX8" s="6"/>
      <c r="AY8" s="6"/>
      <c r="AZ8" s="25">
        <v>1</v>
      </c>
      <c r="BA8" s="6">
        <v>6</v>
      </c>
      <c r="BB8" s="6">
        <v>0</v>
      </c>
      <c r="BC8" s="6">
        <v>5</v>
      </c>
      <c r="BD8" s="6">
        <v>1</v>
      </c>
      <c r="BE8" s="31">
        <v>8</v>
      </c>
      <c r="BF8" s="37">
        <v>48</v>
      </c>
      <c r="BG8" s="27">
        <v>0</v>
      </c>
      <c r="BH8" s="27">
        <v>10</v>
      </c>
      <c r="BI8" s="27">
        <v>0</v>
      </c>
      <c r="BJ8" s="31"/>
      <c r="BK8" s="37"/>
      <c r="BL8" s="27"/>
      <c r="BM8" s="27"/>
      <c r="BN8" s="27"/>
      <c r="BO8" s="25">
        <v>2</v>
      </c>
      <c r="BP8" s="6">
        <v>12</v>
      </c>
      <c r="BQ8" s="6">
        <v>0</v>
      </c>
      <c r="BR8" s="6">
        <v>28</v>
      </c>
      <c r="BS8" s="6">
        <v>0</v>
      </c>
      <c r="BT8" s="25"/>
      <c r="BU8" s="6"/>
      <c r="BV8" s="6"/>
      <c r="BW8" s="6"/>
      <c r="BX8" s="6"/>
      <c r="BY8" s="25"/>
      <c r="BZ8" s="6"/>
      <c r="CA8" s="6"/>
      <c r="CB8" s="6"/>
      <c r="CC8" s="6"/>
      <c r="CD8" s="31">
        <v>0.3</v>
      </c>
      <c r="CE8" s="37">
        <v>3</v>
      </c>
      <c r="CF8" s="27">
        <v>0</v>
      </c>
      <c r="CG8" s="27">
        <v>12</v>
      </c>
      <c r="CH8" s="27">
        <v>0</v>
      </c>
      <c r="CI8" s="25"/>
      <c r="CJ8" s="6"/>
      <c r="CK8" s="6"/>
      <c r="CL8" s="6"/>
      <c r="CM8" s="6"/>
      <c r="CN8" s="25"/>
      <c r="CO8" s="6"/>
      <c r="CP8" s="6"/>
      <c r="CQ8" s="6"/>
      <c r="CR8" s="6"/>
      <c r="CS8" s="31"/>
      <c r="CT8" s="37"/>
      <c r="CU8" s="27"/>
      <c r="CV8" s="27"/>
      <c r="CW8" s="27"/>
      <c r="CX8" s="25"/>
      <c r="CY8" s="6"/>
      <c r="CZ8" s="6"/>
      <c r="DA8" s="6"/>
      <c r="DB8" s="6"/>
      <c r="DC8" s="25"/>
      <c r="DD8" s="6"/>
      <c r="DE8" s="6"/>
      <c r="DF8" s="6"/>
      <c r="DG8" s="6"/>
      <c r="DH8" s="31"/>
      <c r="DI8" s="28"/>
      <c r="DJ8" s="28"/>
      <c r="DK8" s="28"/>
      <c r="DL8" s="28"/>
      <c r="DM8" s="31">
        <v>8</v>
      </c>
      <c r="DN8" s="37">
        <v>48</v>
      </c>
      <c r="DO8" s="27">
        <v>0</v>
      </c>
      <c r="DP8" s="27">
        <v>46</v>
      </c>
      <c r="DQ8" s="27">
        <v>2</v>
      </c>
      <c r="DR8" s="31"/>
      <c r="DS8" s="37"/>
      <c r="DT8" s="27"/>
      <c r="DU8" s="27"/>
      <c r="DV8" s="27"/>
      <c r="DW8" s="31">
        <v>3</v>
      </c>
      <c r="DX8" s="37">
        <v>18</v>
      </c>
      <c r="DY8" s="27">
        <v>0</v>
      </c>
      <c r="DZ8" s="27">
        <v>20</v>
      </c>
      <c r="EA8" s="27">
        <v>2</v>
      </c>
      <c r="EB8" s="25"/>
      <c r="EC8" s="6"/>
      <c r="ED8" s="6"/>
      <c r="EE8" s="6"/>
      <c r="EF8" s="6"/>
      <c r="EG8" s="30">
        <v>5</v>
      </c>
      <c r="EH8">
        <v>30</v>
      </c>
      <c r="EI8">
        <v>0</v>
      </c>
      <c r="EJ8">
        <v>33</v>
      </c>
      <c r="EK8">
        <v>0</v>
      </c>
      <c r="EL8" s="30"/>
      <c r="EQ8" s="30"/>
      <c r="EV8" s="30"/>
    </row>
    <row r="9" spans="1:156" x14ac:dyDescent="0.25">
      <c r="A9" s="49" t="s">
        <v>22</v>
      </c>
      <c r="B9" s="35">
        <f>DW43</f>
        <v>25</v>
      </c>
      <c r="C9" s="36">
        <f>DX43</f>
        <v>150</v>
      </c>
      <c r="D9" s="36">
        <f>DY43</f>
        <v>0</v>
      </c>
      <c r="E9" s="36">
        <f>DZ43</f>
        <v>116</v>
      </c>
      <c r="F9" s="36">
        <f>EA43</f>
        <v>8</v>
      </c>
      <c r="G9" s="7">
        <f t="shared" si="0"/>
        <v>14.5</v>
      </c>
      <c r="H9" s="24"/>
      <c r="I9" s="7">
        <f t="shared" si="1"/>
        <v>18.75</v>
      </c>
      <c r="J9" s="7">
        <f t="shared" si="2"/>
        <v>4.6399999999999997</v>
      </c>
      <c r="K9" s="7"/>
      <c r="L9" s="25">
        <v>2</v>
      </c>
      <c r="M9" s="6">
        <v>12</v>
      </c>
      <c r="N9" s="6">
        <v>0</v>
      </c>
      <c r="O9" s="6">
        <v>10</v>
      </c>
      <c r="P9" s="6">
        <v>0</v>
      </c>
      <c r="Q9" s="25">
        <v>4</v>
      </c>
      <c r="R9" s="6">
        <v>24</v>
      </c>
      <c r="S9" s="6">
        <v>2</v>
      </c>
      <c r="T9" s="6">
        <v>8</v>
      </c>
      <c r="U9" s="6">
        <v>0</v>
      </c>
      <c r="V9" s="25">
        <v>8</v>
      </c>
      <c r="W9" s="12">
        <v>48</v>
      </c>
      <c r="X9" s="6">
        <v>0</v>
      </c>
      <c r="Y9" s="6">
        <v>44</v>
      </c>
      <c r="Z9" s="6">
        <v>1</v>
      </c>
      <c r="AA9" s="25">
        <v>7</v>
      </c>
      <c r="AB9" s="6">
        <v>42</v>
      </c>
      <c r="AC9" s="6">
        <v>0</v>
      </c>
      <c r="AD9" s="6">
        <v>44</v>
      </c>
      <c r="AE9" s="6">
        <v>2</v>
      </c>
      <c r="AF9" s="25">
        <v>5</v>
      </c>
      <c r="AG9" s="6">
        <v>30</v>
      </c>
      <c r="AH9" s="6">
        <v>0</v>
      </c>
      <c r="AI9" s="6">
        <v>28</v>
      </c>
      <c r="AJ9" s="6">
        <v>0</v>
      </c>
      <c r="AK9" s="25">
        <v>8</v>
      </c>
      <c r="AL9" s="6">
        <v>48</v>
      </c>
      <c r="AM9" s="6">
        <v>1</v>
      </c>
      <c r="AN9" s="6">
        <v>41</v>
      </c>
      <c r="AO9" s="6">
        <v>1</v>
      </c>
      <c r="AP9" s="25">
        <v>6.2</v>
      </c>
      <c r="AQ9" s="12">
        <v>38</v>
      </c>
      <c r="AR9" s="6">
        <v>2</v>
      </c>
      <c r="AS9" s="6">
        <v>15</v>
      </c>
      <c r="AT9" s="6">
        <v>3</v>
      </c>
      <c r="AU9" s="25"/>
      <c r="AV9" s="6"/>
      <c r="AW9" s="6"/>
      <c r="AX9" s="6"/>
      <c r="AY9" s="6"/>
      <c r="AZ9" s="25">
        <v>1</v>
      </c>
      <c r="BA9" s="6">
        <v>6</v>
      </c>
      <c r="BB9" s="6">
        <v>0</v>
      </c>
      <c r="BC9" s="6">
        <v>13</v>
      </c>
      <c r="BD9" s="6">
        <v>0</v>
      </c>
      <c r="BE9" s="31"/>
      <c r="BF9" s="37"/>
      <c r="BG9" s="27"/>
      <c r="BH9" s="27"/>
      <c r="BI9" s="27"/>
      <c r="BJ9" s="31"/>
      <c r="BK9" s="37"/>
      <c r="BL9" s="27"/>
      <c r="BM9" s="27"/>
      <c r="BN9" s="27"/>
      <c r="BO9" s="25">
        <v>2</v>
      </c>
      <c r="BP9" s="6">
        <v>12</v>
      </c>
      <c r="BQ9" s="6">
        <v>0</v>
      </c>
      <c r="BR9" s="6">
        <v>13</v>
      </c>
      <c r="BS9" s="6">
        <v>0</v>
      </c>
      <c r="BT9" s="25"/>
      <c r="BU9" s="6"/>
      <c r="BV9" s="6"/>
      <c r="BW9" s="6"/>
      <c r="BX9" s="6"/>
      <c r="BY9" s="25"/>
      <c r="BZ9" s="12"/>
      <c r="CA9" s="6"/>
      <c r="CB9" s="6"/>
      <c r="CC9" s="6"/>
      <c r="CD9" s="31">
        <v>8</v>
      </c>
      <c r="CE9" s="37">
        <v>48</v>
      </c>
      <c r="CF9" s="27">
        <v>0</v>
      </c>
      <c r="CG9" s="27">
        <v>17</v>
      </c>
      <c r="CH9" s="27">
        <v>0</v>
      </c>
      <c r="CI9" s="25"/>
      <c r="CJ9" s="6"/>
      <c r="CK9" s="6"/>
      <c r="CL9" s="6"/>
      <c r="CM9" s="6"/>
      <c r="CN9" s="25"/>
      <c r="CO9" s="6"/>
      <c r="CP9" s="6"/>
      <c r="CQ9" s="6"/>
      <c r="CR9" s="6"/>
      <c r="CS9" s="31"/>
      <c r="CT9" s="37"/>
      <c r="CU9" s="27"/>
      <c r="CV9" s="27"/>
      <c r="CW9" s="27"/>
      <c r="CX9" s="25"/>
      <c r="CY9" s="6"/>
      <c r="CZ9" s="6"/>
      <c r="DA9" s="6"/>
      <c r="DB9" s="6"/>
      <c r="DC9" s="25"/>
      <c r="DD9" s="6"/>
      <c r="DE9" s="6"/>
      <c r="DF9" s="6"/>
      <c r="DG9" s="6"/>
      <c r="DH9" s="31"/>
      <c r="DI9" s="28"/>
      <c r="DJ9" s="28"/>
      <c r="DK9" s="28"/>
      <c r="DL9" s="28"/>
      <c r="DM9" s="31">
        <v>6</v>
      </c>
      <c r="DN9" s="37">
        <v>36</v>
      </c>
      <c r="DO9" s="27">
        <v>1</v>
      </c>
      <c r="DP9" s="27">
        <v>14</v>
      </c>
      <c r="DQ9" s="27">
        <v>2</v>
      </c>
      <c r="DR9" s="31"/>
      <c r="DS9" s="37"/>
      <c r="DT9" s="27"/>
      <c r="DU9" s="27"/>
      <c r="DV9" s="27"/>
      <c r="DW9" s="31">
        <v>4</v>
      </c>
      <c r="DX9" s="37">
        <v>24</v>
      </c>
      <c r="DY9" s="27">
        <v>0</v>
      </c>
      <c r="DZ9" s="27">
        <v>19</v>
      </c>
      <c r="EA9" s="27">
        <v>1</v>
      </c>
      <c r="EB9" s="25"/>
      <c r="EC9" s="6"/>
      <c r="ED9" s="6"/>
      <c r="EE9" s="6"/>
      <c r="EF9" s="6"/>
      <c r="EG9" s="30">
        <v>3</v>
      </c>
      <c r="EH9">
        <v>18</v>
      </c>
      <c r="EI9">
        <v>0</v>
      </c>
      <c r="EJ9">
        <v>12</v>
      </c>
      <c r="EK9">
        <v>1</v>
      </c>
      <c r="EL9" s="30"/>
      <c r="EQ9" s="30"/>
      <c r="EV9" s="30"/>
    </row>
    <row r="10" spans="1:156" x14ac:dyDescent="0.25">
      <c r="A10" s="4" t="s">
        <v>10</v>
      </c>
      <c r="B10" s="5">
        <f>L43</f>
        <v>51</v>
      </c>
      <c r="C10" s="15">
        <f>M43</f>
        <v>306</v>
      </c>
      <c r="D10" s="15">
        <f>N43</f>
        <v>1</v>
      </c>
      <c r="E10" s="15">
        <f>O43</f>
        <v>276</v>
      </c>
      <c r="F10" s="15">
        <f>P43</f>
        <v>5</v>
      </c>
      <c r="G10" s="7">
        <f t="shared" si="0"/>
        <v>55.2</v>
      </c>
      <c r="H10" s="24"/>
      <c r="I10" s="7">
        <f t="shared" si="1"/>
        <v>61.2</v>
      </c>
      <c r="J10" s="7">
        <f t="shared" si="2"/>
        <v>5.4117647058823533</v>
      </c>
      <c r="K10" s="7"/>
      <c r="L10" s="25">
        <v>4</v>
      </c>
      <c r="M10" s="6">
        <v>24</v>
      </c>
      <c r="N10" s="6">
        <v>0</v>
      </c>
      <c r="O10" s="6">
        <v>20</v>
      </c>
      <c r="P10" s="6">
        <v>0</v>
      </c>
      <c r="Q10" s="25">
        <v>4</v>
      </c>
      <c r="R10" s="6">
        <v>24</v>
      </c>
      <c r="S10" s="6">
        <v>0</v>
      </c>
      <c r="T10" s="6">
        <v>9</v>
      </c>
      <c r="U10" s="6">
        <v>5</v>
      </c>
      <c r="V10" s="25">
        <v>2</v>
      </c>
      <c r="W10" s="12">
        <v>12</v>
      </c>
      <c r="X10" s="6">
        <v>0</v>
      </c>
      <c r="Y10" s="6">
        <v>7</v>
      </c>
      <c r="Z10" s="6">
        <v>0</v>
      </c>
      <c r="AA10" s="25">
        <v>1</v>
      </c>
      <c r="AB10" s="6">
        <v>6</v>
      </c>
      <c r="AC10" s="6">
        <v>0</v>
      </c>
      <c r="AD10" s="6">
        <v>12</v>
      </c>
      <c r="AE10" s="6">
        <v>0</v>
      </c>
      <c r="AF10" s="25">
        <v>2</v>
      </c>
      <c r="AG10" s="6">
        <v>12</v>
      </c>
      <c r="AH10" s="6">
        <v>0</v>
      </c>
      <c r="AI10" s="6">
        <v>8</v>
      </c>
      <c r="AJ10" s="6">
        <v>2</v>
      </c>
      <c r="AK10" s="25">
        <v>5</v>
      </c>
      <c r="AL10" s="6">
        <v>30</v>
      </c>
      <c r="AM10" s="6">
        <v>0</v>
      </c>
      <c r="AN10" s="6">
        <v>23</v>
      </c>
      <c r="AO10" s="6">
        <v>1</v>
      </c>
      <c r="AP10" s="25">
        <v>4</v>
      </c>
      <c r="AQ10" s="12">
        <v>24</v>
      </c>
      <c r="AR10" s="6">
        <v>0</v>
      </c>
      <c r="AS10" s="6">
        <v>46</v>
      </c>
      <c r="AT10" s="6">
        <v>3</v>
      </c>
      <c r="AU10" s="25"/>
      <c r="AV10" s="6"/>
      <c r="AW10" s="6"/>
      <c r="AX10" s="6"/>
      <c r="AY10" s="6"/>
      <c r="AZ10" s="25">
        <v>1.2</v>
      </c>
      <c r="BA10" s="6">
        <v>8</v>
      </c>
      <c r="BB10" s="6">
        <v>0</v>
      </c>
      <c r="BC10" s="6">
        <v>18</v>
      </c>
      <c r="BD10" s="6">
        <v>0</v>
      </c>
      <c r="BE10" s="31"/>
      <c r="BF10" s="37"/>
      <c r="BG10" s="27"/>
      <c r="BH10" s="27"/>
      <c r="BI10" s="27"/>
      <c r="BJ10" s="31"/>
      <c r="BK10" s="37"/>
      <c r="BL10" s="27"/>
      <c r="BM10" s="27"/>
      <c r="BN10" s="27"/>
      <c r="BO10" s="25">
        <v>2</v>
      </c>
      <c r="BP10" s="6">
        <v>12</v>
      </c>
      <c r="BQ10" s="6">
        <v>0</v>
      </c>
      <c r="BR10" s="6">
        <v>17</v>
      </c>
      <c r="BS10" s="6">
        <v>0</v>
      </c>
      <c r="BT10" s="25"/>
      <c r="BU10" s="6"/>
      <c r="BV10" s="6"/>
      <c r="BW10" s="6"/>
      <c r="BX10" s="6"/>
      <c r="BY10" s="25"/>
      <c r="BZ10" s="12"/>
      <c r="CA10" s="6"/>
      <c r="CB10" s="6"/>
      <c r="CC10" s="6"/>
      <c r="CD10" s="31">
        <v>4</v>
      </c>
      <c r="CE10" s="37">
        <v>24</v>
      </c>
      <c r="CF10" s="27">
        <v>0</v>
      </c>
      <c r="CG10" s="27">
        <v>38</v>
      </c>
      <c r="CH10" s="27">
        <v>0</v>
      </c>
      <c r="CI10" s="25"/>
      <c r="CJ10" s="6"/>
      <c r="CK10" s="6"/>
      <c r="CL10" s="6"/>
      <c r="CM10" s="6"/>
      <c r="CN10" s="25"/>
      <c r="CO10" s="6"/>
      <c r="CP10" s="6"/>
      <c r="CQ10" s="6"/>
      <c r="CR10" s="6"/>
      <c r="CS10" s="31"/>
      <c r="CT10" s="37"/>
      <c r="CU10" s="27"/>
      <c r="CV10" s="27"/>
      <c r="CW10" s="27"/>
      <c r="CX10" s="25"/>
      <c r="CY10" s="6"/>
      <c r="CZ10" s="6"/>
      <c r="DA10" s="6"/>
      <c r="DB10" s="6"/>
      <c r="DC10" s="25"/>
      <c r="DD10" s="6"/>
      <c r="DE10" s="6"/>
      <c r="DF10" s="6"/>
      <c r="DG10" s="6"/>
      <c r="DH10" s="31"/>
      <c r="DI10" s="28"/>
      <c r="DJ10" s="28"/>
      <c r="DK10" s="28"/>
      <c r="DL10" s="28"/>
      <c r="DM10" s="31">
        <v>2</v>
      </c>
      <c r="DN10" s="37">
        <v>12</v>
      </c>
      <c r="DO10" s="27">
        <v>0</v>
      </c>
      <c r="DP10" s="27">
        <v>22</v>
      </c>
      <c r="DQ10" s="27">
        <v>2</v>
      </c>
      <c r="DR10" s="31"/>
      <c r="DS10" s="37"/>
      <c r="DT10" s="27"/>
      <c r="DU10" s="27"/>
      <c r="DV10" s="27"/>
      <c r="DW10" s="31">
        <v>2</v>
      </c>
      <c r="DX10" s="37">
        <v>12</v>
      </c>
      <c r="DY10" s="27">
        <v>0</v>
      </c>
      <c r="DZ10" s="27">
        <v>7</v>
      </c>
      <c r="EA10" s="27">
        <v>0</v>
      </c>
      <c r="EB10" s="30"/>
      <c r="EG10" s="30">
        <v>1</v>
      </c>
      <c r="EH10">
        <v>6</v>
      </c>
      <c r="EI10">
        <v>0</v>
      </c>
      <c r="EJ10">
        <v>2</v>
      </c>
      <c r="EK10">
        <v>0</v>
      </c>
      <c r="EL10" s="30"/>
      <c r="EQ10" s="30"/>
      <c r="EV10" s="30"/>
    </row>
    <row r="11" spans="1:156" x14ac:dyDescent="0.25">
      <c r="A11" s="4" t="s">
        <v>12</v>
      </c>
      <c r="B11" s="5">
        <f>Q43</f>
        <v>75</v>
      </c>
      <c r="C11" s="15">
        <f>R43</f>
        <v>450</v>
      </c>
      <c r="D11" s="15">
        <f>S43</f>
        <v>14</v>
      </c>
      <c r="E11" s="15">
        <f>T43</f>
        <v>239</v>
      </c>
      <c r="F11" s="15">
        <f>U43</f>
        <v>14</v>
      </c>
      <c r="G11" s="7">
        <f t="shared" si="0"/>
        <v>17.071428571428573</v>
      </c>
      <c r="H11" s="24">
        <v>2</v>
      </c>
      <c r="I11" s="7">
        <f t="shared" si="1"/>
        <v>32.142857142857146</v>
      </c>
      <c r="J11" s="7">
        <f t="shared" si="2"/>
        <v>3.1866666666666665</v>
      </c>
      <c r="K11" s="7"/>
      <c r="L11" s="25">
        <v>4</v>
      </c>
      <c r="M11" s="6">
        <v>24</v>
      </c>
      <c r="N11" s="6">
        <v>0</v>
      </c>
      <c r="O11" s="6">
        <v>17</v>
      </c>
      <c r="P11" s="6">
        <v>1</v>
      </c>
      <c r="Q11" s="25">
        <v>8</v>
      </c>
      <c r="R11" s="6">
        <v>48</v>
      </c>
      <c r="S11" s="6">
        <v>3</v>
      </c>
      <c r="T11" s="6">
        <v>17</v>
      </c>
      <c r="U11" s="6">
        <v>3</v>
      </c>
      <c r="V11" s="25">
        <v>6</v>
      </c>
      <c r="W11" s="12">
        <v>36</v>
      </c>
      <c r="X11" s="6">
        <v>1</v>
      </c>
      <c r="Y11" s="6">
        <v>26</v>
      </c>
      <c r="Z11" s="6">
        <v>1</v>
      </c>
      <c r="AA11" s="25">
        <v>5</v>
      </c>
      <c r="AB11" s="6">
        <v>30</v>
      </c>
      <c r="AC11" s="6">
        <v>1</v>
      </c>
      <c r="AD11" s="6">
        <v>24</v>
      </c>
      <c r="AE11" s="6">
        <v>1</v>
      </c>
      <c r="AF11" s="25">
        <v>4</v>
      </c>
      <c r="AG11" s="6">
        <v>24</v>
      </c>
      <c r="AH11" s="6">
        <v>0</v>
      </c>
      <c r="AI11" s="6">
        <v>44</v>
      </c>
      <c r="AJ11" s="6">
        <v>0</v>
      </c>
      <c r="AK11" s="25">
        <v>8</v>
      </c>
      <c r="AL11" s="6">
        <v>48</v>
      </c>
      <c r="AM11" s="6">
        <v>1</v>
      </c>
      <c r="AN11" s="6">
        <v>30</v>
      </c>
      <c r="AO11" s="6">
        <v>1</v>
      </c>
      <c r="AP11" s="25">
        <v>5.5</v>
      </c>
      <c r="AQ11" s="12">
        <v>35</v>
      </c>
      <c r="AR11" s="6">
        <v>0</v>
      </c>
      <c r="AS11" s="6">
        <v>23</v>
      </c>
      <c r="AT11" s="6">
        <v>1</v>
      </c>
      <c r="AU11" s="25"/>
      <c r="AV11" s="6"/>
      <c r="AW11" s="6"/>
      <c r="AX11" s="6"/>
      <c r="AY11" s="6"/>
      <c r="AZ11" s="25">
        <v>1</v>
      </c>
      <c r="BA11" s="6">
        <v>6</v>
      </c>
      <c r="BB11" s="6">
        <v>0</v>
      </c>
      <c r="BC11" s="6">
        <v>7</v>
      </c>
      <c r="BD11" s="6">
        <v>1</v>
      </c>
      <c r="BE11" s="31"/>
      <c r="BF11" s="37"/>
      <c r="BG11" s="27"/>
      <c r="BH11" s="27"/>
      <c r="BI11" s="27"/>
      <c r="BJ11" s="31"/>
      <c r="BK11" s="37"/>
      <c r="BL11" s="27"/>
      <c r="BM11" s="27"/>
      <c r="BN11" s="27"/>
      <c r="BO11" s="25"/>
      <c r="BP11" s="12"/>
      <c r="BQ11" s="6"/>
      <c r="BR11" s="6"/>
      <c r="BS11" s="6"/>
      <c r="BT11" s="25"/>
      <c r="BU11" s="6"/>
      <c r="BV11" s="6"/>
      <c r="BW11" s="6"/>
      <c r="BX11" s="6"/>
      <c r="BY11" s="25"/>
      <c r="BZ11" s="12"/>
      <c r="CA11" s="6"/>
      <c r="CB11" s="6"/>
      <c r="CC11" s="6"/>
      <c r="CD11" s="31">
        <v>2</v>
      </c>
      <c r="CE11" s="37">
        <v>12</v>
      </c>
      <c r="CF11" s="27">
        <v>0</v>
      </c>
      <c r="CG11" s="27">
        <v>24</v>
      </c>
      <c r="CH11" s="27">
        <v>0</v>
      </c>
      <c r="CI11" s="25"/>
      <c r="CJ11" s="6"/>
      <c r="CK11" s="6"/>
      <c r="CL11" s="6"/>
      <c r="CM11" s="6"/>
      <c r="CN11" s="25"/>
      <c r="CO11" s="6"/>
      <c r="CP11" s="6"/>
      <c r="CQ11" s="6"/>
      <c r="CR11" s="6"/>
      <c r="CS11" s="31"/>
      <c r="CT11" s="37"/>
      <c r="CU11" s="27"/>
      <c r="CV11" s="27"/>
      <c r="CW11" s="27"/>
      <c r="CX11" s="25"/>
      <c r="CY11" s="6"/>
      <c r="CZ11" s="6"/>
      <c r="DA11" s="6"/>
      <c r="DB11" s="6"/>
      <c r="DC11" s="25"/>
      <c r="DD11" s="6"/>
      <c r="DE11" s="6"/>
      <c r="DF11" s="6"/>
      <c r="DG11" s="6"/>
      <c r="DH11" s="31"/>
      <c r="DI11" s="28"/>
      <c r="DJ11" s="28"/>
      <c r="DK11" s="28"/>
      <c r="DL11" s="28"/>
      <c r="DM11" s="31">
        <v>5</v>
      </c>
      <c r="DN11" s="37">
        <v>30</v>
      </c>
      <c r="DO11" s="27">
        <v>0</v>
      </c>
      <c r="DP11" s="27">
        <v>22</v>
      </c>
      <c r="DQ11" s="27">
        <v>0</v>
      </c>
      <c r="DR11" s="31"/>
      <c r="DS11" s="37"/>
      <c r="DT11" s="27"/>
      <c r="DU11" s="27"/>
      <c r="DV11" s="27"/>
      <c r="DW11" s="31">
        <v>2</v>
      </c>
      <c r="DX11" s="37">
        <v>12</v>
      </c>
      <c r="DY11" s="27">
        <v>0</v>
      </c>
      <c r="DZ11" s="27">
        <v>9</v>
      </c>
      <c r="EA11" s="27">
        <v>1</v>
      </c>
      <c r="EB11" s="30"/>
    </row>
    <row r="12" spans="1:156" x14ac:dyDescent="0.25">
      <c r="A12" s="2" t="s">
        <v>756</v>
      </c>
      <c r="B12" s="35">
        <f>DM43</f>
        <v>57</v>
      </c>
      <c r="C12" s="36">
        <f>DN43</f>
        <v>342</v>
      </c>
      <c r="D12" s="36">
        <f>DO43</f>
        <v>3</v>
      </c>
      <c r="E12" s="36">
        <f>DP43</f>
        <v>335</v>
      </c>
      <c r="F12" s="36">
        <f>DQ43</f>
        <v>11</v>
      </c>
      <c r="G12" s="7">
        <f t="shared" si="0"/>
        <v>30.454545454545453</v>
      </c>
      <c r="I12" s="7">
        <f t="shared" si="1"/>
        <v>31.09090909090909</v>
      </c>
      <c r="J12" s="7">
        <f t="shared" si="2"/>
        <v>5.8771929824561404</v>
      </c>
      <c r="K12" s="7"/>
      <c r="L12" s="25">
        <v>0.3</v>
      </c>
      <c r="M12" s="6">
        <v>3</v>
      </c>
      <c r="N12" s="6">
        <v>0</v>
      </c>
      <c r="O12" s="6">
        <v>16</v>
      </c>
      <c r="P12" s="6">
        <v>0</v>
      </c>
      <c r="Q12" s="25">
        <v>4</v>
      </c>
      <c r="R12" s="6">
        <v>24</v>
      </c>
      <c r="S12" s="6">
        <v>0</v>
      </c>
      <c r="T12" s="6">
        <v>33</v>
      </c>
      <c r="U12" s="6">
        <v>0</v>
      </c>
      <c r="V12" s="25">
        <v>8</v>
      </c>
      <c r="W12" s="12">
        <v>48</v>
      </c>
      <c r="X12" s="6">
        <v>1</v>
      </c>
      <c r="Y12" s="6">
        <v>30</v>
      </c>
      <c r="Z12" s="6">
        <v>1</v>
      </c>
      <c r="AA12" s="25">
        <v>2</v>
      </c>
      <c r="AB12" s="6">
        <v>12</v>
      </c>
      <c r="AC12" s="6">
        <v>0</v>
      </c>
      <c r="AD12" s="6">
        <v>19</v>
      </c>
      <c r="AE12" s="6">
        <v>0</v>
      </c>
      <c r="AF12" s="25">
        <v>8</v>
      </c>
      <c r="AG12" s="6">
        <v>48</v>
      </c>
      <c r="AH12" s="6">
        <v>0</v>
      </c>
      <c r="AI12" s="6">
        <v>38</v>
      </c>
      <c r="AJ12" s="6">
        <v>0</v>
      </c>
      <c r="AK12" s="25"/>
      <c r="AL12" s="6"/>
      <c r="AM12" s="6"/>
      <c r="AN12" s="6"/>
      <c r="AO12" s="6"/>
      <c r="AP12" s="25">
        <v>4</v>
      </c>
      <c r="AQ12" s="12">
        <v>24</v>
      </c>
      <c r="AR12" s="6">
        <v>0</v>
      </c>
      <c r="AS12" s="6">
        <v>15</v>
      </c>
      <c r="AT12" s="6">
        <v>3</v>
      </c>
      <c r="AU12" s="25"/>
      <c r="AV12" s="6"/>
      <c r="AW12" s="6"/>
      <c r="AX12" s="6"/>
      <c r="AY12" s="6"/>
      <c r="AZ12" s="25">
        <v>2</v>
      </c>
      <c r="BA12" s="6">
        <v>12</v>
      </c>
      <c r="BB12" s="6">
        <v>0</v>
      </c>
      <c r="BC12" s="6">
        <v>15</v>
      </c>
      <c r="BD12" s="6">
        <v>2</v>
      </c>
      <c r="BE12" s="31"/>
      <c r="BF12" s="37"/>
      <c r="BG12" s="27"/>
      <c r="BH12" s="27"/>
      <c r="BI12" s="27"/>
      <c r="BJ12" s="31"/>
      <c r="BK12" s="37"/>
      <c r="BL12" s="27"/>
      <c r="BM12" s="27"/>
      <c r="BN12" s="27"/>
      <c r="BO12" s="25"/>
      <c r="BP12" s="12"/>
      <c r="BQ12" s="6"/>
      <c r="BR12" s="6"/>
      <c r="BS12" s="6"/>
      <c r="BT12" s="25"/>
      <c r="BU12" s="6"/>
      <c r="BV12" s="6"/>
      <c r="BW12" s="6"/>
      <c r="BX12" s="6"/>
      <c r="BY12" s="25"/>
      <c r="BZ12" s="12"/>
      <c r="CA12" s="6"/>
      <c r="CB12" s="6"/>
      <c r="CC12" s="6"/>
      <c r="CD12" s="31">
        <v>3</v>
      </c>
      <c r="CE12" s="37">
        <v>18</v>
      </c>
      <c r="CF12" s="27">
        <v>0</v>
      </c>
      <c r="CG12" s="27">
        <v>22</v>
      </c>
      <c r="CH12" s="27">
        <v>0</v>
      </c>
      <c r="CI12" s="25"/>
      <c r="CJ12" s="6"/>
      <c r="CK12" s="6"/>
      <c r="CL12" s="6"/>
      <c r="CM12" s="6"/>
      <c r="CN12" s="25"/>
      <c r="CO12" s="6"/>
      <c r="CP12" s="6"/>
      <c r="CQ12" s="6"/>
      <c r="CR12" s="6"/>
      <c r="CS12" s="31"/>
      <c r="CT12" s="37"/>
      <c r="CU12" s="27"/>
      <c r="CV12" s="27"/>
      <c r="CW12" s="27"/>
      <c r="CX12" s="25"/>
      <c r="CY12" s="6"/>
      <c r="CZ12" s="6"/>
      <c r="DA12" s="6"/>
      <c r="DB12" s="6"/>
      <c r="DC12" s="25"/>
      <c r="DD12" s="6"/>
      <c r="DE12" s="6"/>
      <c r="DF12" s="6"/>
      <c r="DG12" s="6"/>
      <c r="DH12" s="38"/>
      <c r="DI12" s="28"/>
      <c r="DJ12" s="28"/>
      <c r="DK12" s="28"/>
      <c r="DL12" s="28"/>
      <c r="DM12" s="31">
        <v>6</v>
      </c>
      <c r="DN12" s="37">
        <v>36</v>
      </c>
      <c r="DO12" s="27">
        <v>0</v>
      </c>
      <c r="DP12" s="27">
        <v>43</v>
      </c>
      <c r="DQ12" s="27">
        <v>0</v>
      </c>
      <c r="DR12" s="31"/>
      <c r="DS12" s="37"/>
      <c r="DT12" s="27"/>
      <c r="DU12" s="27"/>
      <c r="DV12" s="27"/>
      <c r="DW12" s="31">
        <v>3</v>
      </c>
      <c r="DX12" s="37">
        <v>18</v>
      </c>
      <c r="DY12" s="27">
        <v>0</v>
      </c>
      <c r="DZ12" s="27">
        <v>13</v>
      </c>
      <c r="EA12" s="27">
        <v>0</v>
      </c>
      <c r="EB12" s="30"/>
    </row>
    <row r="13" spans="1:156" x14ac:dyDescent="0.25">
      <c r="A13" s="26" t="s">
        <v>3</v>
      </c>
      <c r="B13" s="5">
        <f>BO43</f>
        <v>23</v>
      </c>
      <c r="C13" s="15">
        <f>BP43</f>
        <v>138</v>
      </c>
      <c r="D13" s="15">
        <f>BQ43</f>
        <v>0</v>
      </c>
      <c r="E13" s="15">
        <f>BR43</f>
        <v>172</v>
      </c>
      <c r="F13" s="15">
        <f>BS43</f>
        <v>1</v>
      </c>
      <c r="G13" s="7">
        <f t="shared" si="0"/>
        <v>172</v>
      </c>
      <c r="H13" s="24"/>
      <c r="I13" s="7">
        <f t="shared" si="1"/>
        <v>138</v>
      </c>
      <c r="J13" s="7">
        <f t="shared" si="2"/>
        <v>7.4782608695652177</v>
      </c>
      <c r="K13" s="7"/>
      <c r="L13" s="25">
        <v>1</v>
      </c>
      <c r="M13" s="6">
        <v>6</v>
      </c>
      <c r="N13" s="6">
        <v>0</v>
      </c>
      <c r="O13" s="6">
        <v>12</v>
      </c>
      <c r="P13" s="6">
        <v>0</v>
      </c>
      <c r="Q13" s="25">
        <v>4</v>
      </c>
      <c r="R13" s="6">
        <v>24</v>
      </c>
      <c r="S13" s="6">
        <v>0</v>
      </c>
      <c r="T13" s="6">
        <v>8</v>
      </c>
      <c r="U13" s="6">
        <v>1</v>
      </c>
      <c r="V13" s="25">
        <v>4</v>
      </c>
      <c r="W13" s="12">
        <v>24</v>
      </c>
      <c r="X13" s="6">
        <v>0</v>
      </c>
      <c r="Y13" s="6">
        <v>21</v>
      </c>
      <c r="Z13" s="6">
        <v>0</v>
      </c>
      <c r="AA13" s="31"/>
      <c r="AB13" s="6"/>
      <c r="AC13" s="6"/>
      <c r="AD13" s="6"/>
      <c r="AE13" s="6"/>
      <c r="AF13" s="25">
        <v>3</v>
      </c>
      <c r="AG13" s="6">
        <v>18</v>
      </c>
      <c r="AH13" s="6">
        <v>0</v>
      </c>
      <c r="AI13" s="6">
        <v>32</v>
      </c>
      <c r="AJ13" s="6">
        <v>0</v>
      </c>
      <c r="AK13" s="25"/>
      <c r="AL13" s="6"/>
      <c r="AM13" s="6"/>
      <c r="AN13" s="6"/>
      <c r="AO13" s="6"/>
      <c r="AP13" s="25">
        <v>7</v>
      </c>
      <c r="AQ13" s="12">
        <v>42</v>
      </c>
      <c r="AR13" s="6">
        <v>0</v>
      </c>
      <c r="AS13" s="6">
        <v>54</v>
      </c>
      <c r="AT13" s="6">
        <v>1</v>
      </c>
      <c r="AU13" s="25"/>
      <c r="AV13" s="6"/>
      <c r="AW13" s="6"/>
      <c r="AX13" s="6"/>
      <c r="AY13" s="6"/>
      <c r="AZ13" s="25">
        <v>2</v>
      </c>
      <c r="BA13" s="6">
        <v>12</v>
      </c>
      <c r="BB13" s="6">
        <v>1</v>
      </c>
      <c r="BC13" s="6">
        <v>12</v>
      </c>
      <c r="BD13" s="6">
        <v>0</v>
      </c>
      <c r="BE13" s="31"/>
      <c r="BF13" s="37"/>
      <c r="BG13" s="27"/>
      <c r="BH13" s="27"/>
      <c r="BI13" s="27"/>
      <c r="BJ13" s="31"/>
      <c r="BK13" s="37"/>
      <c r="BL13" s="27"/>
      <c r="BM13" s="27"/>
      <c r="BN13" s="27"/>
      <c r="BO13" s="25"/>
      <c r="BP13" s="12"/>
      <c r="BQ13" s="6"/>
      <c r="BR13" s="6"/>
      <c r="BS13" s="6"/>
      <c r="BT13" s="25"/>
      <c r="BU13" s="6"/>
      <c r="BV13" s="6"/>
      <c r="BW13" s="6"/>
      <c r="BX13" s="6"/>
      <c r="BY13" s="25"/>
      <c r="BZ13" s="12"/>
      <c r="CA13" s="6"/>
      <c r="CB13" s="6"/>
      <c r="CC13" s="6"/>
      <c r="CD13" s="31">
        <v>2</v>
      </c>
      <c r="CE13" s="37">
        <v>12</v>
      </c>
      <c r="CF13" s="27">
        <v>0</v>
      </c>
      <c r="CG13" s="27">
        <v>30</v>
      </c>
      <c r="CH13" s="27">
        <v>1</v>
      </c>
      <c r="CI13" s="25"/>
      <c r="CJ13" s="6"/>
      <c r="CK13" s="6"/>
      <c r="CL13" s="6"/>
      <c r="CM13" s="6"/>
      <c r="CN13" s="25"/>
      <c r="CO13" s="6"/>
      <c r="CP13" s="6"/>
      <c r="CQ13" s="6"/>
      <c r="CR13" s="6"/>
      <c r="CS13" s="31"/>
      <c r="CT13" s="37"/>
      <c r="CU13" s="27"/>
      <c r="CV13" s="27"/>
      <c r="CW13" s="27"/>
      <c r="CX13" s="25"/>
      <c r="CY13" s="6"/>
      <c r="CZ13" s="6"/>
      <c r="DA13" s="6"/>
      <c r="DB13" s="6"/>
      <c r="DC13" s="25"/>
      <c r="DD13" s="6"/>
      <c r="DE13" s="6"/>
      <c r="DF13" s="6"/>
      <c r="DG13" s="6"/>
      <c r="DM13" s="29">
        <v>5</v>
      </c>
      <c r="DN13" s="28">
        <v>30</v>
      </c>
      <c r="DO13" s="6">
        <v>0</v>
      </c>
      <c r="DP13" s="6">
        <v>30</v>
      </c>
      <c r="DQ13" s="6">
        <v>1</v>
      </c>
      <c r="DW13" s="29">
        <v>2</v>
      </c>
      <c r="DX13" s="28">
        <v>12</v>
      </c>
      <c r="DY13" s="6">
        <v>0</v>
      </c>
      <c r="DZ13" s="6">
        <v>11</v>
      </c>
      <c r="EA13" s="6">
        <v>1</v>
      </c>
      <c r="EB13" s="30"/>
      <c r="EG13" s="30"/>
      <c r="EL13" s="30"/>
    </row>
    <row r="14" spans="1:156" x14ac:dyDescent="0.25">
      <c r="A14" s="62" t="s">
        <v>800</v>
      </c>
      <c r="B14" s="5">
        <f>BE43</f>
        <v>32.1</v>
      </c>
      <c r="C14" s="15">
        <f>BF43</f>
        <v>193</v>
      </c>
      <c r="D14" s="15">
        <f>BG43</f>
        <v>2</v>
      </c>
      <c r="E14" s="15">
        <f>BH43</f>
        <v>117</v>
      </c>
      <c r="F14" s="15">
        <f>BI43</f>
        <v>4</v>
      </c>
      <c r="G14" s="7">
        <f t="shared" si="0"/>
        <v>29.25</v>
      </c>
      <c r="H14" s="24">
        <v>1</v>
      </c>
      <c r="I14" s="7">
        <f t="shared" si="1"/>
        <v>48.25</v>
      </c>
      <c r="J14" s="7">
        <f t="shared" si="2"/>
        <v>3.6373056994818653</v>
      </c>
      <c r="K14" s="7"/>
      <c r="L14" s="25">
        <v>4</v>
      </c>
      <c r="M14" s="6">
        <v>24</v>
      </c>
      <c r="N14" s="6">
        <v>0</v>
      </c>
      <c r="O14" s="6">
        <v>36</v>
      </c>
      <c r="P14" s="6">
        <v>0</v>
      </c>
      <c r="Q14" s="25">
        <v>8</v>
      </c>
      <c r="R14" s="6">
        <v>48</v>
      </c>
      <c r="S14" s="6">
        <v>4</v>
      </c>
      <c r="T14" s="6">
        <v>9</v>
      </c>
      <c r="U14" s="6">
        <v>0</v>
      </c>
      <c r="V14" s="25">
        <v>4</v>
      </c>
      <c r="W14" s="12">
        <v>24</v>
      </c>
      <c r="X14" s="6">
        <v>0</v>
      </c>
      <c r="Y14" s="6">
        <v>15</v>
      </c>
      <c r="Z14" s="6">
        <v>2</v>
      </c>
      <c r="AA14" s="25"/>
      <c r="AB14" s="6"/>
      <c r="AC14" s="6"/>
      <c r="AD14" s="6"/>
      <c r="AE14" s="6"/>
      <c r="AF14" s="25">
        <v>4</v>
      </c>
      <c r="AG14" s="6">
        <v>24</v>
      </c>
      <c r="AH14" s="6">
        <v>0</v>
      </c>
      <c r="AI14" s="6">
        <v>25</v>
      </c>
      <c r="AJ14" s="6">
        <v>1</v>
      </c>
      <c r="AK14" s="25"/>
      <c r="AL14" s="6"/>
      <c r="AM14" s="6"/>
      <c r="AN14" s="6"/>
      <c r="AO14" s="6"/>
      <c r="AP14" s="25">
        <v>2</v>
      </c>
      <c r="AQ14" s="12">
        <v>12</v>
      </c>
      <c r="AR14" s="6">
        <v>0</v>
      </c>
      <c r="AS14" s="6">
        <v>12</v>
      </c>
      <c r="AT14" s="6">
        <v>0</v>
      </c>
      <c r="AU14" s="25"/>
      <c r="AV14" s="6"/>
      <c r="AW14" s="6"/>
      <c r="AX14" s="6"/>
      <c r="AY14" s="6"/>
      <c r="AZ14" s="25"/>
      <c r="BA14" s="6"/>
      <c r="BB14" s="6"/>
      <c r="BC14" s="6"/>
      <c r="BD14" s="6"/>
      <c r="BE14" s="31"/>
      <c r="BF14" s="37"/>
      <c r="BG14" s="27"/>
      <c r="BH14" s="27"/>
      <c r="BI14" s="27"/>
      <c r="BJ14" s="31"/>
      <c r="BK14" s="37"/>
      <c r="BL14" s="27"/>
      <c r="BM14" s="27"/>
      <c r="BN14" s="27"/>
      <c r="CX14" s="25"/>
      <c r="CY14" s="6"/>
      <c r="CZ14" s="6"/>
      <c r="DA14" s="6"/>
      <c r="DB14" s="6"/>
      <c r="DM14" s="29">
        <v>4</v>
      </c>
      <c r="DN14" s="28">
        <v>24</v>
      </c>
      <c r="DO14" s="6">
        <v>0</v>
      </c>
      <c r="DP14" s="6">
        <v>24</v>
      </c>
      <c r="DQ14" s="28">
        <v>1</v>
      </c>
      <c r="EB14" s="30"/>
      <c r="EG14" s="30"/>
      <c r="EL14" s="30"/>
    </row>
    <row r="15" spans="1:156" x14ac:dyDescent="0.25">
      <c r="A15" s="49" t="s">
        <v>29</v>
      </c>
      <c r="B15" s="5">
        <f>BT43</f>
        <v>11</v>
      </c>
      <c r="C15" s="15">
        <f>BU43</f>
        <v>66</v>
      </c>
      <c r="D15" s="15">
        <f>BV43</f>
        <v>0</v>
      </c>
      <c r="E15" s="15">
        <f>BW43</f>
        <v>92</v>
      </c>
      <c r="F15" s="15">
        <f>BX43</f>
        <v>0</v>
      </c>
      <c r="G15" s="7"/>
      <c r="H15" s="24"/>
      <c r="I15" s="7"/>
      <c r="J15" s="7">
        <f t="shared" si="2"/>
        <v>8.3636363636363633</v>
      </c>
      <c r="K15" s="7"/>
      <c r="L15" s="25">
        <v>1</v>
      </c>
      <c r="M15" s="6">
        <v>6</v>
      </c>
      <c r="N15" s="6">
        <v>0</v>
      </c>
      <c r="O15" s="6">
        <v>6</v>
      </c>
      <c r="P15" s="6">
        <v>1</v>
      </c>
      <c r="Q15" s="25">
        <v>2</v>
      </c>
      <c r="R15" s="6">
        <v>12</v>
      </c>
      <c r="S15" s="6">
        <v>0</v>
      </c>
      <c r="T15" s="6">
        <v>7</v>
      </c>
      <c r="U15" s="6">
        <v>0</v>
      </c>
      <c r="V15" s="25">
        <v>2</v>
      </c>
      <c r="W15" s="12">
        <v>12</v>
      </c>
      <c r="X15" s="6">
        <v>0</v>
      </c>
      <c r="Y15" s="6">
        <v>7</v>
      </c>
      <c r="Z15" s="6">
        <v>1</v>
      </c>
      <c r="AA15" s="25"/>
      <c r="AB15" s="6"/>
      <c r="AC15" s="6"/>
      <c r="AD15" s="6"/>
      <c r="AE15" s="6"/>
      <c r="AF15" s="25">
        <v>2.5</v>
      </c>
      <c r="AG15" s="6">
        <v>17</v>
      </c>
      <c r="AH15" s="6">
        <v>0</v>
      </c>
      <c r="AI15" s="6">
        <v>5</v>
      </c>
      <c r="AJ15" s="6">
        <v>2</v>
      </c>
      <c r="AK15" s="25"/>
      <c r="AL15" s="6"/>
      <c r="AM15" s="6"/>
      <c r="AN15" s="6"/>
      <c r="AO15" s="6"/>
      <c r="AP15" s="25">
        <v>4</v>
      </c>
      <c r="AQ15" s="12">
        <v>24</v>
      </c>
      <c r="AR15" s="6">
        <v>0</v>
      </c>
      <c r="AS15" s="6">
        <v>39</v>
      </c>
      <c r="AT15" s="6">
        <v>0</v>
      </c>
      <c r="AU15" s="25"/>
      <c r="AV15" s="6"/>
      <c r="AW15" s="6"/>
      <c r="AX15" s="6"/>
      <c r="AY15" s="6"/>
      <c r="AZ15" s="25"/>
      <c r="BA15" s="6"/>
      <c r="BB15" s="6"/>
      <c r="BC15" s="6"/>
      <c r="BD15" s="6"/>
      <c r="BE15" s="31"/>
      <c r="BF15" s="37"/>
      <c r="BG15" s="27"/>
      <c r="BH15" s="27"/>
      <c r="BI15" s="27"/>
      <c r="BJ15" s="31"/>
      <c r="BK15" s="37"/>
      <c r="BL15" s="27"/>
      <c r="BM15" s="27"/>
      <c r="BN15" s="27"/>
      <c r="CX15" s="25"/>
      <c r="CY15" s="6"/>
      <c r="CZ15" s="6"/>
      <c r="DA15" s="6"/>
      <c r="DB15" s="6"/>
      <c r="DM15" s="29">
        <v>1</v>
      </c>
      <c r="DN15" s="28">
        <v>6</v>
      </c>
      <c r="DO15" s="6">
        <v>0</v>
      </c>
      <c r="DP15" s="6">
        <v>15</v>
      </c>
      <c r="DQ15" s="28">
        <v>0</v>
      </c>
      <c r="EB15" s="30"/>
      <c r="EG15" s="30"/>
      <c r="EL15" s="30"/>
    </row>
    <row r="16" spans="1:156" x14ac:dyDescent="0.25">
      <c r="A16" s="4" t="s">
        <v>829</v>
      </c>
      <c r="B16" s="6">
        <f>AU43</f>
        <v>18.2</v>
      </c>
      <c r="C16" s="6">
        <f>AV43</f>
        <v>110</v>
      </c>
      <c r="D16" s="6">
        <f>AW43</f>
        <v>0</v>
      </c>
      <c r="E16" s="6">
        <f>AX43</f>
        <v>93</v>
      </c>
      <c r="F16" s="6">
        <f>AY43</f>
        <v>9</v>
      </c>
      <c r="G16" s="7">
        <f t="shared" si="0"/>
        <v>10.333333333333334</v>
      </c>
      <c r="H16" s="24">
        <v>2</v>
      </c>
      <c r="I16" s="7">
        <f t="shared" si="1"/>
        <v>12.222222222222221</v>
      </c>
      <c r="J16" s="7">
        <f t="shared" si="2"/>
        <v>5.0727272727272723</v>
      </c>
      <c r="K16" s="7"/>
      <c r="L16" s="25">
        <v>4</v>
      </c>
      <c r="M16" s="6">
        <v>24</v>
      </c>
      <c r="N16" s="6">
        <v>1</v>
      </c>
      <c r="O16" s="6">
        <v>13</v>
      </c>
      <c r="P16" s="6">
        <v>0</v>
      </c>
      <c r="Q16" s="25">
        <v>4</v>
      </c>
      <c r="R16" s="6">
        <v>24</v>
      </c>
      <c r="S16" s="6">
        <v>0</v>
      </c>
      <c r="T16" s="6">
        <v>30</v>
      </c>
      <c r="U16" s="6">
        <v>0</v>
      </c>
      <c r="V16" s="25">
        <v>4</v>
      </c>
      <c r="W16" s="12">
        <v>24</v>
      </c>
      <c r="X16" s="6">
        <v>0</v>
      </c>
      <c r="Y16" s="6">
        <v>11</v>
      </c>
      <c r="Z16" s="6">
        <v>3</v>
      </c>
      <c r="AA16" s="25"/>
      <c r="AB16" s="6"/>
      <c r="AC16" s="6"/>
      <c r="AD16" s="6"/>
      <c r="AE16" s="6"/>
      <c r="AF16" s="25">
        <v>5</v>
      </c>
      <c r="AG16" s="6">
        <v>30</v>
      </c>
      <c r="AH16" s="6">
        <v>0</v>
      </c>
      <c r="AI16" s="6">
        <v>26</v>
      </c>
      <c r="AJ16" s="6">
        <v>0</v>
      </c>
      <c r="AK16" s="25"/>
      <c r="AL16" s="6"/>
      <c r="AM16" s="6"/>
      <c r="AN16" s="6"/>
      <c r="AO16" s="6"/>
      <c r="AP16" s="25">
        <v>8</v>
      </c>
      <c r="AQ16" s="12">
        <v>48</v>
      </c>
      <c r="AR16" s="6">
        <v>1</v>
      </c>
      <c r="AS16" s="6">
        <v>31</v>
      </c>
      <c r="AT16" s="6">
        <v>1</v>
      </c>
      <c r="AU16" s="25"/>
      <c r="AV16" s="6"/>
      <c r="AW16" s="6"/>
      <c r="AX16" s="6"/>
      <c r="AY16" s="6"/>
      <c r="AZ16" s="25"/>
      <c r="BA16" s="6"/>
      <c r="BB16" s="6"/>
      <c r="BC16" s="6"/>
      <c r="BD16" s="6"/>
      <c r="BE16" s="31"/>
      <c r="BF16" s="37"/>
      <c r="BG16" s="27"/>
      <c r="BH16" s="27"/>
      <c r="BI16" s="27"/>
      <c r="BJ16" s="31"/>
      <c r="BK16" s="37"/>
      <c r="BL16" s="27"/>
      <c r="BM16" s="27"/>
      <c r="BN16" s="27"/>
      <c r="CI16" s="25"/>
      <c r="CJ16" s="6"/>
      <c r="CK16" s="6"/>
      <c r="CL16" s="6"/>
      <c r="CM16" s="6"/>
      <c r="CN16" s="25"/>
      <c r="CO16" s="12"/>
      <c r="CP16" s="12"/>
      <c r="CQ16" s="6"/>
      <c r="CR16" s="6"/>
      <c r="CS16" s="31"/>
      <c r="CT16" s="37"/>
      <c r="CU16" s="27"/>
      <c r="CV16" s="27"/>
      <c r="CW16" s="27"/>
      <c r="CX16" s="25"/>
      <c r="CY16" s="6"/>
      <c r="CZ16" s="6"/>
      <c r="DA16" s="6"/>
      <c r="DB16" s="6"/>
      <c r="DC16" s="25"/>
      <c r="DD16" s="6"/>
      <c r="DE16" s="6"/>
      <c r="DF16" s="6"/>
      <c r="DG16" s="6"/>
      <c r="DH16" s="38"/>
      <c r="DI16" s="28"/>
      <c r="DJ16" s="28"/>
      <c r="DK16" s="28"/>
      <c r="DL16" s="28"/>
      <c r="DM16" s="31"/>
      <c r="DN16" s="37"/>
      <c r="DO16" s="27"/>
      <c r="DP16" s="27"/>
      <c r="DQ16" s="27"/>
      <c r="DR16" s="31"/>
      <c r="DS16" s="37"/>
      <c r="DT16" s="27"/>
      <c r="DU16" s="27"/>
      <c r="DV16" s="27"/>
      <c r="DW16" s="31"/>
      <c r="DX16" s="37"/>
      <c r="DY16" s="27"/>
      <c r="DZ16" s="27"/>
      <c r="EA16" s="27"/>
      <c r="EB16" s="30"/>
      <c r="EG16" s="30"/>
      <c r="EL16" s="30"/>
    </row>
    <row r="17" spans="1:142" x14ac:dyDescent="0.25">
      <c r="A17" s="63" t="s">
        <v>13</v>
      </c>
      <c r="B17" s="5">
        <f>AF43</f>
        <v>115.1</v>
      </c>
      <c r="C17" s="15">
        <f>AG43</f>
        <v>691</v>
      </c>
      <c r="D17" s="15">
        <f>AH43</f>
        <v>7</v>
      </c>
      <c r="E17" s="15">
        <f>AI43</f>
        <v>637</v>
      </c>
      <c r="F17" s="15">
        <f>AJ43</f>
        <v>21</v>
      </c>
      <c r="G17" s="7">
        <f t="shared" si="0"/>
        <v>30.333333333333332</v>
      </c>
      <c r="H17" s="24">
        <v>2</v>
      </c>
      <c r="I17" s="7">
        <f t="shared" si="1"/>
        <v>32.904761904761905</v>
      </c>
      <c r="J17" s="7">
        <f t="shared" si="2"/>
        <v>5.5311143270622285</v>
      </c>
      <c r="K17" s="7"/>
      <c r="L17" s="25">
        <v>1.3</v>
      </c>
      <c r="M17" s="6">
        <v>9</v>
      </c>
      <c r="N17" s="6">
        <v>0</v>
      </c>
      <c r="O17" s="6">
        <v>9</v>
      </c>
      <c r="P17" s="6">
        <v>1</v>
      </c>
      <c r="Q17" s="25">
        <v>3</v>
      </c>
      <c r="R17" s="6">
        <v>18</v>
      </c>
      <c r="S17" s="6">
        <v>0</v>
      </c>
      <c r="T17" s="6">
        <v>10</v>
      </c>
      <c r="U17" s="6">
        <v>2</v>
      </c>
      <c r="V17" s="25">
        <v>4</v>
      </c>
      <c r="W17" s="12">
        <v>24</v>
      </c>
      <c r="X17" s="6">
        <v>1</v>
      </c>
      <c r="Y17" s="6">
        <v>53</v>
      </c>
      <c r="Z17" s="6">
        <v>1</v>
      </c>
      <c r="AA17" s="25"/>
      <c r="AB17" s="6"/>
      <c r="AC17" s="6"/>
      <c r="AD17" s="6"/>
      <c r="AE17" s="6"/>
      <c r="AF17" s="25">
        <v>4</v>
      </c>
      <c r="AG17" s="6">
        <v>24</v>
      </c>
      <c r="AH17" s="6">
        <v>0</v>
      </c>
      <c r="AI17" s="6">
        <v>20</v>
      </c>
      <c r="AJ17" s="6">
        <v>1</v>
      </c>
      <c r="AK17" s="25"/>
      <c r="AL17" s="6"/>
      <c r="AM17" s="6"/>
      <c r="AN17" s="6"/>
      <c r="AO17" s="6"/>
      <c r="AP17" s="25">
        <v>5</v>
      </c>
      <c r="AQ17" s="12">
        <v>30</v>
      </c>
      <c r="AR17" s="6">
        <v>1</v>
      </c>
      <c r="AS17" s="6">
        <v>15</v>
      </c>
      <c r="AT17" s="6">
        <v>0</v>
      </c>
      <c r="AU17" s="25"/>
      <c r="AV17" s="6"/>
      <c r="AW17" s="6"/>
      <c r="AX17" s="6"/>
      <c r="AY17" s="6"/>
      <c r="AZ17" s="25"/>
      <c r="BA17" s="6"/>
      <c r="BB17" s="6"/>
      <c r="BC17" s="6"/>
      <c r="BD17" s="6"/>
      <c r="BE17" s="31"/>
      <c r="BF17" s="37"/>
      <c r="BG17" s="27"/>
      <c r="BH17" s="27"/>
      <c r="BI17" s="27"/>
      <c r="BJ17" s="31"/>
      <c r="BK17" s="37"/>
      <c r="BL17" s="27"/>
      <c r="BM17" s="27"/>
      <c r="BN17" s="27"/>
      <c r="BO17" s="25"/>
      <c r="BP17" s="12"/>
      <c r="BQ17" s="6"/>
      <c r="BR17" s="6"/>
      <c r="BS17" s="6"/>
      <c r="BT17" s="25"/>
      <c r="BU17" s="6"/>
      <c r="BV17" s="6"/>
      <c r="BW17" s="6"/>
      <c r="BX17" s="6"/>
      <c r="BY17" s="25"/>
      <c r="BZ17" s="12"/>
      <c r="CA17" s="6"/>
      <c r="CB17" s="6"/>
      <c r="CC17" s="6"/>
      <c r="CD17" s="31"/>
      <c r="CE17" s="37"/>
      <c r="CF17" s="27"/>
      <c r="CG17" s="27"/>
      <c r="CH17" s="27"/>
      <c r="CI17" s="25"/>
      <c r="CJ17" s="6"/>
      <c r="CK17" s="6"/>
      <c r="CL17" s="6"/>
      <c r="CM17" s="6"/>
      <c r="CN17" s="25"/>
      <c r="CO17" s="12"/>
      <c r="CP17" s="12"/>
      <c r="CQ17" s="6"/>
      <c r="CR17" s="6"/>
      <c r="CS17" s="31"/>
      <c r="CT17" s="37"/>
      <c r="CU17" s="27"/>
      <c r="CV17" s="27"/>
      <c r="CW17" s="27"/>
      <c r="CX17" s="25"/>
      <c r="CY17" s="6"/>
      <c r="CZ17" s="6"/>
      <c r="DA17" s="6"/>
      <c r="DB17" s="6"/>
      <c r="DC17" s="25"/>
      <c r="DD17" s="6"/>
      <c r="DE17" s="6"/>
      <c r="DF17" s="6"/>
      <c r="DG17" s="6"/>
      <c r="DH17" s="38"/>
      <c r="DI17" s="28"/>
      <c r="DJ17" s="28"/>
      <c r="DK17" s="28"/>
      <c r="DL17" s="28"/>
      <c r="DM17" s="31"/>
      <c r="DN17" s="37"/>
      <c r="DO17" s="27"/>
      <c r="DP17" s="27"/>
      <c r="DQ17" s="27"/>
      <c r="DR17" s="31"/>
      <c r="DS17" s="37"/>
      <c r="DT17" s="27"/>
      <c r="DU17" s="27"/>
      <c r="DV17" s="27"/>
      <c r="DW17" s="31"/>
      <c r="DX17" s="37"/>
      <c r="DY17" s="27"/>
      <c r="DZ17" s="27"/>
      <c r="EA17" s="27"/>
      <c r="EB17" s="30"/>
      <c r="EG17" s="30"/>
      <c r="EL17" s="30"/>
    </row>
    <row r="18" spans="1:142" x14ac:dyDescent="0.25">
      <c r="A18" s="63" t="s">
        <v>14</v>
      </c>
      <c r="B18" s="5">
        <f>V43</f>
        <v>133.30000000000001</v>
      </c>
      <c r="C18" s="15">
        <f>W43</f>
        <v>801</v>
      </c>
      <c r="D18" s="15">
        <f>X43</f>
        <v>13</v>
      </c>
      <c r="E18" s="15">
        <f>Y43</f>
        <v>625</v>
      </c>
      <c r="F18" s="15">
        <f>Z43</f>
        <v>22</v>
      </c>
      <c r="G18" s="7">
        <f t="shared" si="0"/>
        <v>28.40909090909091</v>
      </c>
      <c r="H18" s="24">
        <v>2</v>
      </c>
      <c r="I18" s="7">
        <f t="shared" si="1"/>
        <v>36.409090909090907</v>
      </c>
      <c r="J18" s="7">
        <f t="shared" si="2"/>
        <v>4.6816479400749067</v>
      </c>
      <c r="K18" s="7"/>
      <c r="L18" s="25">
        <v>3</v>
      </c>
      <c r="M18" s="6">
        <v>18</v>
      </c>
      <c r="N18" s="6">
        <v>0</v>
      </c>
      <c r="O18" s="6">
        <v>22</v>
      </c>
      <c r="P18" s="6">
        <v>0</v>
      </c>
      <c r="Q18" s="25">
        <v>8</v>
      </c>
      <c r="R18" s="6">
        <v>48</v>
      </c>
      <c r="S18" s="6">
        <v>3</v>
      </c>
      <c r="T18" s="6">
        <v>17</v>
      </c>
      <c r="U18" s="6">
        <v>0</v>
      </c>
      <c r="V18" s="25">
        <v>8</v>
      </c>
      <c r="W18" s="12">
        <v>48</v>
      </c>
      <c r="X18" s="6">
        <v>0</v>
      </c>
      <c r="Y18" s="6">
        <v>36</v>
      </c>
      <c r="Z18" s="6">
        <v>1</v>
      </c>
      <c r="AA18" s="25"/>
      <c r="AB18" s="6"/>
      <c r="AC18" s="6"/>
      <c r="AD18" s="6"/>
      <c r="AE18" s="6"/>
      <c r="AF18" s="25">
        <v>2</v>
      </c>
      <c r="AG18" s="6">
        <v>12</v>
      </c>
      <c r="AH18" s="6">
        <v>0</v>
      </c>
      <c r="AI18" s="6">
        <v>6</v>
      </c>
      <c r="AJ18" s="6">
        <v>0</v>
      </c>
      <c r="AK18" s="25"/>
      <c r="AL18" s="6"/>
      <c r="AM18" s="6"/>
      <c r="AN18" s="6"/>
      <c r="AO18" s="6"/>
      <c r="AP18" s="25">
        <v>7</v>
      </c>
      <c r="AQ18" s="12">
        <v>42</v>
      </c>
      <c r="AR18" s="6">
        <v>0</v>
      </c>
      <c r="AS18" s="6">
        <v>42</v>
      </c>
      <c r="AT18" s="6">
        <v>0</v>
      </c>
      <c r="AU18" s="25"/>
      <c r="AV18" s="6"/>
      <c r="AW18" s="6"/>
      <c r="AX18" s="6"/>
      <c r="AY18" s="6"/>
      <c r="AZ18" s="25"/>
      <c r="BA18" s="6"/>
      <c r="BB18" s="6"/>
      <c r="BC18" s="6"/>
      <c r="BD18" s="6"/>
      <c r="BE18" s="31"/>
      <c r="BF18" s="37"/>
      <c r="BG18" s="27"/>
      <c r="BH18" s="27"/>
      <c r="BI18" s="27"/>
      <c r="BJ18" s="31"/>
      <c r="BK18" s="37"/>
      <c r="BL18" s="27"/>
      <c r="BM18" s="27"/>
      <c r="BN18" s="27"/>
      <c r="BO18" s="25"/>
      <c r="BP18" s="12"/>
      <c r="BQ18" s="6"/>
      <c r="BR18" s="6"/>
      <c r="BS18" s="6"/>
      <c r="BT18" s="25"/>
      <c r="BU18" s="6"/>
      <c r="BV18" s="6"/>
      <c r="BW18" s="6"/>
      <c r="BX18" s="6"/>
      <c r="BY18" s="25"/>
      <c r="BZ18" s="12"/>
      <c r="CA18" s="6"/>
      <c r="CB18" s="6"/>
      <c r="CC18" s="6"/>
      <c r="CD18" s="31"/>
      <c r="CE18" s="37"/>
      <c r="CF18" s="27"/>
      <c r="CG18" s="27"/>
      <c r="CH18" s="27"/>
      <c r="CI18" s="25"/>
      <c r="CJ18" s="6"/>
      <c r="CK18" s="6"/>
      <c r="CL18" s="6"/>
      <c r="CM18" s="6"/>
      <c r="CN18" s="25"/>
      <c r="CO18" s="12"/>
      <c r="CP18" s="12"/>
      <c r="CQ18" s="6"/>
      <c r="CR18" s="6"/>
      <c r="CS18" s="31"/>
      <c r="CT18" s="37"/>
      <c r="CU18" s="27"/>
      <c r="CV18" s="27"/>
      <c r="CW18" s="27"/>
      <c r="CX18" s="25"/>
      <c r="CY18" s="6"/>
      <c r="CZ18" s="6"/>
      <c r="DA18" s="6"/>
      <c r="DB18" s="6"/>
      <c r="DC18" s="25"/>
      <c r="DD18" s="6"/>
      <c r="DE18" s="6"/>
      <c r="DF18" s="6"/>
      <c r="DG18" s="6"/>
      <c r="DH18" s="38"/>
      <c r="DI18" s="28"/>
      <c r="DJ18" s="28"/>
      <c r="DK18" s="28"/>
      <c r="DL18" s="28"/>
      <c r="DM18" s="31"/>
      <c r="DN18" s="37"/>
      <c r="DO18" s="27"/>
      <c r="DP18" s="27"/>
      <c r="DQ18" s="27"/>
      <c r="DR18" s="31"/>
      <c r="DS18" s="37"/>
      <c r="DT18" s="27"/>
      <c r="DU18" s="27"/>
      <c r="DV18" s="27"/>
      <c r="DW18" s="31"/>
      <c r="DX18" s="37"/>
      <c r="DY18" s="27"/>
      <c r="DZ18" s="27"/>
      <c r="EA18" s="27"/>
      <c r="EB18" s="30"/>
      <c r="EG18" s="30"/>
      <c r="EL18" s="30"/>
    </row>
    <row r="19" spans="1:142" x14ac:dyDescent="0.25">
      <c r="A19" s="62" t="s">
        <v>617</v>
      </c>
      <c r="B19" s="5">
        <f>AP43</f>
        <v>82.4</v>
      </c>
      <c r="C19" s="15">
        <f>AQ43</f>
        <v>496</v>
      </c>
      <c r="D19" s="15">
        <f>AR43</f>
        <v>4</v>
      </c>
      <c r="E19" s="15">
        <f>AS43</f>
        <v>441</v>
      </c>
      <c r="F19" s="15">
        <f>AT43</f>
        <v>19</v>
      </c>
      <c r="G19" s="7">
        <f t="shared" si="0"/>
        <v>23.210526315789473</v>
      </c>
      <c r="H19" s="24">
        <v>4</v>
      </c>
      <c r="I19" s="7">
        <f t="shared" si="1"/>
        <v>26.105263157894736</v>
      </c>
      <c r="J19" s="7">
        <f t="shared" si="2"/>
        <v>5.334677419354839</v>
      </c>
      <c r="K19" s="7"/>
      <c r="L19" s="25"/>
      <c r="M19" s="6"/>
      <c r="N19" s="6"/>
      <c r="O19" s="6"/>
      <c r="P19" s="6"/>
      <c r="Q19" s="25"/>
      <c r="R19" s="6"/>
      <c r="S19" s="6"/>
      <c r="T19" s="6"/>
      <c r="U19" s="6"/>
      <c r="V19" s="31">
        <v>4</v>
      </c>
      <c r="W19" s="28">
        <v>24</v>
      </c>
      <c r="X19" s="6">
        <v>0</v>
      </c>
      <c r="Y19" s="6">
        <v>21</v>
      </c>
      <c r="Z19" s="6">
        <v>1</v>
      </c>
      <c r="AA19" s="25"/>
      <c r="AB19" s="6"/>
      <c r="AC19" s="6"/>
      <c r="AD19" s="6"/>
      <c r="AE19" s="6"/>
      <c r="AF19" s="25">
        <v>8</v>
      </c>
      <c r="AG19" s="6">
        <v>48</v>
      </c>
      <c r="AH19" s="6">
        <v>1</v>
      </c>
      <c r="AI19" s="6">
        <v>22</v>
      </c>
      <c r="AJ19" s="6">
        <v>1</v>
      </c>
      <c r="AK19" s="25"/>
      <c r="AL19" s="6"/>
      <c r="AM19" s="6"/>
      <c r="AN19" s="6"/>
      <c r="AO19" s="6"/>
      <c r="AP19" s="25">
        <v>1.1000000000000001</v>
      </c>
      <c r="AQ19" s="12">
        <v>7</v>
      </c>
      <c r="AR19" s="6">
        <v>0</v>
      </c>
      <c r="AS19" s="6">
        <v>9</v>
      </c>
      <c r="AT19" s="6">
        <v>0</v>
      </c>
      <c r="AU19" s="25"/>
      <c r="AV19" s="6"/>
      <c r="AW19" s="6"/>
      <c r="AX19" s="6"/>
      <c r="AY19" s="6"/>
      <c r="AZ19" s="25"/>
      <c r="BA19" s="6"/>
      <c r="BB19" s="6"/>
      <c r="BC19" s="6"/>
      <c r="BD19" s="6"/>
      <c r="BE19" s="31"/>
      <c r="BF19" s="37"/>
      <c r="BG19" s="27"/>
      <c r="BH19" s="27"/>
      <c r="BI19" s="27"/>
      <c r="BJ19" s="31"/>
      <c r="BK19" s="37"/>
      <c r="BL19" s="27"/>
      <c r="BM19" s="27"/>
      <c r="BN19" s="27"/>
      <c r="BO19" s="25"/>
      <c r="BP19" s="12"/>
      <c r="BQ19" s="6"/>
      <c r="BR19" s="6"/>
      <c r="BS19" s="6"/>
      <c r="BT19" s="25"/>
      <c r="BU19" s="6"/>
      <c r="BV19" s="6"/>
      <c r="BW19" s="6"/>
      <c r="BX19" s="6"/>
      <c r="BY19" s="25"/>
      <c r="BZ19" s="12"/>
      <c r="CA19" s="6"/>
      <c r="CB19" s="6"/>
      <c r="CC19" s="6"/>
      <c r="CD19" s="31"/>
      <c r="CE19" s="37"/>
      <c r="CF19" s="27"/>
      <c r="CG19" s="27"/>
      <c r="CH19" s="27"/>
      <c r="CI19" s="25"/>
      <c r="CJ19" s="6"/>
      <c r="CK19" s="6"/>
      <c r="CL19" s="6"/>
      <c r="CM19" s="6"/>
      <c r="CN19" s="25"/>
      <c r="CO19" s="12"/>
      <c r="CP19" s="12"/>
      <c r="CQ19" s="6"/>
      <c r="CR19" s="6"/>
      <c r="CS19" s="31"/>
      <c r="CT19" s="37"/>
      <c r="CU19" s="27"/>
      <c r="CV19" s="27"/>
      <c r="CW19" s="27"/>
      <c r="CX19" s="25"/>
      <c r="CY19" s="6"/>
      <c r="CZ19" s="6"/>
      <c r="DA19" s="6"/>
      <c r="DB19" s="6"/>
      <c r="DC19" s="25"/>
      <c r="DD19" s="6"/>
      <c r="DE19" s="6"/>
      <c r="DF19" s="6"/>
      <c r="DG19" s="6"/>
      <c r="DH19" s="38"/>
      <c r="DI19" s="28"/>
      <c r="DJ19" s="28"/>
      <c r="DK19" s="28"/>
      <c r="DL19" s="28"/>
      <c r="DM19" s="31"/>
      <c r="DN19" s="37"/>
      <c r="DO19" s="27"/>
      <c r="DP19" s="27"/>
      <c r="DQ19" s="27"/>
      <c r="DR19" s="31"/>
      <c r="DS19" s="37"/>
      <c r="DT19" s="27"/>
      <c r="DU19" s="27"/>
      <c r="DV19" s="27"/>
      <c r="DW19" s="31"/>
      <c r="DX19" s="37"/>
      <c r="DY19" s="27"/>
      <c r="DZ19" s="27"/>
      <c r="EA19" s="27"/>
      <c r="EB19" s="30"/>
      <c r="EG19" s="30"/>
      <c r="EL19" s="30"/>
    </row>
    <row r="20" spans="1:142" x14ac:dyDescent="0.25">
      <c r="A20" s="62" t="s">
        <v>830</v>
      </c>
      <c r="B20" s="5">
        <f>CD43</f>
        <v>33.299999999999997</v>
      </c>
      <c r="C20" s="15">
        <f>CE43</f>
        <v>201</v>
      </c>
      <c r="D20" s="15">
        <f>CF43</f>
        <v>0</v>
      </c>
      <c r="E20" s="15">
        <f>CG43</f>
        <v>232</v>
      </c>
      <c r="F20" s="15">
        <f>CH43</f>
        <v>4</v>
      </c>
      <c r="G20" s="7">
        <f t="shared" si="0"/>
        <v>58</v>
      </c>
      <c r="H20" s="24"/>
      <c r="I20" s="7">
        <f t="shared" si="1"/>
        <v>50.25</v>
      </c>
      <c r="J20" s="7">
        <f t="shared" si="2"/>
        <v>6.9253731343283578</v>
      </c>
      <c r="K20" s="7"/>
      <c r="L20" s="25"/>
      <c r="M20" s="6"/>
      <c r="N20" s="6"/>
      <c r="O20" s="6"/>
      <c r="P20" s="6"/>
      <c r="Q20" s="25"/>
      <c r="R20" s="6"/>
      <c r="S20" s="6"/>
      <c r="T20" s="6"/>
      <c r="U20" s="6"/>
      <c r="V20" s="31">
        <v>7.3</v>
      </c>
      <c r="W20" s="28">
        <v>45</v>
      </c>
      <c r="X20" s="6">
        <v>1</v>
      </c>
      <c r="Y20" s="6">
        <v>33</v>
      </c>
      <c r="Z20" s="6">
        <v>0</v>
      </c>
      <c r="AA20" s="25"/>
      <c r="AB20" s="6"/>
      <c r="AC20" s="6"/>
      <c r="AD20" s="6"/>
      <c r="AE20" s="6"/>
      <c r="AF20" s="25">
        <v>8</v>
      </c>
      <c r="AG20" s="6">
        <v>48</v>
      </c>
      <c r="AH20" s="6">
        <v>0</v>
      </c>
      <c r="AI20" s="6">
        <v>57</v>
      </c>
      <c r="AJ20" s="6">
        <v>0</v>
      </c>
      <c r="AK20" s="25"/>
      <c r="AL20" s="6"/>
      <c r="AM20" s="6"/>
      <c r="AN20" s="6"/>
      <c r="AO20" s="6"/>
      <c r="AP20" s="25">
        <v>5</v>
      </c>
      <c r="AQ20" s="12">
        <v>30</v>
      </c>
      <c r="AR20" s="6">
        <v>0</v>
      </c>
      <c r="AS20" s="6">
        <v>24</v>
      </c>
      <c r="AT20" s="6">
        <v>1</v>
      </c>
      <c r="AU20" s="25"/>
      <c r="AV20" s="6"/>
      <c r="AW20" s="6"/>
      <c r="AX20" s="6"/>
      <c r="AY20" s="6"/>
      <c r="AZ20" s="25"/>
      <c r="BA20" s="6"/>
      <c r="BB20" s="6"/>
      <c r="BC20" s="6"/>
      <c r="BD20" s="6"/>
      <c r="BE20" s="31"/>
      <c r="BF20" s="37"/>
      <c r="BG20" s="27"/>
      <c r="BH20" s="27"/>
      <c r="BI20" s="27"/>
      <c r="BJ20" s="31"/>
      <c r="BK20" s="37"/>
      <c r="BL20" s="27"/>
      <c r="BM20" s="27"/>
      <c r="BN20" s="27"/>
      <c r="BO20" s="25"/>
      <c r="BP20" s="12"/>
      <c r="BQ20" s="6"/>
      <c r="BR20" s="6"/>
      <c r="BS20" s="6"/>
      <c r="BT20" s="25"/>
      <c r="BU20" s="6"/>
      <c r="BV20" s="6"/>
      <c r="BW20" s="6"/>
      <c r="BX20" s="6"/>
      <c r="BY20" s="25"/>
      <c r="BZ20" s="12"/>
      <c r="CA20" s="6"/>
      <c r="CB20" s="6"/>
      <c r="CC20" s="6"/>
      <c r="CD20" s="31"/>
      <c r="CE20" s="37"/>
      <c r="CF20" s="27"/>
      <c r="CG20" s="27"/>
      <c r="CH20" s="27"/>
      <c r="CI20" s="25"/>
      <c r="CJ20" s="6"/>
      <c r="CK20" s="6"/>
      <c r="CL20" s="6"/>
      <c r="CM20" s="6"/>
      <c r="CN20" s="25"/>
      <c r="CO20" s="12"/>
      <c r="CP20" s="12"/>
      <c r="CQ20" s="6"/>
      <c r="CR20" s="6"/>
      <c r="CS20" s="31"/>
      <c r="CT20" s="37"/>
      <c r="CU20" s="27"/>
      <c r="CV20" s="27"/>
      <c r="CW20" s="27"/>
      <c r="CX20" s="25"/>
      <c r="CY20" s="6"/>
      <c r="CZ20" s="6"/>
      <c r="DA20" s="6"/>
      <c r="DB20" s="6"/>
      <c r="DC20" s="25"/>
      <c r="DD20" s="6"/>
      <c r="DE20" s="6"/>
      <c r="DF20" s="6"/>
      <c r="DG20" s="6"/>
      <c r="DH20" s="38"/>
      <c r="DI20" s="28"/>
      <c r="DJ20" s="28"/>
      <c r="DK20" s="28"/>
      <c r="DL20" s="28"/>
      <c r="DM20" s="31"/>
      <c r="DN20" s="37"/>
      <c r="DO20" s="27"/>
      <c r="DP20" s="27"/>
      <c r="DQ20" s="27"/>
      <c r="DR20" s="31"/>
      <c r="DS20" s="37"/>
      <c r="DT20" s="27"/>
      <c r="DU20" s="27"/>
      <c r="DV20" s="27"/>
      <c r="DW20" s="31"/>
      <c r="DX20" s="37"/>
      <c r="DY20" s="27"/>
      <c r="DZ20" s="27"/>
      <c r="EA20" s="27"/>
      <c r="EB20" s="30"/>
      <c r="EG20" s="30"/>
      <c r="EL20" s="30"/>
    </row>
    <row r="21" spans="1:142" x14ac:dyDescent="0.25">
      <c r="A21" s="63" t="s">
        <v>746</v>
      </c>
      <c r="B21" s="5">
        <f>AA43</f>
        <v>39.299999999999997</v>
      </c>
      <c r="C21" s="15">
        <f>AB43</f>
        <v>237</v>
      </c>
      <c r="D21" s="15">
        <f>AC43</f>
        <v>1</v>
      </c>
      <c r="E21" s="15">
        <f>AD43</f>
        <v>220</v>
      </c>
      <c r="F21" s="15">
        <f>AE43</f>
        <v>10</v>
      </c>
      <c r="G21" s="7">
        <f t="shared" si="0"/>
        <v>22</v>
      </c>
      <c r="H21" s="24">
        <v>1</v>
      </c>
      <c r="I21" s="7">
        <f t="shared" si="1"/>
        <v>23.7</v>
      </c>
      <c r="J21" s="7">
        <f t="shared" si="2"/>
        <v>5.5696202531645573</v>
      </c>
      <c r="K21" s="7"/>
      <c r="L21" s="25"/>
      <c r="M21" s="6"/>
      <c r="N21" s="6"/>
      <c r="O21" s="6"/>
      <c r="P21" s="6"/>
      <c r="Q21" s="31"/>
      <c r="R21" s="6"/>
      <c r="S21" s="6"/>
      <c r="T21" s="6"/>
      <c r="U21" s="6"/>
      <c r="V21" s="31">
        <v>2</v>
      </c>
      <c r="W21" s="28">
        <v>12</v>
      </c>
      <c r="X21" s="6">
        <v>0</v>
      </c>
      <c r="Y21" s="6">
        <v>26</v>
      </c>
      <c r="Z21" s="6">
        <v>1</v>
      </c>
      <c r="AA21" s="25"/>
      <c r="AB21" s="6"/>
      <c r="AC21" s="6"/>
      <c r="AD21" s="6"/>
      <c r="AE21" s="6"/>
      <c r="AF21" s="25">
        <v>2</v>
      </c>
      <c r="AG21" s="6">
        <v>12</v>
      </c>
      <c r="AH21" s="6">
        <v>0</v>
      </c>
      <c r="AI21" s="6">
        <v>17</v>
      </c>
      <c r="AJ21" s="6">
        <v>0</v>
      </c>
      <c r="AK21" s="25"/>
      <c r="AL21" s="6"/>
      <c r="AM21" s="6"/>
      <c r="AN21" s="6"/>
      <c r="AO21" s="6"/>
      <c r="AP21" s="25">
        <v>2</v>
      </c>
      <c r="AQ21" s="12">
        <v>12</v>
      </c>
      <c r="AR21" s="6">
        <v>0</v>
      </c>
      <c r="AS21" s="6">
        <v>17</v>
      </c>
      <c r="AT21" s="6">
        <v>0</v>
      </c>
      <c r="AU21" s="25"/>
      <c r="AV21" s="6"/>
      <c r="AW21" s="6"/>
      <c r="AX21" s="6"/>
      <c r="AY21" s="6"/>
      <c r="AZ21" s="25"/>
      <c r="BA21" s="6"/>
      <c r="BB21" s="6"/>
      <c r="BC21" s="6"/>
      <c r="BD21" s="6"/>
      <c r="BE21" s="30"/>
      <c r="BF21" s="4"/>
      <c r="BJ21" s="31"/>
      <c r="BK21" s="37"/>
      <c r="BL21" s="27"/>
      <c r="BM21" s="27"/>
      <c r="BN21" s="27"/>
      <c r="BO21" s="25"/>
      <c r="BP21" s="12"/>
      <c r="BQ21" s="6"/>
      <c r="BR21" s="6"/>
      <c r="BS21" s="6"/>
      <c r="BT21" s="25"/>
      <c r="BU21" s="6"/>
      <c r="BV21" s="6"/>
      <c r="BW21" s="6"/>
      <c r="BX21" s="6"/>
      <c r="BY21" s="25"/>
      <c r="BZ21" s="12"/>
      <c r="CA21" s="6"/>
      <c r="CB21" s="6"/>
      <c r="CC21" s="6"/>
      <c r="CD21" s="31"/>
      <c r="CE21" s="37"/>
      <c r="CF21" s="27"/>
      <c r="CG21" s="27"/>
      <c r="CH21" s="27"/>
      <c r="CI21" s="25"/>
      <c r="CJ21" s="6"/>
      <c r="CK21" s="6"/>
      <c r="CL21" s="6"/>
      <c r="CM21" s="6"/>
      <c r="CN21" s="25"/>
      <c r="CO21" s="12"/>
      <c r="CP21" s="12"/>
      <c r="CQ21" s="6"/>
      <c r="CR21" s="6"/>
      <c r="CS21" s="31"/>
      <c r="CT21" s="37"/>
      <c r="CU21" s="27"/>
      <c r="CV21" s="27"/>
      <c r="CW21" s="27"/>
      <c r="CX21" s="25"/>
      <c r="CY21" s="6"/>
      <c r="CZ21" s="6"/>
      <c r="DA21" s="6"/>
      <c r="DB21" s="6"/>
      <c r="DC21" s="25"/>
      <c r="DD21" s="6"/>
      <c r="DE21" s="6"/>
      <c r="DF21" s="6"/>
      <c r="DG21" s="6"/>
      <c r="DH21" s="38"/>
      <c r="DI21" s="28"/>
      <c r="DJ21" s="28"/>
      <c r="DK21" s="28"/>
      <c r="DL21" s="28"/>
      <c r="DM21" s="31"/>
      <c r="DN21" s="37"/>
      <c r="DO21" s="27"/>
      <c r="DP21" s="27"/>
      <c r="DQ21" s="27"/>
      <c r="DR21" s="31"/>
      <c r="DS21" s="37"/>
      <c r="DT21" s="27"/>
      <c r="DU21" s="27"/>
      <c r="DV21" s="27"/>
      <c r="DW21" s="31"/>
      <c r="DX21" s="37"/>
      <c r="DY21" s="27"/>
      <c r="DZ21" s="27"/>
      <c r="EA21" s="27"/>
      <c r="EB21" s="30"/>
      <c r="EG21" s="30"/>
      <c r="EL21" s="30"/>
    </row>
    <row r="22" spans="1:142" x14ac:dyDescent="0.25">
      <c r="A22" s="49" t="s">
        <v>835</v>
      </c>
      <c r="B22" s="35">
        <f>EL43</f>
        <v>15.5</v>
      </c>
      <c r="C22" s="36">
        <f>EM43</f>
        <v>95</v>
      </c>
      <c r="D22" s="36">
        <f>EN43</f>
        <v>2</v>
      </c>
      <c r="E22" s="36">
        <f>EO43</f>
        <v>84</v>
      </c>
      <c r="F22" s="36">
        <f>EP43</f>
        <v>5</v>
      </c>
      <c r="G22" s="7">
        <f t="shared" si="0"/>
        <v>16.8</v>
      </c>
      <c r="H22" s="24"/>
      <c r="I22" s="7">
        <f t="shared" si="1"/>
        <v>19</v>
      </c>
      <c r="J22" s="7">
        <f t="shared" si="2"/>
        <v>5.3052631578947365</v>
      </c>
      <c r="K22" s="7"/>
      <c r="L22" s="25"/>
      <c r="M22" s="6"/>
      <c r="N22" s="6"/>
      <c r="O22" s="6"/>
      <c r="P22" s="6"/>
      <c r="Q22" s="31"/>
      <c r="R22" s="6"/>
      <c r="S22" s="6"/>
      <c r="T22" s="6"/>
      <c r="U22" s="6"/>
      <c r="V22" s="25">
        <v>2</v>
      </c>
      <c r="W22" s="12">
        <v>12</v>
      </c>
      <c r="X22" s="6">
        <v>1</v>
      </c>
      <c r="Y22" s="6">
        <v>9</v>
      </c>
      <c r="Z22" s="6">
        <v>0</v>
      </c>
      <c r="AA22" s="25"/>
      <c r="AB22" s="6"/>
      <c r="AC22" s="6"/>
      <c r="AD22" s="6"/>
      <c r="AE22" s="6"/>
      <c r="AF22" s="25">
        <v>2</v>
      </c>
      <c r="AG22" s="6">
        <v>12</v>
      </c>
      <c r="AH22" s="6">
        <v>0</v>
      </c>
      <c r="AI22" s="6">
        <v>19</v>
      </c>
      <c r="AJ22" s="6">
        <v>0</v>
      </c>
      <c r="AK22" s="25"/>
      <c r="AL22" s="6"/>
      <c r="AM22" s="6"/>
      <c r="AN22" s="6"/>
      <c r="AO22" s="6"/>
      <c r="AP22" s="25"/>
      <c r="AQ22" s="12"/>
      <c r="AR22" s="6"/>
      <c r="AS22" s="6"/>
      <c r="AT22" s="6"/>
      <c r="AU22" s="25"/>
      <c r="AV22" s="6"/>
      <c r="AW22" s="6"/>
      <c r="AX22" s="6"/>
      <c r="AY22" s="6"/>
      <c r="AZ22" s="25"/>
      <c r="BA22" s="6"/>
      <c r="BB22" s="6"/>
      <c r="BC22" s="6"/>
      <c r="BD22" s="6"/>
      <c r="BE22" s="30"/>
      <c r="BF22" s="4"/>
      <c r="BJ22" s="31"/>
      <c r="BK22" s="37"/>
      <c r="BL22" s="27"/>
      <c r="BM22" s="27"/>
      <c r="BN22" s="27"/>
      <c r="BO22" s="25"/>
      <c r="BP22" s="12"/>
      <c r="BQ22" s="6"/>
      <c r="BR22" s="6"/>
      <c r="BS22" s="6"/>
      <c r="BT22" s="25"/>
      <c r="BU22" s="6"/>
      <c r="BV22" s="6"/>
      <c r="BW22" s="6"/>
      <c r="BX22" s="6"/>
      <c r="BY22" s="25"/>
      <c r="BZ22" s="12"/>
      <c r="CA22" s="6"/>
      <c r="CB22" s="6"/>
      <c r="CC22" s="6"/>
      <c r="CD22" s="31"/>
      <c r="CE22" s="37"/>
      <c r="CF22" s="27"/>
      <c r="CG22" s="27"/>
      <c r="CH22" s="27"/>
      <c r="CI22" s="25"/>
      <c r="CJ22" s="6"/>
      <c r="CK22" s="6"/>
      <c r="CL22" s="6"/>
      <c r="CM22" s="6"/>
      <c r="CN22" s="25"/>
      <c r="CO22" s="12"/>
      <c r="CP22" s="12"/>
      <c r="CQ22" s="6"/>
      <c r="CR22" s="6"/>
      <c r="CS22" s="31"/>
      <c r="CT22" s="37"/>
      <c r="CU22" s="27"/>
      <c r="CV22" s="27"/>
      <c r="CW22" s="27"/>
      <c r="CX22" s="25"/>
      <c r="CY22" s="6"/>
      <c r="CZ22" s="6"/>
      <c r="DA22" s="6"/>
      <c r="DB22" s="6"/>
      <c r="DC22" s="25"/>
      <c r="DD22" s="6"/>
      <c r="DE22" s="6"/>
      <c r="DF22" s="6"/>
      <c r="DG22" s="6"/>
      <c r="DH22" s="38"/>
      <c r="DI22" s="28"/>
      <c r="DJ22" s="28"/>
      <c r="DK22" s="28"/>
      <c r="DL22" s="28"/>
      <c r="DM22" s="31"/>
      <c r="DN22" s="37"/>
      <c r="DO22" s="27"/>
      <c r="DP22" s="27"/>
      <c r="DQ22" s="27"/>
      <c r="DR22" s="31"/>
      <c r="DS22" s="37"/>
      <c r="DT22" s="27"/>
      <c r="DU22" s="27"/>
      <c r="DV22" s="27"/>
      <c r="DW22" s="31"/>
      <c r="DX22" s="37"/>
      <c r="DY22" s="27"/>
      <c r="DZ22" s="27"/>
      <c r="EA22" s="27"/>
      <c r="EB22" s="30"/>
      <c r="EG22" s="30"/>
      <c r="EL22" s="30"/>
    </row>
    <row r="23" spans="1:142" x14ac:dyDescent="0.25">
      <c r="A23" s="1" t="s">
        <v>2</v>
      </c>
      <c r="C23" s="18"/>
      <c r="D23" s="18"/>
      <c r="E23" s="18"/>
      <c r="F23" s="18"/>
      <c r="K23" s="7"/>
      <c r="L23" s="25"/>
      <c r="M23" s="6"/>
      <c r="N23" s="6"/>
      <c r="O23" s="6"/>
      <c r="P23" s="6"/>
      <c r="Q23" s="31"/>
      <c r="R23" s="6"/>
      <c r="S23" s="6"/>
      <c r="T23" s="6"/>
      <c r="U23" s="6"/>
      <c r="V23" s="25">
        <v>6</v>
      </c>
      <c r="W23" s="12">
        <v>36</v>
      </c>
      <c r="X23" s="6">
        <v>0</v>
      </c>
      <c r="Y23" s="6">
        <v>35</v>
      </c>
      <c r="Z23" s="6">
        <v>4</v>
      </c>
      <c r="AA23" s="25"/>
      <c r="AB23" s="6"/>
      <c r="AC23" s="6"/>
      <c r="AD23" s="6"/>
      <c r="AE23" s="6"/>
      <c r="AF23" s="25">
        <v>3</v>
      </c>
      <c r="AG23" s="6">
        <v>18</v>
      </c>
      <c r="AH23" s="6">
        <v>0</v>
      </c>
      <c r="AI23" s="6">
        <v>11</v>
      </c>
      <c r="AJ23" s="6">
        <v>0</v>
      </c>
      <c r="AK23" s="25"/>
      <c r="AL23" s="6"/>
      <c r="AM23" s="6"/>
      <c r="AN23" s="6"/>
      <c r="AO23" s="6"/>
      <c r="AP23" s="25"/>
      <c r="AQ23" s="12"/>
      <c r="AR23" s="6"/>
      <c r="AS23" s="6"/>
      <c r="AT23" s="6"/>
      <c r="AU23" s="25"/>
      <c r="AV23" s="6"/>
      <c r="AW23" s="6"/>
      <c r="AX23" s="6"/>
      <c r="AY23" s="6"/>
      <c r="AZ23" s="25"/>
      <c r="BA23" s="6"/>
      <c r="BB23" s="6"/>
      <c r="BC23" s="6"/>
      <c r="BD23" s="6"/>
      <c r="BE23" s="30"/>
      <c r="BF23" s="4"/>
      <c r="BJ23" s="31"/>
      <c r="BK23" s="37"/>
      <c r="BL23" s="27"/>
      <c r="BM23" s="27"/>
      <c r="BN23" s="27"/>
      <c r="BO23" s="25"/>
      <c r="BP23" s="12"/>
      <c r="BQ23" s="6"/>
      <c r="BR23" s="6"/>
      <c r="BS23" s="6"/>
      <c r="BT23" s="25"/>
      <c r="BU23" s="6"/>
      <c r="BV23" s="6"/>
      <c r="BW23" s="6"/>
      <c r="BX23" s="6"/>
      <c r="BY23" s="25"/>
      <c r="BZ23" s="12"/>
      <c r="CA23" s="6"/>
      <c r="CB23" s="6"/>
      <c r="CC23" s="6"/>
      <c r="CD23" s="31"/>
      <c r="CE23" s="37"/>
      <c r="CF23" s="27"/>
      <c r="CG23" s="27"/>
      <c r="CH23" s="27"/>
      <c r="CI23" s="25"/>
      <c r="CJ23" s="6"/>
      <c r="CK23" s="6"/>
      <c r="CL23" s="6"/>
      <c r="CM23" s="6"/>
      <c r="CN23" s="25"/>
      <c r="CO23" s="12"/>
      <c r="CP23" s="12"/>
      <c r="CQ23" s="6"/>
      <c r="CR23" s="6"/>
      <c r="CS23" s="31"/>
      <c r="CT23" s="37"/>
      <c r="CU23" s="27"/>
      <c r="CV23" s="27"/>
      <c r="CW23" s="27"/>
      <c r="CX23" s="25"/>
      <c r="CY23" s="6"/>
      <c r="CZ23" s="6"/>
      <c r="DA23" s="6"/>
      <c r="DB23" s="6"/>
      <c r="DC23" s="25"/>
      <c r="DD23" s="6"/>
      <c r="DE23" s="6"/>
      <c r="DF23" s="6"/>
      <c r="DG23" s="6"/>
      <c r="DH23" s="38"/>
      <c r="DI23" s="28"/>
      <c r="DJ23" s="28"/>
      <c r="DK23" s="28"/>
      <c r="DL23" s="28"/>
      <c r="DM23" s="31"/>
      <c r="DN23" s="37"/>
      <c r="DO23" s="27"/>
      <c r="DP23" s="27"/>
      <c r="DQ23" s="27"/>
      <c r="DR23" s="31"/>
      <c r="DS23" s="37"/>
      <c r="DT23" s="27"/>
      <c r="DU23" s="27"/>
      <c r="DV23" s="27"/>
      <c r="DW23" s="31"/>
      <c r="DX23" s="37"/>
      <c r="DY23" s="27"/>
      <c r="DZ23" s="27"/>
      <c r="EA23" s="27"/>
      <c r="EB23" s="30"/>
      <c r="EG23" s="30"/>
      <c r="EL23" s="30"/>
    </row>
    <row r="24" spans="1:142" x14ac:dyDescent="0.25">
      <c r="K24" s="7"/>
      <c r="L24" s="29"/>
      <c r="M24" s="6"/>
      <c r="N24" s="6"/>
      <c r="O24" s="6"/>
      <c r="P24" s="12"/>
      <c r="Q24" s="25"/>
      <c r="R24" s="6"/>
      <c r="S24" s="6"/>
      <c r="T24" s="6"/>
      <c r="U24" s="6"/>
      <c r="V24" s="29">
        <v>4</v>
      </c>
      <c r="W24" s="28">
        <v>24</v>
      </c>
      <c r="X24" s="6">
        <v>1</v>
      </c>
      <c r="Y24" s="6">
        <v>9</v>
      </c>
      <c r="Z24" s="6">
        <v>1</v>
      </c>
      <c r="AA24" s="25"/>
      <c r="AB24" s="6"/>
      <c r="AC24" s="6"/>
      <c r="AD24" s="6"/>
      <c r="AE24" s="6"/>
      <c r="AF24" s="25">
        <v>2</v>
      </c>
      <c r="AG24" s="6">
        <v>12</v>
      </c>
      <c r="AH24" s="6">
        <v>0</v>
      </c>
      <c r="AI24" s="6">
        <v>16</v>
      </c>
      <c r="AJ24" s="6">
        <v>0</v>
      </c>
      <c r="AK24" s="25"/>
      <c r="AL24" s="6"/>
      <c r="AM24" s="6"/>
      <c r="AN24" s="6"/>
      <c r="AO24" s="6"/>
      <c r="AP24" s="25"/>
      <c r="AQ24" s="12"/>
      <c r="AR24" s="6"/>
      <c r="AS24" s="6"/>
      <c r="AT24" s="6"/>
      <c r="AU24" s="29"/>
      <c r="AV24" s="6"/>
      <c r="AW24" s="6"/>
      <c r="AX24" s="6"/>
      <c r="AY24" s="6"/>
      <c r="AZ24" s="25"/>
      <c r="BA24" s="6"/>
      <c r="BB24" s="6"/>
      <c r="BC24" s="6"/>
      <c r="BD24" s="6"/>
      <c r="BE24" s="30"/>
      <c r="BF24" s="4"/>
      <c r="BJ24" s="30"/>
      <c r="BK24" s="4"/>
      <c r="BO24" s="25"/>
      <c r="BP24" s="12"/>
      <c r="BQ24" s="6"/>
      <c r="BR24" s="6"/>
      <c r="BS24" s="6"/>
      <c r="BT24" s="25"/>
      <c r="BU24" s="6"/>
      <c r="BV24" s="6"/>
      <c r="BW24" s="6"/>
      <c r="BX24" s="6"/>
      <c r="BY24" s="25"/>
      <c r="BZ24" s="12"/>
      <c r="CA24" s="6"/>
      <c r="CB24" s="6"/>
      <c r="CC24" s="6"/>
      <c r="CD24" s="30"/>
      <c r="CE24" s="4"/>
      <c r="CI24" s="25"/>
      <c r="CJ24" s="6"/>
      <c r="CK24" s="6"/>
      <c r="CL24" s="6"/>
      <c r="CM24" s="6"/>
      <c r="CN24" s="25"/>
      <c r="CO24" s="12"/>
      <c r="CP24" s="12"/>
      <c r="CQ24" s="6"/>
      <c r="CR24" s="6"/>
      <c r="CS24" s="30"/>
      <c r="CT24" s="34"/>
      <c r="CU24" s="27"/>
      <c r="CV24" s="27"/>
      <c r="CW24" s="27"/>
      <c r="CX24" s="25"/>
      <c r="CY24" s="12"/>
      <c r="CZ24" s="6"/>
      <c r="DA24" s="6"/>
      <c r="DB24" s="6"/>
      <c r="DC24" s="25"/>
      <c r="DD24" s="6"/>
      <c r="DE24" s="6"/>
      <c r="DF24" s="6"/>
      <c r="DG24" s="6"/>
      <c r="DH24" s="30"/>
      <c r="DI24" s="28"/>
      <c r="DJ24" s="28"/>
      <c r="DK24" s="28"/>
      <c r="DL24" s="28"/>
      <c r="DM24" s="30"/>
      <c r="DN24" s="4"/>
      <c r="DR24" s="30"/>
      <c r="DS24" s="4"/>
      <c r="DW24" s="30"/>
      <c r="DX24" s="4"/>
      <c r="EB24" s="30"/>
      <c r="EG24" s="30"/>
      <c r="EL24" s="30"/>
    </row>
    <row r="25" spans="1:142" x14ac:dyDescent="0.25">
      <c r="A25" s="49" t="s">
        <v>605</v>
      </c>
      <c r="B25" s="35">
        <f>EB43</f>
        <v>2</v>
      </c>
      <c r="C25" s="36">
        <f>EC43</f>
        <v>12</v>
      </c>
      <c r="D25" s="36">
        <f>ED43</f>
        <v>0</v>
      </c>
      <c r="E25" s="36">
        <f>EE43</f>
        <v>16</v>
      </c>
      <c r="F25" s="36">
        <f>EF43</f>
        <v>0</v>
      </c>
      <c r="J25" s="7">
        <f t="shared" ref="J25:J34" si="3">6*E25/C25</f>
        <v>8</v>
      </c>
      <c r="K25" s="7"/>
      <c r="L25" s="25"/>
      <c r="M25" s="12"/>
      <c r="N25" s="6"/>
      <c r="O25" s="6"/>
      <c r="P25" s="6"/>
      <c r="Q25" s="25"/>
      <c r="R25" s="12"/>
      <c r="S25" s="6"/>
      <c r="T25" s="6"/>
      <c r="U25" s="6"/>
      <c r="V25" s="29">
        <v>8</v>
      </c>
      <c r="W25" s="28">
        <v>48</v>
      </c>
      <c r="X25" s="6">
        <v>1</v>
      </c>
      <c r="Y25" s="6">
        <v>16</v>
      </c>
      <c r="Z25" s="6">
        <v>1</v>
      </c>
      <c r="AA25" s="25"/>
      <c r="AB25" s="6"/>
      <c r="AC25" s="6"/>
      <c r="AD25" s="6"/>
      <c r="AE25" s="6"/>
      <c r="AF25" s="25">
        <v>6.1</v>
      </c>
      <c r="AG25" s="6">
        <v>37</v>
      </c>
      <c r="AH25" s="6">
        <v>0</v>
      </c>
      <c r="AI25" s="6">
        <v>35</v>
      </c>
      <c r="AJ25" s="6">
        <v>0</v>
      </c>
      <c r="AK25" s="25"/>
      <c r="AL25" s="6"/>
      <c r="AM25" s="6"/>
      <c r="AN25" s="6"/>
      <c r="AO25" s="6"/>
      <c r="AP25" s="25"/>
      <c r="AQ25" s="12"/>
      <c r="AR25" s="6"/>
      <c r="AS25" s="6"/>
      <c r="AT25" s="6"/>
      <c r="AU25" s="25"/>
      <c r="AV25" s="6"/>
      <c r="AW25" s="6"/>
      <c r="AX25" s="6"/>
      <c r="AY25" s="6"/>
      <c r="AZ25" s="25"/>
      <c r="BA25" s="6"/>
      <c r="BB25" s="6"/>
      <c r="BC25" s="6"/>
      <c r="BD25" s="6"/>
      <c r="BE25" s="30"/>
      <c r="BF25" s="4"/>
      <c r="BJ25" s="30"/>
      <c r="BK25" s="4"/>
      <c r="BO25" s="25"/>
      <c r="BP25" s="12"/>
      <c r="BQ25" s="6"/>
      <c r="BR25" s="6"/>
      <c r="BS25" s="6"/>
      <c r="BT25" s="25"/>
      <c r="BU25" s="6"/>
      <c r="BV25" s="6"/>
      <c r="BW25" s="6"/>
      <c r="BX25" s="6"/>
      <c r="BY25" s="25"/>
      <c r="BZ25" s="12"/>
      <c r="CA25" s="6"/>
      <c r="CB25" s="6"/>
      <c r="CC25" s="6"/>
      <c r="CD25" s="30"/>
      <c r="CE25" s="4"/>
      <c r="CI25" s="25"/>
      <c r="CJ25" s="6"/>
      <c r="CK25" s="6"/>
      <c r="CL25" s="6"/>
      <c r="CM25" s="6"/>
      <c r="CN25" s="25"/>
      <c r="CO25" s="12"/>
      <c r="CP25" s="12"/>
      <c r="CQ25" s="6"/>
      <c r="CR25" s="6"/>
      <c r="CS25" s="30"/>
      <c r="CT25" s="34"/>
      <c r="CU25" s="27"/>
      <c r="CV25" s="27"/>
      <c r="CW25" s="27"/>
      <c r="CX25" s="25"/>
      <c r="CY25" s="12"/>
      <c r="CZ25" s="6"/>
      <c r="DA25" s="6"/>
      <c r="DB25" s="6"/>
      <c r="DC25" s="25"/>
      <c r="DD25" s="6"/>
      <c r="DE25" s="6"/>
      <c r="DF25" s="6"/>
      <c r="DG25" s="6"/>
      <c r="DH25" s="30"/>
      <c r="DI25" s="28"/>
      <c r="DJ25" s="28"/>
      <c r="DK25" s="28"/>
      <c r="DL25" s="28"/>
      <c r="DM25" s="30"/>
      <c r="DN25" s="4"/>
      <c r="DR25" s="30"/>
      <c r="DS25" s="4"/>
      <c r="DW25" s="30"/>
      <c r="DX25" s="4"/>
      <c r="EB25" s="30"/>
      <c r="EG25" s="30"/>
      <c r="EL25" s="30"/>
    </row>
    <row r="26" spans="1:142" x14ac:dyDescent="0.25">
      <c r="A26" s="49" t="s">
        <v>804</v>
      </c>
      <c r="B26" s="35">
        <f>DR43</f>
        <v>3</v>
      </c>
      <c r="C26" s="36">
        <f>DS43</f>
        <v>18</v>
      </c>
      <c r="D26" s="36">
        <f>DT43</f>
        <v>0</v>
      </c>
      <c r="E26" s="36">
        <f>DU43</f>
        <v>23</v>
      </c>
      <c r="F26" s="36">
        <f>DV43</f>
        <v>0</v>
      </c>
      <c r="J26" s="7">
        <f t="shared" si="3"/>
        <v>7.666666666666667</v>
      </c>
      <c r="K26" s="7"/>
      <c r="V26" s="29">
        <v>8</v>
      </c>
      <c r="W26" s="28">
        <v>48</v>
      </c>
      <c r="X26" s="6">
        <v>3</v>
      </c>
      <c r="Y26" s="6">
        <v>13</v>
      </c>
      <c r="Z26" s="6">
        <v>0</v>
      </c>
      <c r="AF26" s="29">
        <v>8</v>
      </c>
      <c r="AG26" s="6">
        <v>48</v>
      </c>
      <c r="AH26" s="6">
        <v>0</v>
      </c>
      <c r="AI26" s="6">
        <v>52</v>
      </c>
      <c r="AJ26" s="6">
        <v>3</v>
      </c>
      <c r="BJ26" s="30"/>
      <c r="BK26" s="4"/>
      <c r="BO26" s="25"/>
      <c r="BP26" s="12"/>
      <c r="BQ26" s="6"/>
      <c r="BR26" s="6"/>
      <c r="BS26" s="6"/>
      <c r="BT26" s="25"/>
      <c r="BU26" s="6"/>
      <c r="BV26" s="6"/>
      <c r="BW26" s="6"/>
      <c r="BX26" s="6"/>
      <c r="BY26" s="25"/>
      <c r="BZ26" s="12"/>
      <c r="CA26" s="6"/>
      <c r="CB26" s="6"/>
      <c r="CC26" s="6"/>
      <c r="CD26" s="30"/>
      <c r="CE26" s="4"/>
      <c r="CI26" s="25"/>
      <c r="CJ26" s="6"/>
      <c r="CK26" s="6"/>
      <c r="CL26" s="6"/>
      <c r="CM26" s="6"/>
      <c r="CN26" s="25"/>
      <c r="CO26" s="12"/>
      <c r="CP26" s="12"/>
      <c r="CQ26" s="6"/>
      <c r="CR26" s="6"/>
      <c r="CS26" s="30"/>
      <c r="CT26" s="4"/>
      <c r="CX26" s="25"/>
      <c r="CY26" s="12"/>
      <c r="CZ26" s="6"/>
      <c r="DA26" s="6"/>
      <c r="DB26" s="6"/>
      <c r="DC26" s="25"/>
      <c r="DD26" s="6"/>
      <c r="DE26" s="6"/>
      <c r="DF26" s="6"/>
      <c r="DG26" s="6"/>
      <c r="DH26" s="30"/>
      <c r="DI26" s="28"/>
      <c r="DJ26" s="28"/>
      <c r="DK26" s="28"/>
      <c r="DL26" s="28"/>
      <c r="DM26" s="30"/>
      <c r="DN26" s="4"/>
      <c r="DR26" s="30"/>
      <c r="DS26" s="4"/>
      <c r="DW26" s="30"/>
      <c r="DX26" s="4"/>
      <c r="EB26" s="30"/>
      <c r="EG26" s="30"/>
      <c r="EL26" s="30"/>
    </row>
    <row r="27" spans="1:142" x14ac:dyDescent="0.25">
      <c r="A27" s="49" t="s">
        <v>837</v>
      </c>
      <c r="B27" s="35">
        <f>EQ43</f>
        <v>2</v>
      </c>
      <c r="C27" s="36">
        <f>ER43</f>
        <v>12</v>
      </c>
      <c r="D27" s="36">
        <f>ES43</f>
        <v>0</v>
      </c>
      <c r="E27" s="36">
        <f>ET43</f>
        <v>28</v>
      </c>
      <c r="F27" s="36">
        <f>EU43</f>
        <v>0</v>
      </c>
      <c r="J27" s="7">
        <f t="shared" si="3"/>
        <v>14</v>
      </c>
      <c r="K27" s="7"/>
      <c r="V27" s="29">
        <v>7</v>
      </c>
      <c r="W27" s="28">
        <v>42</v>
      </c>
      <c r="X27" s="6">
        <v>0</v>
      </c>
      <c r="Y27" s="6">
        <v>44</v>
      </c>
      <c r="Z27" s="28">
        <v>0</v>
      </c>
      <c r="AF27" s="29">
        <v>7</v>
      </c>
      <c r="AG27" s="6">
        <v>42</v>
      </c>
      <c r="AH27" s="6">
        <v>1</v>
      </c>
      <c r="AI27" s="6">
        <v>28</v>
      </c>
      <c r="AJ27" s="28">
        <v>3</v>
      </c>
      <c r="BJ27" s="30"/>
      <c r="BK27" s="4"/>
      <c r="BO27" s="25"/>
      <c r="BP27" s="12"/>
      <c r="BQ27" s="6"/>
      <c r="BR27" s="6"/>
      <c r="BS27" s="6"/>
      <c r="BT27" s="25"/>
      <c r="BU27" s="6"/>
      <c r="BV27" s="6"/>
      <c r="BW27" s="6"/>
      <c r="BX27" s="6"/>
      <c r="BY27" s="25"/>
      <c r="BZ27" s="12"/>
      <c r="CA27" s="6"/>
      <c r="CB27" s="6"/>
      <c r="CC27" s="6"/>
      <c r="CD27" s="30"/>
      <c r="CE27" s="4"/>
      <c r="CI27" s="25"/>
      <c r="CJ27" s="6"/>
      <c r="CK27" s="6"/>
      <c r="CL27" s="6"/>
      <c r="CM27" s="6"/>
      <c r="CN27" s="25"/>
      <c r="CO27" s="12"/>
      <c r="CP27" s="12"/>
      <c r="CQ27" s="6"/>
      <c r="CR27" s="6"/>
      <c r="CS27" s="30"/>
      <c r="CT27" s="4"/>
      <c r="CX27" s="25"/>
      <c r="CY27" s="12"/>
      <c r="CZ27" s="6"/>
      <c r="DA27" s="6"/>
      <c r="DB27" s="6"/>
      <c r="DC27" s="25"/>
      <c r="DD27" s="6"/>
      <c r="DE27" s="6"/>
      <c r="DF27" s="6"/>
      <c r="DG27" s="6"/>
      <c r="DH27" s="30"/>
      <c r="DI27" s="28"/>
      <c r="DJ27" s="28"/>
      <c r="DK27" s="28"/>
      <c r="DL27" s="28"/>
      <c r="DM27" s="30"/>
      <c r="DN27" s="4"/>
      <c r="DR27" s="30"/>
      <c r="DS27" s="4"/>
      <c r="DW27" s="30"/>
      <c r="DX27" s="4"/>
      <c r="EB27" s="30"/>
      <c r="EG27" s="30"/>
      <c r="EL27" s="30"/>
    </row>
    <row r="28" spans="1:142" x14ac:dyDescent="0.25">
      <c r="A28" s="26" t="s">
        <v>9</v>
      </c>
      <c r="B28" s="5">
        <f>BY43</f>
        <v>5</v>
      </c>
      <c r="C28" s="15">
        <f>BZ43</f>
        <v>30</v>
      </c>
      <c r="D28" s="15">
        <f>CA43</f>
        <v>0</v>
      </c>
      <c r="E28" s="15">
        <f>CB43</f>
        <v>22</v>
      </c>
      <c r="F28" s="15">
        <f>CC43</f>
        <v>0</v>
      </c>
      <c r="G28" s="7"/>
      <c r="H28" s="24"/>
      <c r="I28" s="7"/>
      <c r="J28" s="7">
        <f t="shared" si="3"/>
        <v>4.4000000000000004</v>
      </c>
      <c r="K28" s="7"/>
      <c r="V28" s="28">
        <v>4</v>
      </c>
      <c r="W28" s="28">
        <v>24</v>
      </c>
      <c r="X28" s="6">
        <v>0</v>
      </c>
      <c r="Y28" s="6">
        <v>20</v>
      </c>
      <c r="Z28" s="28">
        <v>0</v>
      </c>
      <c r="AF28" s="28">
        <v>4.0999999999999996</v>
      </c>
      <c r="AG28" s="6">
        <v>25</v>
      </c>
      <c r="AH28" s="6">
        <v>0</v>
      </c>
      <c r="AI28" s="6">
        <v>40</v>
      </c>
      <c r="AJ28" s="28">
        <v>2</v>
      </c>
      <c r="BJ28" s="30"/>
      <c r="BK28" s="4"/>
      <c r="BO28" s="25"/>
      <c r="BP28" s="12"/>
      <c r="BQ28" s="6"/>
      <c r="BR28" s="6"/>
      <c r="BS28" s="6"/>
      <c r="BT28" s="25"/>
      <c r="BU28" s="6"/>
      <c r="BV28" s="6"/>
      <c r="BW28" s="6"/>
      <c r="BX28" s="6"/>
      <c r="BY28" s="25"/>
      <c r="BZ28" s="12"/>
      <c r="CA28" s="6"/>
      <c r="CB28" s="6"/>
      <c r="CC28" s="6"/>
      <c r="CD28" s="30"/>
      <c r="CE28" s="4"/>
      <c r="CI28" s="25"/>
      <c r="CJ28" s="6"/>
      <c r="CK28" s="6"/>
      <c r="CL28" s="6"/>
      <c r="CM28" s="6"/>
      <c r="CN28" s="25"/>
      <c r="CO28" s="12"/>
      <c r="CP28" s="12"/>
      <c r="CQ28" s="6"/>
      <c r="CR28" s="6"/>
      <c r="CS28" s="30"/>
      <c r="CT28" s="4"/>
      <c r="CX28" s="25"/>
      <c r="CY28" s="12"/>
      <c r="CZ28" s="6"/>
      <c r="DA28" s="6"/>
      <c r="DB28" s="6"/>
      <c r="DC28" s="25"/>
      <c r="DD28" s="6"/>
      <c r="DE28" s="6"/>
      <c r="DF28" s="6"/>
      <c r="DG28" s="6"/>
      <c r="DH28" s="30"/>
      <c r="DI28" s="28"/>
      <c r="DJ28" s="28"/>
      <c r="DK28" s="28"/>
      <c r="DL28" s="28"/>
      <c r="DM28" s="30"/>
      <c r="DN28" s="4"/>
      <c r="DR28" s="30"/>
      <c r="DS28" s="4"/>
      <c r="DW28" s="30"/>
      <c r="DX28" s="4"/>
      <c r="EB28" s="30"/>
      <c r="EG28" s="30"/>
      <c r="EL28" s="30"/>
    </row>
    <row r="29" spans="1:142" x14ac:dyDescent="0.25">
      <c r="A29" s="26" t="s">
        <v>665</v>
      </c>
      <c r="B29" s="5">
        <f>BJ43</f>
        <v>9</v>
      </c>
      <c r="C29" s="15">
        <f>BK43</f>
        <v>54</v>
      </c>
      <c r="D29" s="15">
        <f>BL43</f>
        <v>2</v>
      </c>
      <c r="E29" s="15">
        <f>BM43</f>
        <v>48</v>
      </c>
      <c r="F29" s="15">
        <f>BN43</f>
        <v>3</v>
      </c>
      <c r="G29" s="7"/>
      <c r="H29" s="24"/>
      <c r="I29" s="7"/>
      <c r="J29" s="7">
        <f t="shared" si="3"/>
        <v>5.333333333333333</v>
      </c>
      <c r="K29" s="7"/>
      <c r="V29" s="28">
        <v>2</v>
      </c>
      <c r="W29" s="28">
        <v>12</v>
      </c>
      <c r="X29" s="6">
        <v>0</v>
      </c>
      <c r="Y29" s="6">
        <v>7</v>
      </c>
      <c r="Z29" s="28">
        <v>0</v>
      </c>
      <c r="AF29" s="28">
        <v>2</v>
      </c>
      <c r="AG29" s="6">
        <v>12</v>
      </c>
      <c r="AH29" s="6">
        <v>0</v>
      </c>
      <c r="AI29" s="6">
        <v>15</v>
      </c>
      <c r="AJ29" s="28">
        <v>0</v>
      </c>
      <c r="BJ29" s="30"/>
      <c r="BK29" s="4"/>
      <c r="BO29" s="25"/>
      <c r="BP29" s="12"/>
      <c r="BQ29" s="6"/>
      <c r="BR29" s="6"/>
      <c r="BS29" s="6"/>
      <c r="BT29" s="25"/>
      <c r="BU29" s="6"/>
      <c r="BV29" s="6"/>
      <c r="BW29" s="6"/>
      <c r="BX29" s="6"/>
      <c r="BY29" s="25"/>
      <c r="BZ29" s="12"/>
      <c r="CA29" s="6"/>
      <c r="CB29" s="6"/>
      <c r="CC29" s="6"/>
      <c r="CD29" s="30"/>
      <c r="CE29" s="4"/>
      <c r="CI29" s="25"/>
      <c r="CJ29" s="6"/>
      <c r="CK29" s="6"/>
      <c r="CL29" s="6"/>
      <c r="CM29" s="6"/>
      <c r="CN29" s="25"/>
      <c r="CO29" s="12"/>
      <c r="CP29" s="12"/>
      <c r="CQ29" s="6"/>
      <c r="CR29" s="6"/>
      <c r="CS29" s="30"/>
      <c r="CT29" s="4"/>
      <c r="CX29" s="25"/>
      <c r="CY29" s="12"/>
      <c r="CZ29" s="6"/>
      <c r="DA29" s="6"/>
      <c r="DB29" s="6"/>
      <c r="DC29" s="25"/>
      <c r="DD29" s="12"/>
      <c r="DE29" s="6"/>
      <c r="DF29" s="6"/>
      <c r="DG29" s="6"/>
      <c r="DH29" s="30"/>
      <c r="DM29" s="30"/>
      <c r="DN29" s="4"/>
      <c r="DR29" s="30"/>
      <c r="DS29" s="4"/>
      <c r="DW29" s="30"/>
      <c r="DX29" s="4"/>
      <c r="EB29" s="30"/>
      <c r="EG29" s="30"/>
      <c r="EL29" s="30"/>
    </row>
    <row r="30" spans="1:142" x14ac:dyDescent="0.25">
      <c r="A30" s="49" t="s">
        <v>531</v>
      </c>
      <c r="B30" s="5">
        <f>CI43</f>
        <v>6</v>
      </c>
      <c r="C30" s="15">
        <f>CJ43</f>
        <v>36</v>
      </c>
      <c r="D30" s="15">
        <f>CK43</f>
        <v>0</v>
      </c>
      <c r="E30" s="15">
        <f>CL43</f>
        <v>28</v>
      </c>
      <c r="F30" s="15">
        <f>CM43</f>
        <v>4</v>
      </c>
      <c r="G30" s="7"/>
      <c r="H30" s="24"/>
      <c r="I30" s="7"/>
      <c r="J30" s="7">
        <f t="shared" si="3"/>
        <v>4.666666666666667</v>
      </c>
      <c r="K30" s="7"/>
      <c r="V30" s="28">
        <v>3</v>
      </c>
      <c r="W30" s="28">
        <v>18</v>
      </c>
      <c r="X30" s="6">
        <v>0</v>
      </c>
      <c r="Y30" s="6">
        <v>24</v>
      </c>
      <c r="Z30" s="28">
        <v>0</v>
      </c>
      <c r="BJ30" s="30"/>
      <c r="BK30" s="4"/>
      <c r="BO30" s="25"/>
      <c r="BP30" s="12"/>
      <c r="BQ30" s="6"/>
      <c r="BR30" s="6"/>
      <c r="BS30" s="6"/>
      <c r="BT30" s="25"/>
      <c r="BU30" s="6"/>
      <c r="BV30" s="6"/>
      <c r="BW30" s="6"/>
      <c r="BX30" s="6"/>
      <c r="BY30" s="25"/>
      <c r="BZ30" s="12"/>
      <c r="CA30" s="6"/>
      <c r="CB30" s="6"/>
      <c r="CC30" s="6"/>
      <c r="CD30" s="30"/>
      <c r="CE30" s="4"/>
      <c r="CI30" s="25"/>
      <c r="CJ30" s="6"/>
      <c r="CK30" s="6"/>
      <c r="CL30" s="6"/>
      <c r="CM30" s="6"/>
      <c r="CN30" s="25"/>
      <c r="CO30" s="12"/>
      <c r="CP30" s="12"/>
      <c r="CQ30" s="6"/>
      <c r="CR30" s="6"/>
      <c r="CS30" s="30"/>
      <c r="CT30" s="4"/>
      <c r="CX30" s="25"/>
      <c r="CY30" s="12"/>
      <c r="CZ30" s="6"/>
      <c r="DA30" s="6"/>
      <c r="DB30" s="6"/>
      <c r="DC30" s="25"/>
      <c r="DD30" s="12"/>
      <c r="DE30" s="6"/>
      <c r="DF30" s="6"/>
      <c r="DG30" s="6"/>
      <c r="DH30" s="30"/>
      <c r="DM30" s="30"/>
      <c r="DN30" s="4"/>
      <c r="DR30" s="30"/>
      <c r="DS30" s="4"/>
      <c r="DW30" s="30"/>
      <c r="DX30" s="4"/>
      <c r="EB30" s="30"/>
      <c r="EG30" s="30"/>
      <c r="EL30" s="30"/>
    </row>
    <row r="31" spans="1:142" x14ac:dyDescent="0.25">
      <c r="A31" s="62" t="s">
        <v>530</v>
      </c>
      <c r="B31" s="5">
        <f>CN43</f>
        <v>2</v>
      </c>
      <c r="C31" s="15">
        <f>CO43</f>
        <v>12</v>
      </c>
      <c r="D31" s="15">
        <f>CP43</f>
        <v>0</v>
      </c>
      <c r="E31" s="15">
        <f>CQ43</f>
        <v>11</v>
      </c>
      <c r="F31" s="15">
        <f>CR43</f>
        <v>0</v>
      </c>
      <c r="G31" s="7"/>
      <c r="H31" s="6"/>
      <c r="I31" s="7"/>
      <c r="J31" s="7">
        <f t="shared" si="3"/>
        <v>5.5</v>
      </c>
      <c r="K31" s="7"/>
      <c r="L31" s="25"/>
      <c r="M31" s="12"/>
      <c r="N31" s="6"/>
      <c r="O31" s="6"/>
      <c r="P31" s="6"/>
      <c r="Q31" s="25"/>
      <c r="R31" s="12"/>
      <c r="S31" s="6"/>
      <c r="T31" s="6"/>
      <c r="U31" s="6"/>
      <c r="AK31" s="25"/>
      <c r="AL31" s="6"/>
      <c r="AM31" s="6"/>
      <c r="AN31" s="6"/>
      <c r="AO31" s="6"/>
      <c r="AP31" s="25"/>
      <c r="AQ31" s="12"/>
      <c r="AR31" s="6"/>
      <c r="AS31" s="6"/>
      <c r="AT31" s="6"/>
      <c r="AU31" s="25"/>
      <c r="AV31" s="6"/>
      <c r="AW31" s="6"/>
      <c r="AX31" s="6"/>
      <c r="AY31" s="6"/>
      <c r="AZ31" s="25"/>
      <c r="BA31" s="6"/>
      <c r="BB31" s="6"/>
      <c r="BC31" s="6"/>
      <c r="BD31" s="6"/>
      <c r="BE31" s="30"/>
      <c r="BF31" s="4"/>
      <c r="BJ31" s="30"/>
      <c r="BK31" s="4"/>
      <c r="BO31" s="25"/>
      <c r="BP31" s="12"/>
      <c r="BQ31" s="6"/>
      <c r="BR31" s="6"/>
      <c r="BS31" s="6"/>
      <c r="BT31" s="25"/>
      <c r="BU31" s="6"/>
      <c r="BV31" s="6"/>
      <c r="BW31" s="6"/>
      <c r="BX31" s="6"/>
      <c r="BY31" s="25"/>
      <c r="BZ31" s="12"/>
      <c r="CA31" s="6"/>
      <c r="CB31" s="6"/>
      <c r="CC31" s="6"/>
      <c r="CD31" s="30"/>
      <c r="CE31" s="4"/>
      <c r="CI31" s="25"/>
      <c r="CJ31" s="6"/>
      <c r="CK31" s="6"/>
      <c r="CL31" s="6"/>
      <c r="CM31" s="6"/>
      <c r="CN31" s="25"/>
      <c r="CO31" s="12"/>
      <c r="CP31" s="12"/>
      <c r="CQ31" s="6"/>
      <c r="CR31" s="6"/>
      <c r="CS31" s="30"/>
      <c r="CT31" s="4"/>
      <c r="CX31" s="25"/>
      <c r="CY31" s="12"/>
      <c r="CZ31" s="6"/>
      <c r="DA31" s="6"/>
      <c r="DB31" s="6"/>
      <c r="DC31" s="25"/>
      <c r="DD31" s="12"/>
      <c r="DE31" s="6"/>
      <c r="DF31" s="6"/>
      <c r="DG31" s="6"/>
      <c r="DH31" s="30"/>
      <c r="DM31" s="30"/>
      <c r="DN31" s="4"/>
      <c r="DR31" s="30"/>
      <c r="DS31" s="4"/>
      <c r="DW31" s="30"/>
      <c r="DX31" s="4"/>
      <c r="EB31" s="30"/>
      <c r="EG31" s="30"/>
      <c r="EL31" s="30"/>
    </row>
    <row r="32" spans="1:142" x14ac:dyDescent="0.25">
      <c r="A32" s="62" t="s">
        <v>754</v>
      </c>
      <c r="B32" s="5">
        <f>CX43</f>
        <v>1</v>
      </c>
      <c r="C32" s="15">
        <f>CY43</f>
        <v>6</v>
      </c>
      <c r="D32" s="15">
        <f>CZ43</f>
        <v>0</v>
      </c>
      <c r="E32" s="15">
        <f>DA43</f>
        <v>12</v>
      </c>
      <c r="F32" s="15">
        <v>0</v>
      </c>
      <c r="G32" s="7"/>
      <c r="H32" s="24"/>
      <c r="I32" s="7"/>
      <c r="J32" s="7">
        <f t="shared" si="3"/>
        <v>12</v>
      </c>
      <c r="K32" s="7"/>
      <c r="L32" s="31"/>
      <c r="M32" s="34"/>
      <c r="N32" s="37"/>
      <c r="O32" s="37"/>
      <c r="P32" s="54"/>
      <c r="Q32" s="29"/>
      <c r="R32" s="28"/>
      <c r="S32" s="6"/>
      <c r="T32" s="6"/>
      <c r="U32" s="6"/>
      <c r="AK32" s="25"/>
      <c r="AL32" s="6"/>
      <c r="AM32" s="6"/>
      <c r="AN32" s="6"/>
      <c r="AO32" s="6"/>
      <c r="AP32" s="25"/>
      <c r="AQ32" s="12"/>
      <c r="AR32" s="6"/>
      <c r="AS32" s="6"/>
      <c r="AT32" s="6"/>
      <c r="AU32" s="30"/>
      <c r="AV32" s="12"/>
      <c r="AW32" s="6"/>
      <c r="AX32" s="6"/>
      <c r="AY32" s="6"/>
      <c r="AZ32" s="30"/>
      <c r="BE32" s="30"/>
      <c r="BF32" s="4"/>
      <c r="BJ32" s="30"/>
      <c r="BK32" s="4"/>
      <c r="BO32" s="30"/>
      <c r="BP32" s="4"/>
      <c r="BT32" s="30"/>
      <c r="BY32" s="25"/>
      <c r="BZ32" s="12"/>
      <c r="CA32" s="6"/>
      <c r="CB32" s="6"/>
      <c r="CC32" s="6"/>
      <c r="CD32" s="30"/>
      <c r="CE32" s="4"/>
      <c r="CI32" s="25"/>
      <c r="CJ32" s="12"/>
      <c r="CK32" s="6"/>
      <c r="CL32" s="6"/>
      <c r="CM32" s="6"/>
      <c r="CN32" s="25"/>
      <c r="CO32" s="12"/>
      <c r="CP32" s="12"/>
      <c r="CQ32" s="6"/>
      <c r="CR32" s="6"/>
      <c r="CS32" s="30"/>
      <c r="CT32" s="4"/>
      <c r="CX32" s="25"/>
      <c r="CY32" s="12"/>
      <c r="CZ32" s="6"/>
      <c r="DA32" s="6"/>
      <c r="DB32" s="6"/>
      <c r="DC32" s="25"/>
      <c r="DD32" s="12"/>
      <c r="DE32" s="6"/>
      <c r="DF32" s="6"/>
      <c r="DG32" s="6"/>
      <c r="DH32" s="30"/>
      <c r="DM32" s="30"/>
      <c r="DN32" s="4"/>
      <c r="DR32" s="30"/>
      <c r="DS32" s="4"/>
      <c r="DW32" s="30"/>
      <c r="DX32" s="4"/>
      <c r="EB32" s="30"/>
      <c r="EG32" s="30"/>
      <c r="EL32" s="30"/>
    </row>
    <row r="33" spans="1:156" x14ac:dyDescent="0.25">
      <c r="A33" s="62" t="s">
        <v>864</v>
      </c>
      <c r="B33" s="5">
        <f>EV43</f>
        <v>2</v>
      </c>
      <c r="C33" s="15">
        <f>EW43</f>
        <v>12</v>
      </c>
      <c r="D33" s="15">
        <f>EX43</f>
        <v>0</v>
      </c>
      <c r="E33" s="15">
        <f>EY43</f>
        <v>14</v>
      </c>
      <c r="F33" s="15">
        <f>EZ43</f>
        <v>1</v>
      </c>
      <c r="G33" s="7"/>
      <c r="H33" s="24"/>
      <c r="I33" s="7"/>
      <c r="J33" s="7">
        <f t="shared" si="3"/>
        <v>7</v>
      </c>
      <c r="K33" s="7"/>
      <c r="L33" s="31"/>
      <c r="M33" s="34"/>
      <c r="N33" s="37"/>
      <c r="O33" s="37"/>
      <c r="P33" s="54"/>
      <c r="Q33" s="29"/>
      <c r="R33" s="28"/>
      <c r="S33" s="6"/>
      <c r="T33" s="6"/>
      <c r="U33" s="6"/>
      <c r="AK33" s="25"/>
      <c r="AL33" s="6"/>
      <c r="AM33" s="6"/>
      <c r="AN33" s="6"/>
      <c r="AO33" s="6"/>
      <c r="AP33" s="25"/>
      <c r="AQ33" s="12"/>
      <c r="AR33" s="6"/>
      <c r="AS33" s="6"/>
      <c r="AT33" s="6"/>
      <c r="AU33" s="30"/>
      <c r="AV33" s="12"/>
      <c r="AW33" s="6"/>
      <c r="AX33" s="6"/>
      <c r="AY33" s="6"/>
      <c r="AZ33" s="30"/>
      <c r="BE33" s="30"/>
      <c r="BF33" s="4"/>
      <c r="BJ33" s="30"/>
      <c r="BK33" s="4"/>
      <c r="BO33" s="30"/>
      <c r="BP33" s="4"/>
      <c r="BT33" s="30"/>
      <c r="BY33" s="25"/>
      <c r="BZ33" s="12"/>
      <c r="CA33" s="6"/>
      <c r="CB33" s="6"/>
      <c r="CC33" s="6"/>
      <c r="CD33" s="30"/>
      <c r="CE33" s="4"/>
      <c r="CI33" s="25"/>
      <c r="CJ33" s="12"/>
      <c r="CK33" s="6"/>
      <c r="CL33" s="6"/>
      <c r="CM33" s="6"/>
      <c r="CN33" s="25"/>
      <c r="CO33" s="12"/>
      <c r="CP33" s="12"/>
      <c r="CQ33" s="6"/>
      <c r="CR33" s="6"/>
      <c r="CS33" s="30"/>
      <c r="CT33" s="4"/>
      <c r="CX33" s="25"/>
      <c r="CY33" s="12"/>
      <c r="CZ33" s="6"/>
      <c r="DA33" s="6"/>
      <c r="DB33" s="6"/>
      <c r="DC33" s="25"/>
      <c r="DD33" s="12"/>
      <c r="DE33" s="6"/>
      <c r="DF33" s="6"/>
      <c r="DG33" s="6"/>
      <c r="DH33" s="30"/>
      <c r="DM33" s="30"/>
      <c r="DN33" s="4"/>
      <c r="DR33" s="30"/>
      <c r="DS33" s="4"/>
      <c r="DW33" s="30"/>
      <c r="DX33" s="4"/>
      <c r="EB33" s="30"/>
      <c r="EG33" s="30"/>
      <c r="EL33" s="30"/>
    </row>
    <row r="34" spans="1:156" x14ac:dyDescent="0.25">
      <c r="A34" s="62" t="s">
        <v>831</v>
      </c>
      <c r="B34" s="35">
        <f>CS43</f>
        <v>9.3000000000000007</v>
      </c>
      <c r="C34" s="36">
        <f>CT43</f>
        <v>57</v>
      </c>
      <c r="D34" s="36">
        <f>CU43</f>
        <v>2</v>
      </c>
      <c r="E34" s="36">
        <f>CV43</f>
        <v>26</v>
      </c>
      <c r="F34" s="36">
        <f>CW43</f>
        <v>4</v>
      </c>
      <c r="G34" s="7"/>
      <c r="H34" s="24">
        <v>1</v>
      </c>
      <c r="I34" s="7"/>
      <c r="J34" s="7">
        <f t="shared" si="3"/>
        <v>2.736842105263158</v>
      </c>
      <c r="K34" s="7"/>
      <c r="L34" s="31"/>
      <c r="M34" s="34"/>
      <c r="N34" s="34"/>
      <c r="O34" s="34"/>
      <c r="P34" s="52"/>
      <c r="Q34" s="29"/>
      <c r="R34" s="28"/>
      <c r="S34" s="6"/>
      <c r="T34" s="6"/>
      <c r="U34" s="6"/>
      <c r="AK34" s="25"/>
      <c r="AL34" s="6"/>
      <c r="AM34" s="6"/>
      <c r="AN34" s="6"/>
      <c r="AO34" s="6"/>
      <c r="AP34" s="25"/>
      <c r="AQ34" s="12"/>
      <c r="AR34" s="6"/>
      <c r="AS34" s="6"/>
      <c r="AT34" s="6"/>
      <c r="AU34" s="25"/>
      <c r="AV34" s="12"/>
      <c r="AW34" s="6"/>
      <c r="AX34" s="6"/>
      <c r="AY34" s="6"/>
      <c r="AZ34" s="25"/>
      <c r="BA34" s="6"/>
      <c r="BB34" s="6"/>
      <c r="BC34" s="6"/>
      <c r="BD34" s="6"/>
      <c r="BE34" s="30"/>
      <c r="BF34" s="4"/>
      <c r="BJ34" s="30"/>
      <c r="BK34" s="4"/>
      <c r="BO34" s="25"/>
      <c r="BP34" s="12"/>
      <c r="BQ34" s="6"/>
      <c r="BR34" s="6"/>
      <c r="BS34" s="6"/>
      <c r="BT34" s="25"/>
      <c r="BU34" s="6"/>
      <c r="BV34" s="6"/>
      <c r="BW34" s="6"/>
      <c r="BX34" s="6"/>
      <c r="BY34" s="25"/>
      <c r="BZ34" s="12"/>
      <c r="CA34" s="6"/>
      <c r="CB34" s="6"/>
      <c r="CC34" s="6"/>
      <c r="CD34" s="30"/>
      <c r="CE34" s="4"/>
      <c r="CI34" s="25"/>
      <c r="CJ34" s="12"/>
      <c r="CK34" s="6"/>
      <c r="CL34" s="6"/>
      <c r="CM34" s="6"/>
      <c r="CN34" s="30"/>
      <c r="CO34" s="4"/>
      <c r="CP34" s="4"/>
      <c r="CS34" s="30"/>
      <c r="CT34" s="4"/>
      <c r="CX34" s="25"/>
      <c r="CY34" s="12"/>
      <c r="CZ34" s="6"/>
      <c r="DA34" s="6"/>
      <c r="DB34" s="6"/>
      <c r="DC34" s="25"/>
      <c r="DD34" s="12"/>
      <c r="DE34" s="6"/>
      <c r="DF34" s="6"/>
      <c r="DG34" s="6"/>
      <c r="DH34" s="30"/>
      <c r="DM34" s="30"/>
      <c r="DN34" s="4"/>
      <c r="DR34" s="30"/>
      <c r="DS34" s="4"/>
      <c r="DW34" s="30"/>
      <c r="DX34" s="4"/>
      <c r="EB34" s="30"/>
      <c r="EG34" s="30"/>
      <c r="EL34" s="30"/>
    </row>
    <row r="35" spans="1:156" x14ac:dyDescent="0.25">
      <c r="K35" s="7"/>
      <c r="L35" s="31"/>
      <c r="M35" s="34"/>
      <c r="N35" s="34"/>
      <c r="O35" s="34"/>
      <c r="P35" s="52"/>
      <c r="Q35" s="28"/>
      <c r="R35" s="28"/>
      <c r="S35" s="6"/>
      <c r="T35" s="6"/>
      <c r="U35" s="6"/>
      <c r="V35" s="29"/>
      <c r="W35" s="28"/>
      <c r="X35" s="6"/>
      <c r="Y35" s="6"/>
      <c r="Z35" s="6"/>
      <c r="AA35" s="25"/>
      <c r="AB35" s="6"/>
      <c r="AC35" s="6"/>
      <c r="AD35" s="6"/>
      <c r="AE35" s="6"/>
      <c r="AF35" s="25"/>
      <c r="AG35" s="6"/>
      <c r="AH35" s="6"/>
      <c r="AI35" s="6"/>
      <c r="AJ35" s="6"/>
      <c r="AK35" s="25"/>
      <c r="AL35" s="6"/>
      <c r="AM35" s="6"/>
      <c r="AN35" s="6"/>
      <c r="AO35" s="6"/>
      <c r="AP35" s="25"/>
      <c r="AQ35" s="12"/>
      <c r="AR35" s="6"/>
      <c r="AS35" s="6"/>
      <c r="AT35" s="6"/>
      <c r="AU35" s="25"/>
      <c r="AV35" s="12"/>
      <c r="AW35" s="6"/>
      <c r="AX35" s="6"/>
      <c r="AY35" s="6"/>
      <c r="AZ35" s="25"/>
      <c r="BA35" s="6"/>
      <c r="BB35" s="6"/>
      <c r="BC35" s="6"/>
      <c r="BD35" s="6"/>
      <c r="BE35" s="30"/>
      <c r="BF35" s="4"/>
      <c r="BJ35" s="30"/>
      <c r="BK35" s="4"/>
      <c r="BO35" s="25"/>
      <c r="BP35" s="12"/>
      <c r="BQ35" s="6"/>
      <c r="BR35" s="6"/>
      <c r="BS35" s="6"/>
      <c r="BT35" s="25"/>
      <c r="BU35" s="6"/>
      <c r="BV35" s="6"/>
      <c r="BW35" s="6"/>
      <c r="BX35" s="6"/>
      <c r="BY35" s="25"/>
      <c r="BZ35" s="12"/>
      <c r="CA35" s="6"/>
      <c r="CB35" s="6"/>
      <c r="CC35" s="6"/>
      <c r="CD35" s="30"/>
      <c r="CE35" s="4"/>
      <c r="CI35" s="25"/>
      <c r="CJ35" s="12"/>
      <c r="CK35" s="6"/>
      <c r="CL35" s="6"/>
      <c r="CM35" s="6"/>
      <c r="CN35" s="30"/>
      <c r="CO35" s="4"/>
      <c r="CP35" s="4"/>
      <c r="CS35" s="30"/>
      <c r="CT35" s="4"/>
      <c r="CX35" s="25"/>
      <c r="CY35" s="12"/>
      <c r="CZ35" s="6"/>
      <c r="DA35" s="6"/>
      <c r="DB35" s="6"/>
      <c r="DC35" s="25"/>
      <c r="DD35" s="12"/>
      <c r="DE35" s="6"/>
      <c r="DF35" s="6"/>
      <c r="DG35" s="6"/>
      <c r="DH35" s="30"/>
      <c r="DM35" s="30"/>
      <c r="DN35" s="4"/>
      <c r="DR35" s="30"/>
      <c r="DS35" s="4"/>
      <c r="DW35" s="30"/>
      <c r="DX35" s="4"/>
      <c r="EB35" s="30"/>
      <c r="EG35" s="30"/>
      <c r="EL35" s="30"/>
    </row>
    <row r="36" spans="1:156" x14ac:dyDescent="0.25">
      <c r="B36" s="9">
        <f>TRUNC(C36/6)+0.1*(C36-6*TRUNC(C36/6))</f>
        <v>871</v>
      </c>
      <c r="C36" s="16">
        <f>SUM(C4:C34)</f>
        <v>5226</v>
      </c>
      <c r="D36" s="16">
        <f>SUM(D4:D34)</f>
        <v>57</v>
      </c>
      <c r="E36" s="16">
        <f>SUM(E4:E34)</f>
        <v>4628</v>
      </c>
      <c r="F36" s="16">
        <f>SUM(F4:F34)</f>
        <v>166</v>
      </c>
      <c r="G36" s="8">
        <f>E36/F36</f>
        <v>27.879518072289155</v>
      </c>
      <c r="H36" s="16">
        <f>SUM(H4:H35)</f>
        <v>16</v>
      </c>
      <c r="I36" s="8">
        <f>C36/F36</f>
        <v>31.481927710843372</v>
      </c>
      <c r="J36" s="8">
        <f>6*E36/C36</f>
        <v>5.3134328358208958</v>
      </c>
      <c r="K36" s="7"/>
      <c r="L36" s="31"/>
      <c r="M36" s="34"/>
      <c r="N36" s="34"/>
      <c r="O36" s="34"/>
      <c r="P36" s="52"/>
      <c r="Q36" s="28"/>
      <c r="R36" s="28"/>
      <c r="S36" s="6"/>
      <c r="T36" s="6"/>
      <c r="U36" s="6"/>
      <c r="V36" s="29"/>
      <c r="W36" s="28"/>
      <c r="X36" s="6"/>
      <c r="Y36" s="6"/>
      <c r="Z36" s="6"/>
      <c r="AA36" s="25"/>
      <c r="AB36" s="6"/>
      <c r="AC36" s="6"/>
      <c r="AD36" s="6"/>
      <c r="AE36" s="6"/>
      <c r="AF36" s="25"/>
      <c r="AG36" s="6"/>
      <c r="AH36" s="6"/>
      <c r="AI36" s="6"/>
      <c r="AJ36" s="6"/>
      <c r="AK36" s="25"/>
      <c r="AL36" s="6"/>
      <c r="AM36" s="6"/>
      <c r="AN36" s="6"/>
      <c r="AO36" s="6"/>
      <c r="AP36" s="25"/>
      <c r="AQ36" s="12"/>
      <c r="AR36" s="6"/>
      <c r="AS36" s="6"/>
      <c r="AT36" s="6"/>
      <c r="AU36" s="25"/>
      <c r="AV36" s="12"/>
      <c r="AW36" s="6"/>
      <c r="AX36" s="6"/>
      <c r="AY36" s="6"/>
      <c r="AZ36" s="25"/>
      <c r="BA36" s="6"/>
      <c r="BB36" s="6"/>
      <c r="BC36" s="6"/>
      <c r="BD36" s="6"/>
      <c r="BE36" s="30"/>
      <c r="BF36" s="4"/>
      <c r="BJ36" s="30"/>
      <c r="BK36" s="4"/>
      <c r="BO36" s="25"/>
      <c r="BP36" s="12"/>
      <c r="BQ36" s="6"/>
      <c r="BR36" s="6"/>
      <c r="BS36" s="6"/>
      <c r="BT36" s="25"/>
      <c r="BU36" s="6"/>
      <c r="BV36" s="6"/>
      <c r="BW36" s="6"/>
      <c r="BX36" s="6"/>
      <c r="BY36" s="25"/>
      <c r="BZ36" s="12"/>
      <c r="CA36" s="6"/>
      <c r="CB36" s="6"/>
      <c r="CC36" s="6"/>
      <c r="CD36" s="30"/>
      <c r="CE36" s="4"/>
      <c r="CI36" s="25"/>
      <c r="CJ36" s="12"/>
      <c r="CK36" s="6"/>
      <c r="CL36" s="6"/>
      <c r="CM36" s="6"/>
      <c r="CN36" s="30"/>
      <c r="CO36" s="4"/>
      <c r="CP36" s="4"/>
      <c r="CS36" s="30"/>
      <c r="CT36" s="4"/>
      <c r="CX36" s="25"/>
      <c r="CY36" s="12"/>
      <c r="CZ36" s="6"/>
      <c r="DA36" s="6"/>
      <c r="DB36" s="6"/>
      <c r="DC36" s="25"/>
      <c r="DD36" s="12"/>
      <c r="DE36" s="6"/>
      <c r="DF36" s="6"/>
      <c r="DG36" s="6"/>
      <c r="DH36" s="30"/>
      <c r="DM36" s="30"/>
      <c r="DN36" s="4"/>
      <c r="DR36" s="30"/>
      <c r="DS36" s="4"/>
      <c r="DW36" s="30"/>
      <c r="DX36" s="4"/>
      <c r="EB36" s="30"/>
      <c r="EG36" s="30"/>
      <c r="EL36" s="30"/>
    </row>
    <row r="37" spans="1:156" x14ac:dyDescent="0.25">
      <c r="K37" s="7"/>
      <c r="L37" s="31"/>
      <c r="M37" s="34"/>
      <c r="N37" s="34"/>
      <c r="O37" s="34"/>
      <c r="P37" s="52"/>
      <c r="Q37" s="28"/>
      <c r="R37" s="28"/>
      <c r="S37" s="6"/>
      <c r="T37" s="6"/>
      <c r="U37" s="6"/>
      <c r="V37" s="29"/>
      <c r="W37" s="28"/>
      <c r="X37" s="6"/>
      <c r="Y37" s="6"/>
      <c r="Z37" s="6"/>
      <c r="AA37" s="25"/>
      <c r="AB37" s="6"/>
      <c r="AC37" s="6"/>
      <c r="AD37" s="6"/>
      <c r="AE37" s="6"/>
      <c r="AF37" s="25"/>
      <c r="AG37" s="6"/>
      <c r="AH37" s="6"/>
      <c r="AI37" s="6"/>
      <c r="AJ37" s="6"/>
      <c r="AK37" s="25"/>
      <c r="AL37" s="6"/>
      <c r="AM37" s="6"/>
      <c r="AN37" s="6"/>
      <c r="AO37" s="6"/>
      <c r="AP37" s="25"/>
      <c r="AQ37" s="12"/>
      <c r="AR37" s="6"/>
      <c r="AS37" s="6"/>
      <c r="AT37" s="6"/>
      <c r="AU37" s="25"/>
      <c r="AV37" s="12"/>
      <c r="AW37" s="6"/>
      <c r="AX37" s="6"/>
      <c r="AY37" s="6"/>
      <c r="AZ37" s="25"/>
      <c r="BA37" s="6"/>
      <c r="BB37" s="6"/>
      <c r="BC37" s="6"/>
      <c r="BD37" s="6"/>
      <c r="BE37" s="30"/>
      <c r="BF37" s="4"/>
      <c r="BJ37" s="30"/>
      <c r="BK37" s="4"/>
      <c r="BO37" s="25"/>
      <c r="BP37" s="12"/>
      <c r="BQ37" s="6"/>
      <c r="BR37" s="6"/>
      <c r="BS37" s="6"/>
      <c r="BT37" s="25"/>
      <c r="BU37" s="6"/>
      <c r="BV37" s="6"/>
      <c r="BW37" s="6"/>
      <c r="BX37" s="6"/>
      <c r="BY37" s="25"/>
      <c r="BZ37" s="12"/>
      <c r="CA37" s="6"/>
      <c r="CB37" s="6"/>
      <c r="CC37" s="6"/>
      <c r="CD37" s="30"/>
      <c r="CE37" s="4"/>
      <c r="CI37" s="25"/>
      <c r="CJ37" s="12"/>
      <c r="CK37" s="6"/>
      <c r="CL37" s="6"/>
      <c r="CM37" s="6"/>
      <c r="CN37" s="30"/>
      <c r="CO37" s="4"/>
      <c r="CP37" s="4"/>
      <c r="CS37" s="30"/>
      <c r="CT37" s="4"/>
      <c r="CX37" s="25"/>
      <c r="CY37" s="12"/>
      <c r="CZ37" s="6"/>
      <c r="DA37" s="6"/>
      <c r="DB37" s="6"/>
      <c r="DC37" s="25"/>
      <c r="DD37" s="12"/>
      <c r="DE37" s="6"/>
      <c r="DF37" s="6"/>
      <c r="DG37" s="6"/>
      <c r="DH37" s="30"/>
      <c r="DM37" s="30"/>
      <c r="DN37" s="4"/>
      <c r="DR37" s="30"/>
      <c r="DS37" s="4"/>
      <c r="DW37" s="30"/>
      <c r="DX37" s="4"/>
      <c r="EB37" s="30"/>
      <c r="EG37" s="30"/>
      <c r="EL37" s="30"/>
    </row>
    <row r="38" spans="1:156" x14ac:dyDescent="0.25">
      <c r="K38" s="7"/>
      <c r="L38" s="31"/>
      <c r="M38" s="34"/>
      <c r="N38" s="34"/>
      <c r="O38" s="34"/>
      <c r="P38" s="52"/>
      <c r="Q38" s="28"/>
      <c r="R38" s="28"/>
      <c r="S38" s="6"/>
      <c r="T38" s="6"/>
      <c r="U38" s="6"/>
      <c r="V38" s="29"/>
      <c r="W38" s="28"/>
      <c r="X38" s="6"/>
      <c r="Y38" s="6"/>
      <c r="Z38" s="6"/>
      <c r="AA38" s="25"/>
      <c r="AB38" s="6"/>
      <c r="AC38" s="6"/>
      <c r="AD38" s="6"/>
      <c r="AE38" s="6"/>
      <c r="AF38" s="25"/>
      <c r="AG38" s="6"/>
      <c r="AH38" s="6"/>
      <c r="AI38" s="6"/>
      <c r="AJ38" s="6"/>
      <c r="AK38" s="25"/>
      <c r="AL38" s="6"/>
      <c r="AM38" s="6"/>
      <c r="AN38" s="6"/>
      <c r="AO38" s="6"/>
      <c r="AP38" s="25"/>
      <c r="AQ38" s="12"/>
      <c r="AR38" s="6"/>
      <c r="AS38" s="6"/>
      <c r="AT38" s="6"/>
      <c r="AU38" s="25"/>
      <c r="AV38" s="12"/>
      <c r="AW38" s="6"/>
      <c r="AX38" s="6"/>
      <c r="AY38" s="6"/>
      <c r="AZ38" s="25"/>
      <c r="BA38" s="6"/>
      <c r="BB38" s="6"/>
      <c r="BC38" s="6"/>
      <c r="BD38" s="6"/>
      <c r="BE38" s="30"/>
      <c r="BF38" s="4"/>
      <c r="BJ38" s="30"/>
      <c r="BK38" s="4"/>
      <c r="BO38" s="25"/>
      <c r="BP38" s="12"/>
      <c r="BQ38" s="6"/>
      <c r="BR38" s="6"/>
      <c r="BS38" s="6"/>
      <c r="BT38" s="25"/>
      <c r="BU38" s="6"/>
      <c r="BV38" s="6"/>
      <c r="BW38" s="6"/>
      <c r="BX38" s="6"/>
      <c r="BY38" s="25"/>
      <c r="BZ38" s="12"/>
      <c r="CA38" s="6"/>
      <c r="CB38" s="6"/>
      <c r="CC38" s="6"/>
      <c r="CD38" s="30"/>
      <c r="CE38" s="4"/>
      <c r="CI38" s="25"/>
      <c r="CJ38" s="12"/>
      <c r="CK38" s="6"/>
      <c r="CL38" s="6"/>
      <c r="CM38" s="6"/>
      <c r="CN38" s="30"/>
      <c r="CO38" s="4"/>
      <c r="CP38" s="4"/>
      <c r="CS38" s="30"/>
      <c r="CT38" s="4"/>
      <c r="CX38" s="25"/>
      <c r="CY38" s="12"/>
      <c r="CZ38" s="6"/>
      <c r="DA38" s="6"/>
      <c r="DB38" s="6"/>
      <c r="DC38" s="25"/>
      <c r="DD38" s="12"/>
      <c r="DE38" s="6"/>
      <c r="DF38" s="6"/>
      <c r="DG38" s="6"/>
      <c r="DH38" s="30"/>
      <c r="DM38" s="30"/>
      <c r="DN38" s="4"/>
      <c r="DR38" s="30"/>
      <c r="DS38" s="4"/>
      <c r="DW38" s="30"/>
      <c r="DX38" s="4"/>
      <c r="EB38" s="30"/>
      <c r="EG38" s="30"/>
      <c r="EL38" s="30"/>
    </row>
    <row r="39" spans="1:156" x14ac:dyDescent="0.25">
      <c r="B39" s="49"/>
      <c r="K39" s="7"/>
      <c r="L39" s="30"/>
      <c r="M39" s="4"/>
      <c r="N39" s="4"/>
      <c r="O39" s="4"/>
      <c r="P39" s="52"/>
      <c r="Q39" s="28"/>
      <c r="R39" s="28"/>
      <c r="S39" s="6"/>
      <c r="T39" s="6"/>
      <c r="U39" s="6"/>
      <c r="V39" s="29"/>
      <c r="W39" s="28"/>
      <c r="X39" s="6"/>
      <c r="Y39" s="6"/>
      <c r="Z39" s="6"/>
      <c r="AA39" s="25"/>
      <c r="AB39" s="6"/>
      <c r="AC39" s="6"/>
      <c r="AD39" s="6"/>
      <c r="AE39" s="6"/>
      <c r="AF39" s="25"/>
      <c r="AG39" s="6"/>
      <c r="AH39" s="6"/>
      <c r="AI39" s="6"/>
      <c r="AJ39" s="6"/>
      <c r="AK39" s="25"/>
      <c r="AL39" s="6"/>
      <c r="AM39" s="6"/>
      <c r="AN39" s="6"/>
      <c r="AO39" s="6"/>
      <c r="AP39" s="25"/>
      <c r="AQ39" s="12"/>
      <c r="AR39" s="6"/>
      <c r="AS39" s="6"/>
      <c r="AT39" s="6"/>
      <c r="AU39" s="25"/>
      <c r="AV39" s="12"/>
      <c r="AW39" s="6"/>
      <c r="AX39" s="6"/>
      <c r="AY39" s="6"/>
      <c r="AZ39" s="25"/>
      <c r="BA39" s="6"/>
      <c r="BB39" s="6"/>
      <c r="BC39" s="6"/>
      <c r="BD39" s="6"/>
      <c r="BE39" s="30"/>
      <c r="BF39" s="4"/>
      <c r="BJ39" s="30"/>
      <c r="BK39" s="4"/>
      <c r="BO39" s="25"/>
      <c r="BP39" s="12"/>
      <c r="BQ39" s="6"/>
      <c r="BR39" s="6"/>
      <c r="BS39" s="6"/>
      <c r="BT39" s="25"/>
      <c r="BU39" s="6"/>
      <c r="BV39" s="6"/>
      <c r="BW39" s="6"/>
      <c r="BX39" s="6"/>
      <c r="BY39" s="25"/>
      <c r="BZ39" s="12"/>
      <c r="CA39" s="6"/>
      <c r="CB39" s="6"/>
      <c r="CC39" s="6"/>
      <c r="CD39" s="30"/>
      <c r="CE39" s="4"/>
      <c r="CI39" s="25"/>
      <c r="CJ39" s="12"/>
      <c r="CK39" s="6"/>
      <c r="CL39" s="6"/>
      <c r="CM39" s="6"/>
      <c r="CN39" s="30"/>
      <c r="CO39" s="4"/>
      <c r="CP39" s="4"/>
      <c r="CS39" s="30"/>
      <c r="CT39" s="4"/>
      <c r="CX39" s="25"/>
      <c r="CY39" s="12"/>
      <c r="CZ39" s="6"/>
      <c r="DA39" s="6"/>
      <c r="DB39" s="6"/>
      <c r="DC39" s="25"/>
      <c r="DD39" s="12"/>
      <c r="DE39" s="6"/>
      <c r="DF39" s="6"/>
      <c r="DG39" s="6"/>
      <c r="DH39" s="30"/>
      <c r="DM39" s="30"/>
      <c r="DN39" s="4"/>
      <c r="DR39" s="30"/>
      <c r="DS39" s="4"/>
      <c r="DW39" s="30"/>
      <c r="DX39" s="4"/>
      <c r="EB39" s="30"/>
      <c r="EG39" s="30"/>
      <c r="EL39" s="30"/>
    </row>
    <row r="40" spans="1:156" x14ac:dyDescent="0.25">
      <c r="K40" s="7"/>
      <c r="L40" s="30"/>
      <c r="M40" s="4"/>
      <c r="N40" s="4"/>
      <c r="O40" s="4"/>
      <c r="P40" s="4"/>
      <c r="Q40" s="29"/>
      <c r="R40" s="28"/>
      <c r="S40" s="6"/>
      <c r="T40" s="6"/>
      <c r="U40" s="6"/>
      <c r="V40" s="29"/>
      <c r="W40" s="28"/>
      <c r="X40" s="6"/>
      <c r="Y40" s="6"/>
      <c r="Z40" s="6"/>
      <c r="AA40" s="25"/>
      <c r="AB40" s="6"/>
      <c r="AC40" s="6"/>
      <c r="AD40" s="6"/>
      <c r="AE40" s="6"/>
      <c r="AF40" s="25"/>
      <c r="AG40" s="6"/>
      <c r="AH40" s="6"/>
      <c r="AI40" s="6"/>
      <c r="AJ40" s="6"/>
      <c r="AK40" s="25"/>
      <c r="AL40" s="6"/>
      <c r="AM40" s="6"/>
      <c r="AN40" s="6"/>
      <c r="AO40" s="6"/>
      <c r="AP40" s="25"/>
      <c r="AQ40" s="12"/>
      <c r="AR40" s="6"/>
      <c r="AS40" s="6"/>
      <c r="AT40" s="6"/>
      <c r="AU40" s="25"/>
      <c r="AV40" s="12"/>
      <c r="AW40" s="6"/>
      <c r="AX40" s="6"/>
      <c r="AY40" s="6"/>
      <c r="AZ40" s="25"/>
      <c r="BA40" s="6"/>
      <c r="BB40" s="6"/>
      <c r="BC40" s="6"/>
      <c r="BD40" s="6"/>
      <c r="BE40" s="30"/>
      <c r="BF40" s="4"/>
      <c r="BJ40" s="30"/>
      <c r="BK40" s="4"/>
      <c r="BO40" s="25"/>
      <c r="BP40" s="12"/>
      <c r="BQ40" s="6"/>
      <c r="BR40" s="6"/>
      <c r="BS40" s="6"/>
      <c r="BT40" s="25"/>
      <c r="BU40" s="6"/>
      <c r="BV40" s="6"/>
      <c r="BW40" s="6"/>
      <c r="BX40" s="6"/>
      <c r="BY40" s="25"/>
      <c r="BZ40" s="12"/>
      <c r="CA40" s="6"/>
      <c r="CB40" s="6"/>
      <c r="CC40" s="6"/>
      <c r="CD40" s="30"/>
      <c r="CE40" s="4"/>
      <c r="CI40" s="25"/>
      <c r="CJ40" s="12"/>
      <c r="CK40" s="6"/>
      <c r="CL40" s="6"/>
      <c r="CM40" s="6"/>
      <c r="CN40" s="30"/>
      <c r="CO40" s="4"/>
      <c r="CP40" s="4"/>
      <c r="CS40" s="30"/>
      <c r="CT40" s="4"/>
      <c r="CX40" s="25"/>
      <c r="CY40" s="12"/>
      <c r="CZ40" s="6"/>
      <c r="DA40" s="6"/>
      <c r="DB40" s="6"/>
      <c r="DC40" s="25"/>
      <c r="DD40" s="12"/>
      <c r="DE40" s="6"/>
      <c r="DF40" s="6"/>
      <c r="DG40" s="6"/>
      <c r="DH40" s="30"/>
      <c r="DM40" s="30"/>
      <c r="DN40" s="4"/>
      <c r="DR40" s="30"/>
      <c r="DS40" s="4"/>
      <c r="DW40" s="30"/>
      <c r="DX40" s="4"/>
      <c r="EB40" s="30"/>
      <c r="EG40" s="30"/>
      <c r="EL40" s="30"/>
    </row>
    <row r="41" spans="1:156" x14ac:dyDescent="0.25">
      <c r="A41" s="1" t="s">
        <v>19</v>
      </c>
      <c r="L41" s="25"/>
      <c r="M41" s="12"/>
      <c r="N41" s="6"/>
      <c r="O41" s="6"/>
      <c r="P41" s="6"/>
      <c r="Q41" s="25"/>
      <c r="R41" s="12"/>
      <c r="S41" s="6"/>
      <c r="T41" s="6"/>
      <c r="U41" s="6"/>
      <c r="V41" s="25"/>
      <c r="W41" s="12"/>
      <c r="X41" s="6"/>
      <c r="Y41" s="6"/>
      <c r="Z41" s="6"/>
      <c r="AA41" s="25"/>
      <c r="AB41" s="6"/>
      <c r="AC41" s="6"/>
      <c r="AD41" s="6"/>
      <c r="AE41" s="6"/>
      <c r="AF41" s="25"/>
      <c r="AG41" s="6"/>
      <c r="AH41" s="6"/>
      <c r="AI41" s="6"/>
      <c r="AJ41" s="6"/>
      <c r="AK41" s="25"/>
      <c r="AL41" s="6"/>
      <c r="AM41" s="6"/>
      <c r="AN41" s="6"/>
      <c r="AO41" s="6"/>
      <c r="AP41" s="25"/>
      <c r="AQ41" s="12"/>
      <c r="AR41" s="6"/>
      <c r="AS41" s="6"/>
      <c r="AT41" s="6"/>
      <c r="AU41" s="25"/>
      <c r="AV41" s="12"/>
      <c r="AW41" s="6"/>
      <c r="AX41" s="6"/>
      <c r="AY41" s="6"/>
      <c r="AZ41" s="25"/>
      <c r="BA41" s="6"/>
      <c r="BB41" s="6"/>
      <c r="BC41" s="6"/>
      <c r="BD41" s="6"/>
      <c r="BE41" s="30"/>
      <c r="BF41" s="4"/>
      <c r="BJ41" s="30"/>
      <c r="BO41" s="25"/>
      <c r="BP41" s="12"/>
      <c r="BQ41" s="6"/>
      <c r="BR41" s="6"/>
      <c r="BS41" s="6"/>
      <c r="BT41" s="25"/>
      <c r="BU41" s="6"/>
      <c r="BV41" s="6"/>
      <c r="BW41" s="6"/>
      <c r="BX41" s="6"/>
      <c r="BY41" s="25"/>
      <c r="BZ41" s="6"/>
      <c r="CA41" s="6"/>
      <c r="CB41" s="6"/>
      <c r="CC41" s="6"/>
      <c r="CD41" s="30"/>
      <c r="CE41" s="4"/>
      <c r="CI41" s="25"/>
      <c r="CJ41" s="12"/>
      <c r="CK41" s="6"/>
      <c r="CL41" s="6"/>
      <c r="CM41" s="6"/>
      <c r="CN41" s="25"/>
      <c r="CO41" s="12"/>
      <c r="CP41" s="12"/>
      <c r="CQ41" s="6"/>
      <c r="CR41" s="6"/>
      <c r="CS41" s="30"/>
      <c r="CT41" s="4"/>
      <c r="CX41" s="25"/>
      <c r="CY41" s="12"/>
      <c r="CZ41" s="6"/>
      <c r="DA41" s="6"/>
      <c r="DB41" s="6"/>
      <c r="DC41" s="25"/>
      <c r="DD41" s="12"/>
      <c r="DE41" s="6"/>
      <c r="DF41" s="6"/>
      <c r="DG41" s="6"/>
      <c r="DH41" s="30"/>
      <c r="DM41" s="30"/>
      <c r="DN41" s="4"/>
      <c r="DR41" s="30"/>
      <c r="DW41" s="30"/>
      <c r="DX41" s="4"/>
      <c r="EB41" s="30"/>
      <c r="EG41" s="30"/>
      <c r="EL41" s="30"/>
    </row>
    <row r="42" spans="1:156" x14ac:dyDescent="0.25">
      <c r="B42" s="6"/>
      <c r="C42" s="6"/>
      <c r="D42" s="6"/>
      <c r="E42" s="65" t="s">
        <v>865</v>
      </c>
      <c r="F42" s="6"/>
      <c r="G42" s="7"/>
      <c r="H42" s="7"/>
      <c r="I42" s="7"/>
      <c r="J42" s="7"/>
      <c r="L42" s="25"/>
      <c r="M42" s="6"/>
      <c r="N42" s="6"/>
      <c r="O42" s="6"/>
      <c r="P42" s="6"/>
      <c r="Q42" s="25"/>
      <c r="R42" s="6"/>
      <c r="S42" s="6"/>
      <c r="T42" s="6"/>
      <c r="U42" s="6"/>
      <c r="V42" s="25"/>
      <c r="W42" s="12"/>
      <c r="X42" s="6"/>
      <c r="Y42" s="6"/>
      <c r="Z42" s="6"/>
      <c r="AA42" s="30"/>
      <c r="AF42" s="30"/>
      <c r="AK42" s="25"/>
      <c r="AL42" s="6"/>
      <c r="AM42" s="6"/>
      <c r="AN42" s="6"/>
      <c r="AO42" s="6"/>
      <c r="AP42" s="25"/>
      <c r="AQ42" s="12"/>
      <c r="AR42" s="6"/>
      <c r="AS42" s="6"/>
      <c r="AT42" s="6"/>
      <c r="AU42" s="25"/>
      <c r="AV42" s="12"/>
      <c r="AW42" s="6"/>
      <c r="AX42" s="6"/>
      <c r="AY42" s="6"/>
      <c r="AZ42" s="25"/>
      <c r="BA42" s="6"/>
      <c r="BB42" s="6"/>
      <c r="BC42" s="6"/>
      <c r="BD42" s="6"/>
      <c r="BE42" s="30"/>
      <c r="BF42" s="4"/>
      <c r="BJ42" s="30"/>
      <c r="BO42" s="30"/>
      <c r="BP42" s="4"/>
      <c r="BT42" s="30"/>
      <c r="BY42" s="25"/>
      <c r="BZ42" s="6"/>
      <c r="CA42" s="6"/>
      <c r="CB42" s="6"/>
      <c r="CC42" s="6"/>
      <c r="CD42" s="30"/>
      <c r="CE42" s="4"/>
      <c r="CI42" s="25"/>
      <c r="CJ42" s="6"/>
      <c r="CK42" s="6"/>
      <c r="CL42" s="6"/>
      <c r="CM42" s="6"/>
      <c r="CN42" s="25"/>
      <c r="CO42" s="6"/>
      <c r="CP42" s="6"/>
      <c r="CQ42" s="6"/>
      <c r="CR42" s="6"/>
      <c r="CS42" s="30"/>
      <c r="CT42" s="4"/>
      <c r="CX42" s="25"/>
      <c r="CY42" s="6"/>
      <c r="CZ42" s="6"/>
      <c r="DA42" s="6"/>
      <c r="DB42" s="6"/>
      <c r="DC42" s="25"/>
      <c r="DD42" s="6"/>
      <c r="DE42" s="6"/>
      <c r="DF42" s="6"/>
      <c r="DG42" s="6"/>
      <c r="DH42" s="30"/>
      <c r="DM42" s="30"/>
      <c r="DN42" s="4"/>
      <c r="DR42" s="30"/>
      <c r="DW42" s="30"/>
      <c r="DX42" s="4"/>
      <c r="EB42" s="30"/>
      <c r="EG42" s="30"/>
      <c r="EL42" s="30"/>
    </row>
    <row r="43" spans="1:156" x14ac:dyDescent="0.25">
      <c r="A43" s="1" t="s">
        <v>90</v>
      </c>
      <c r="B43" s="6"/>
      <c r="J43" s="6"/>
      <c r="L43" s="47">
        <f>TRUNC(M43/6)+0.1*(M43-6*TRUNC(M43/6))</f>
        <v>51</v>
      </c>
      <c r="M43" s="21">
        <f>SUM(M4:M42)</f>
        <v>306</v>
      </c>
      <c r="N43" s="21">
        <f>SUM(N4:N42)</f>
        <v>1</v>
      </c>
      <c r="O43" s="21">
        <f>SUM(O4:O42)</f>
        <v>276</v>
      </c>
      <c r="P43" s="21">
        <f>SUM(P4:P42)</f>
        <v>5</v>
      </c>
      <c r="Q43" s="47">
        <f>TRUNC(R43/6)+0.1*(R43-6*TRUNC(R43/6))</f>
        <v>75</v>
      </c>
      <c r="R43" s="21">
        <f>SUM(R4:R42)</f>
        <v>450</v>
      </c>
      <c r="S43" s="21">
        <f>SUM(S4:S42)</f>
        <v>14</v>
      </c>
      <c r="T43" s="21">
        <f>SUM(T4:T42)</f>
        <v>239</v>
      </c>
      <c r="U43" s="21">
        <f>SUM(U4:U42)</f>
        <v>14</v>
      </c>
      <c r="V43" s="47">
        <f>TRUNC(W43/6)+0.1*(W43-6*TRUNC(W43/6))</f>
        <v>133.30000000000001</v>
      </c>
      <c r="W43" s="21">
        <f>SUM(W4:W42)</f>
        <v>801</v>
      </c>
      <c r="X43" s="21">
        <f>SUM(X4:X42)</f>
        <v>13</v>
      </c>
      <c r="Y43" s="21">
        <f>SUM(Y4:Y42)</f>
        <v>625</v>
      </c>
      <c r="Z43" s="21">
        <f>SUM(Z4:Z42)</f>
        <v>22</v>
      </c>
      <c r="AA43" s="47">
        <f>TRUNC(AB43/6)+0.1*(AB43-6*TRUNC(AB43/6))</f>
        <v>39.299999999999997</v>
      </c>
      <c r="AB43" s="21">
        <f>SUM(AB4:AB42)</f>
        <v>237</v>
      </c>
      <c r="AC43" s="21">
        <f>SUM(AC4:AC42)</f>
        <v>1</v>
      </c>
      <c r="AD43" s="21">
        <f>SUM(AD4:AD42)</f>
        <v>220</v>
      </c>
      <c r="AE43" s="21">
        <f>SUM(AE4:AE42)</f>
        <v>10</v>
      </c>
      <c r="AF43" s="21">
        <f>TRUNC(AG43/6)+0.1*(AG43-6*TRUNC(AG43/6))</f>
        <v>115.1</v>
      </c>
      <c r="AG43" s="21">
        <f>SUM(AG4:AG42)</f>
        <v>691</v>
      </c>
      <c r="AH43" s="21">
        <f>SUM(AH4:AH42)</f>
        <v>7</v>
      </c>
      <c r="AI43" s="21">
        <f>SUM(AI4:AI42)</f>
        <v>637</v>
      </c>
      <c r="AJ43" s="21">
        <f>SUM(AJ4:AJ42)</f>
        <v>21</v>
      </c>
      <c r="AK43" s="21">
        <f>TRUNC(AL43/6)+0.1*(AL43-6*TRUNC(AL43/6))</f>
        <v>46</v>
      </c>
      <c r="AL43" s="21">
        <f>SUM(AL4:AL42)</f>
        <v>276</v>
      </c>
      <c r="AM43" s="21">
        <f>SUM(AM4:AM42)</f>
        <v>4</v>
      </c>
      <c r="AN43" s="21">
        <f>SUM(AN4:AN42)</f>
        <v>214</v>
      </c>
      <c r="AO43" s="21">
        <f>SUM(AO4:AO42)</f>
        <v>7</v>
      </c>
      <c r="AP43" s="21">
        <f>TRUNC(AQ43/6)+0.1*(AQ43-6*TRUNC(AQ43/6))</f>
        <v>82.4</v>
      </c>
      <c r="AQ43" s="21">
        <f>SUM(AQ4:AQ42)</f>
        <v>496</v>
      </c>
      <c r="AR43" s="21">
        <f>SUM(AR4:AR42)</f>
        <v>4</v>
      </c>
      <c r="AS43" s="21">
        <f>SUM(AS4:AS42)</f>
        <v>441</v>
      </c>
      <c r="AT43" s="21">
        <f>SUM(AT4:AT42)</f>
        <v>19</v>
      </c>
      <c r="AU43" s="21">
        <f>TRUNC(AV43/6)+0.1*(AV43-6*TRUNC(AV43/6))</f>
        <v>18.2</v>
      </c>
      <c r="AV43" s="21">
        <f>SUM(AV4:AV42)</f>
        <v>110</v>
      </c>
      <c r="AW43" s="21">
        <f>SUM(AW4:AW42)</f>
        <v>0</v>
      </c>
      <c r="AX43" s="21">
        <f>SUM(AX4:AX42)</f>
        <v>93</v>
      </c>
      <c r="AY43" s="21">
        <f>SUM(AY4:AY42)</f>
        <v>9</v>
      </c>
      <c r="AZ43" s="47">
        <f>TRUNC(BA43/6)+0.1*(BA43-6*TRUNC(BA43/6))</f>
        <v>16.5</v>
      </c>
      <c r="BA43" s="21">
        <f>SUM(BA4:BA42)</f>
        <v>101</v>
      </c>
      <c r="BB43" s="21">
        <f>SUM(BB4:BB42)</f>
        <v>1</v>
      </c>
      <c r="BC43" s="21">
        <f>SUM(BC4:BC42)</f>
        <v>127</v>
      </c>
      <c r="BD43" s="21">
        <f>SUM(BD4:BD42)</f>
        <v>6</v>
      </c>
      <c r="BE43" s="21">
        <f>TRUNC(BF43/6)+0.1*(BF43-6*TRUNC(BF43/6))</f>
        <v>32.1</v>
      </c>
      <c r="BF43" s="21">
        <f>SUM(BF4:BF42)</f>
        <v>193</v>
      </c>
      <c r="BG43" s="21">
        <f>SUM(BG4:BG42)</f>
        <v>2</v>
      </c>
      <c r="BH43" s="21">
        <f>SUM(BH4:BH42)</f>
        <v>117</v>
      </c>
      <c r="BI43" s="21">
        <f>SUM(BI4:BI42)</f>
        <v>4</v>
      </c>
      <c r="BJ43" s="47">
        <f>TRUNC(BK43/6)+0.1*(BK43-6*TRUNC(BK43/6))</f>
        <v>9</v>
      </c>
      <c r="BK43" s="21">
        <f>SUM(BK4:BK42)</f>
        <v>54</v>
      </c>
      <c r="BL43" s="21">
        <f>SUM(BL4:BL42)</f>
        <v>2</v>
      </c>
      <c r="BM43" s="21">
        <f>SUM(BM4:BM42)</f>
        <v>48</v>
      </c>
      <c r="BN43" s="21">
        <f>SUM(BN4:BN42)</f>
        <v>3</v>
      </c>
      <c r="BO43" s="21">
        <f>TRUNC(BP43/6)+0.1*(BP43-6*TRUNC(BP43/6))</f>
        <v>23</v>
      </c>
      <c r="BP43" s="21">
        <f>SUM(BP4:BP42)</f>
        <v>138</v>
      </c>
      <c r="BQ43" s="21">
        <f>SUM(BQ4:BQ42)</f>
        <v>0</v>
      </c>
      <c r="BR43" s="21">
        <f>SUM(BR4:BR42)</f>
        <v>172</v>
      </c>
      <c r="BS43" s="21">
        <f>SUM(BS4:BS42)</f>
        <v>1</v>
      </c>
      <c r="BT43" s="21">
        <f>TRUNC(BU43/6)+0.1*(BU43-6*TRUNC(BU43/6))</f>
        <v>11</v>
      </c>
      <c r="BU43" s="21">
        <f>SUM(BU4:BU42)</f>
        <v>66</v>
      </c>
      <c r="BV43" s="21">
        <f>SUM(BV4:BV42)</f>
        <v>0</v>
      </c>
      <c r="BW43" s="21">
        <f>SUM(BW4:BW42)</f>
        <v>92</v>
      </c>
      <c r="BX43" s="21">
        <f>SUM(BX4:BX42)</f>
        <v>0</v>
      </c>
      <c r="BY43" s="47">
        <f>TRUNC(BZ43/6)+0.1*(BZ43-6*TRUNC(BZ43/6))</f>
        <v>5</v>
      </c>
      <c r="BZ43" s="21">
        <f>SUM(BZ4:BZ42)</f>
        <v>30</v>
      </c>
      <c r="CA43" s="21">
        <f>SUM(CA4:CA42)</f>
        <v>0</v>
      </c>
      <c r="CB43" s="21">
        <f>SUM(CB4:CB42)</f>
        <v>22</v>
      </c>
      <c r="CC43" s="21">
        <f>SUM(CC4:CC42)</f>
        <v>0</v>
      </c>
      <c r="CD43" s="47">
        <f>TRUNC(CE43/6)+0.1*(CE43-6*TRUNC(CE43/6))</f>
        <v>33.299999999999997</v>
      </c>
      <c r="CE43" s="48">
        <f>SUM(CE4:CE42)</f>
        <v>201</v>
      </c>
      <c r="CF43" s="21">
        <f>SUM(CF4:CF42)</f>
        <v>0</v>
      </c>
      <c r="CG43" s="21">
        <f>SUM(CG4:CG42)</f>
        <v>232</v>
      </c>
      <c r="CH43" s="21">
        <f>SUM(CH4:CH42)</f>
        <v>4</v>
      </c>
      <c r="CI43" s="21">
        <f>TRUNC(CJ43/6)+0.1*(CJ43-6*TRUNC(CJ43/6))</f>
        <v>6</v>
      </c>
      <c r="CJ43" s="21">
        <f>SUM(CJ4:CJ42)</f>
        <v>36</v>
      </c>
      <c r="CK43" s="21">
        <f>SUM(CK4:CK42)</f>
        <v>0</v>
      </c>
      <c r="CL43" s="21">
        <f>SUM(CL4:CL42)</f>
        <v>28</v>
      </c>
      <c r="CM43" s="21">
        <f>SUM(CM4:CM42)</f>
        <v>4</v>
      </c>
      <c r="CN43" s="47">
        <f>TRUNC(CO43/6)+0.1*(CO43-6*TRUNC(CO43/6))</f>
        <v>2</v>
      </c>
      <c r="CO43" s="21">
        <f>SUM(CO4:CO42)</f>
        <v>12</v>
      </c>
      <c r="CP43" s="21">
        <f>SUM(CP4:CP42)</f>
        <v>0</v>
      </c>
      <c r="CQ43" s="21">
        <f>SUM(CQ4:CQ42)</f>
        <v>11</v>
      </c>
      <c r="CR43" s="21">
        <f>SUM(CR4:CR42)</f>
        <v>0</v>
      </c>
      <c r="CS43" s="47">
        <f>TRUNC(CT43/6)+0.1*(CT43-6*TRUNC(CT43/6))</f>
        <v>9.3000000000000007</v>
      </c>
      <c r="CT43" s="48">
        <f>SUM(CT4:CT42)</f>
        <v>57</v>
      </c>
      <c r="CU43" s="21">
        <f>SUM(CU4:CU42)</f>
        <v>2</v>
      </c>
      <c r="CV43" s="21">
        <f>SUM(CV4:CV42)</f>
        <v>26</v>
      </c>
      <c r="CW43" s="21">
        <f>SUM(CW4:CW42)</f>
        <v>4</v>
      </c>
      <c r="CX43" s="21">
        <f>TRUNC(CY43/6)+0.1*(CY43-6*TRUNC(CY43/6))</f>
        <v>1</v>
      </c>
      <c r="CY43" s="21">
        <f>SUM(CY4:CY42)</f>
        <v>6</v>
      </c>
      <c r="CZ43" s="21">
        <f>SUM(CZ4:CZ42)</f>
        <v>0</v>
      </c>
      <c r="DA43" s="21">
        <f>SUM(DA4:DA42)</f>
        <v>12</v>
      </c>
      <c r="DB43" s="21">
        <f>SUM(DB4:DB42)</f>
        <v>0</v>
      </c>
      <c r="DC43" s="21">
        <f>TRUNC(DD43/6)+0.1*(DD43-6*TRUNC(DD43/6))</f>
        <v>19</v>
      </c>
      <c r="DD43" s="21">
        <f>SUM(DD4:DD42)</f>
        <v>114</v>
      </c>
      <c r="DE43" s="21">
        <f>SUM(DE4:DE42)</f>
        <v>0</v>
      </c>
      <c r="DF43" s="21">
        <f>SUM(DF4:DF42)</f>
        <v>137</v>
      </c>
      <c r="DG43" s="21">
        <f>SUM(DG4:DG42)</f>
        <v>4</v>
      </c>
      <c r="DH43" s="47">
        <f>TRUNC(DI43/6)+0.1*(DI43-6*TRUNC(DI43/6))</f>
        <v>17</v>
      </c>
      <c r="DI43" s="21">
        <f>SUM(DI4:DI42)</f>
        <v>102</v>
      </c>
      <c r="DJ43" s="21">
        <f>SUM(DJ4:DJ42)</f>
        <v>1</v>
      </c>
      <c r="DK43" s="21">
        <f>SUM(DK4:DK42)</f>
        <v>75</v>
      </c>
      <c r="DL43" s="21">
        <f>SUM(DL4:DL42)</f>
        <v>2</v>
      </c>
      <c r="DM43" s="47">
        <f>TRUNC(DN43/6)+0.1*(DN43-6*TRUNC(DN43/6))</f>
        <v>57</v>
      </c>
      <c r="DN43" s="48">
        <f>SUM(DN4:DN42)</f>
        <v>342</v>
      </c>
      <c r="DO43" s="21">
        <f>SUM(DO4:DO42)</f>
        <v>3</v>
      </c>
      <c r="DP43" s="21">
        <f>SUM(DP4:DP42)</f>
        <v>335</v>
      </c>
      <c r="DQ43" s="21">
        <f>SUM(DQ4:DQ42)</f>
        <v>11</v>
      </c>
      <c r="DR43" s="47">
        <f>TRUNC(DS43/6)+0.1*(DS43-6*TRUNC(DS43/6))</f>
        <v>3</v>
      </c>
      <c r="DS43" s="21">
        <f>SUM(DS4:DS42)</f>
        <v>18</v>
      </c>
      <c r="DT43" s="21">
        <f>SUM(DT4:DT42)</f>
        <v>0</v>
      </c>
      <c r="DU43" s="21">
        <f>SUM(DU4:DU42)</f>
        <v>23</v>
      </c>
      <c r="DV43" s="21">
        <f>SUM(DV4:DV42)</f>
        <v>0</v>
      </c>
      <c r="DW43" s="47">
        <f>TRUNC(DX43/6)+0.1*(DX43-6*TRUNC(DX43/6))</f>
        <v>25</v>
      </c>
      <c r="DX43" s="48">
        <f>SUM(DX4:DX42)</f>
        <v>150</v>
      </c>
      <c r="DY43" s="21">
        <f>SUM(DY4:DY42)</f>
        <v>0</v>
      </c>
      <c r="DZ43" s="21">
        <f>SUM(DZ4:DZ42)</f>
        <v>116</v>
      </c>
      <c r="EA43" s="21">
        <f>SUM(EA4:EA42)</f>
        <v>8</v>
      </c>
      <c r="EB43" s="47">
        <f>TRUNC(EC43/6)+0.1*(EC43-6*TRUNC(EC43/6))</f>
        <v>2</v>
      </c>
      <c r="EC43" s="48">
        <f>SUM(EC4:EC42)</f>
        <v>12</v>
      </c>
      <c r="ED43" s="21">
        <f>SUM(ED4:ED42)</f>
        <v>0</v>
      </c>
      <c r="EE43" s="21">
        <f>SUM(EE4:EE42)</f>
        <v>16</v>
      </c>
      <c r="EF43" s="21">
        <f>SUM(EF4:EF42)</f>
        <v>0</v>
      </c>
      <c r="EG43" s="47">
        <f>TRUNC(EH43/6)+0.1*(EH43-6*TRUNC(EH43/6))</f>
        <v>18</v>
      </c>
      <c r="EH43" s="48">
        <f>SUM(EH4:EH42)</f>
        <v>108</v>
      </c>
      <c r="EI43" s="21">
        <f>SUM(EI4:EI42)</f>
        <v>0</v>
      </c>
      <c r="EJ43" s="21">
        <f>SUM(EJ4:EJ42)</f>
        <v>168</v>
      </c>
      <c r="EK43" s="21">
        <f>SUM(EK4:EK42)</f>
        <v>2</v>
      </c>
      <c r="EL43" s="47">
        <f>TRUNC(EM43/6)+0.1*(EM43-6*TRUNC(EM43/6))</f>
        <v>15.5</v>
      </c>
      <c r="EM43" s="48">
        <f>SUM(EM4:EM42)</f>
        <v>95</v>
      </c>
      <c r="EN43" s="21">
        <f>SUM(EN4:EN42)</f>
        <v>2</v>
      </c>
      <c r="EO43" s="21">
        <f>SUM(EO4:EO42)</f>
        <v>84</v>
      </c>
      <c r="EP43" s="21">
        <f>SUM(EP4:EP42)</f>
        <v>5</v>
      </c>
      <c r="EQ43" s="47">
        <f>TRUNC(ER43/6)+0.1*(ER43-6*TRUNC(ER43/6))</f>
        <v>2</v>
      </c>
      <c r="ER43" s="48">
        <f>SUM(ER4:ER42)</f>
        <v>12</v>
      </c>
      <c r="ES43" s="21">
        <f>SUM(ES4:ES42)</f>
        <v>0</v>
      </c>
      <c r="ET43" s="21">
        <f>SUM(ET4:ET42)</f>
        <v>28</v>
      </c>
      <c r="EU43" s="21">
        <f>SUM(EU4:EU42)</f>
        <v>0</v>
      </c>
      <c r="EV43" s="47">
        <f>TRUNC(EW43/6)+0.1*(EW43-6*TRUNC(EW43/6))</f>
        <v>2</v>
      </c>
      <c r="EW43" s="48">
        <f>SUM(EW4:EW42)</f>
        <v>12</v>
      </c>
      <c r="EX43" s="21">
        <f>SUM(EX4:EX42)</f>
        <v>0</v>
      </c>
      <c r="EY43" s="21">
        <f>SUM(EY4:EY42)</f>
        <v>14</v>
      </c>
      <c r="EZ43" s="21">
        <f>SUM(EZ4:EZ42)</f>
        <v>1</v>
      </c>
    </row>
    <row r="44" spans="1:156" x14ac:dyDescent="0.25">
      <c r="A44" s="49" t="s">
        <v>57</v>
      </c>
      <c r="B44" s="49" t="s">
        <v>839</v>
      </c>
      <c r="C44" s="49" t="s">
        <v>675</v>
      </c>
      <c r="E44" s="50" t="s">
        <v>840</v>
      </c>
      <c r="J44" s="6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</row>
    <row r="45" spans="1:156" x14ac:dyDescent="0.25">
      <c r="A45" s="49" t="s">
        <v>841</v>
      </c>
      <c r="B45" t="s">
        <v>842</v>
      </c>
      <c r="C45" t="s">
        <v>690</v>
      </c>
      <c r="E45" t="s">
        <v>843</v>
      </c>
      <c r="K45" s="8"/>
      <c r="L45" s="22" t="str">
        <f>L2</f>
        <v>Hood</v>
      </c>
      <c r="M45" s="22"/>
      <c r="N45" s="22"/>
      <c r="O45" s="22"/>
      <c r="P45" s="22"/>
      <c r="Q45" s="22" t="str">
        <f>Q2</f>
        <v>Lewis</v>
      </c>
      <c r="R45" s="22"/>
      <c r="S45" s="22"/>
      <c r="T45" s="22"/>
      <c r="U45" s="22"/>
      <c r="V45" s="22" t="str">
        <f>V2</f>
        <v>P Stephens</v>
      </c>
      <c r="W45" s="22"/>
      <c r="X45" s="22"/>
      <c r="Y45" s="22"/>
      <c r="Z45" s="22"/>
      <c r="AA45" s="22" t="str">
        <f>AA2</f>
        <v>D Thomas</v>
      </c>
      <c r="AB45" s="22"/>
      <c r="AC45" s="22"/>
      <c r="AD45" s="22"/>
      <c r="AE45" s="22"/>
      <c r="AF45" s="22" t="str">
        <f>AF2</f>
        <v>M Stephens</v>
      </c>
      <c r="AG45" s="22"/>
      <c r="AH45" s="22"/>
      <c r="AI45" s="22"/>
      <c r="AJ45" s="22"/>
      <c r="AK45" s="22" t="str">
        <f>AK2</f>
        <v>Day</v>
      </c>
      <c r="AL45" s="22"/>
      <c r="AM45" s="22"/>
      <c r="AN45" s="22"/>
      <c r="AO45" s="22"/>
      <c r="AP45" s="22" t="str">
        <f>AP2</f>
        <v>Stewart</v>
      </c>
      <c r="AQ45" s="22"/>
      <c r="AR45" s="22"/>
      <c r="AS45" s="22"/>
      <c r="AT45" s="22"/>
      <c r="AU45" s="22" t="str">
        <f>AU2</f>
        <v>Saj</v>
      </c>
      <c r="AV45" s="22"/>
      <c r="AW45" s="22"/>
      <c r="AX45" s="22"/>
      <c r="AY45" s="22"/>
      <c r="AZ45" s="22" t="str">
        <f>AZ2</f>
        <v>Hirani</v>
      </c>
      <c r="BA45" s="22"/>
      <c r="BB45" s="22"/>
      <c r="BC45" s="22"/>
      <c r="BD45" s="22"/>
      <c r="BE45" s="22" t="str">
        <f>BE2</f>
        <v>Orfila</v>
      </c>
      <c r="BF45" s="22"/>
      <c r="BG45" s="22"/>
      <c r="BH45" s="22"/>
      <c r="BI45" s="22"/>
      <c r="BJ45" s="22" t="str">
        <f>BJ2</f>
        <v>Loveridge</v>
      </c>
      <c r="BK45" s="22"/>
      <c r="BL45" s="22"/>
      <c r="BM45" s="22"/>
      <c r="BN45" s="22"/>
      <c r="BO45" s="22" t="str">
        <f>BO2</f>
        <v>O'Reilly</v>
      </c>
      <c r="BP45" s="22"/>
      <c r="BQ45" s="22"/>
      <c r="BR45" s="22"/>
      <c r="BS45" s="22"/>
      <c r="BT45" s="22" t="str">
        <f>BT2</f>
        <v>J Prior</v>
      </c>
      <c r="BU45" s="22"/>
      <c r="BV45" s="22"/>
      <c r="BW45" s="22"/>
      <c r="BX45" s="22"/>
      <c r="BY45" s="22" t="str">
        <f>BY2</f>
        <v>J Furnham</v>
      </c>
      <c r="BZ45" s="22"/>
      <c r="CA45" s="22"/>
      <c r="CB45" s="22"/>
      <c r="CC45" s="22"/>
      <c r="CD45" s="22" t="str">
        <f>CD2</f>
        <v>Tangney</v>
      </c>
      <c r="CE45" s="22"/>
      <c r="CF45" s="22"/>
      <c r="CG45" s="22"/>
      <c r="CH45" s="22"/>
      <c r="CI45" s="22" t="str">
        <f>CI2</f>
        <v>Roach</v>
      </c>
      <c r="CJ45" s="22"/>
      <c r="CK45" s="22"/>
      <c r="CL45" s="22"/>
      <c r="CM45" s="22"/>
      <c r="CN45" s="22" t="str">
        <f>CN2</f>
        <v>Swain</v>
      </c>
      <c r="CO45" s="22"/>
      <c r="CP45" s="22"/>
      <c r="CQ45" s="22"/>
      <c r="CR45" s="22"/>
      <c r="CS45" s="22" t="str">
        <f>CS2</f>
        <v>Mason-Wilkes</v>
      </c>
      <c r="CT45" s="22"/>
      <c r="CU45" s="22"/>
      <c r="CV45" s="22"/>
      <c r="CW45" s="22"/>
      <c r="CX45" s="22" t="str">
        <f>CX2</f>
        <v>G Thomas</v>
      </c>
      <c r="CY45" s="22"/>
      <c r="CZ45" s="22"/>
      <c r="DA45" s="22"/>
      <c r="DB45" s="22"/>
      <c r="DC45" s="22" t="str">
        <f>DC2</f>
        <v>Harding</v>
      </c>
      <c r="DD45" s="22"/>
      <c r="DE45" s="22"/>
      <c r="DF45" s="22"/>
      <c r="DG45" s="22"/>
      <c r="DH45" s="22" t="str">
        <f>DH2</f>
        <v>Bowes</v>
      </c>
      <c r="DI45" s="22"/>
      <c r="DJ45" s="22"/>
      <c r="DK45" s="22"/>
      <c r="DL45" s="22"/>
      <c r="DM45" s="22" t="str">
        <f>DM2</f>
        <v>Obee</v>
      </c>
      <c r="DN45" s="22"/>
      <c r="DO45" s="22"/>
      <c r="DP45" s="22"/>
      <c r="DQ45" s="22"/>
      <c r="DR45" s="22" t="str">
        <f>DR2</f>
        <v>Cox</v>
      </c>
      <c r="DS45" s="27"/>
      <c r="DT45" s="27"/>
      <c r="DW45" s="22" t="str">
        <f>DW2</f>
        <v>Holliday</v>
      </c>
      <c r="DX45" s="27"/>
      <c r="DY45" s="27"/>
      <c r="EB45" s="22" t="str">
        <f>EB2</f>
        <v>Britton</v>
      </c>
      <c r="EG45" s="22" t="str">
        <f>EG2</f>
        <v>Hemsley</v>
      </c>
      <c r="EL45" s="22" t="str">
        <f>EL2</f>
        <v>Tomos Jo</v>
      </c>
      <c r="EQ45" t="s">
        <v>836</v>
      </c>
      <c r="EV45" s="49" t="s">
        <v>864</v>
      </c>
    </row>
    <row r="46" spans="1:156" x14ac:dyDescent="0.25">
      <c r="A46" s="49" t="s">
        <v>844</v>
      </c>
      <c r="B46" s="49" t="s">
        <v>72</v>
      </c>
      <c r="C46" s="49" t="s">
        <v>680</v>
      </c>
      <c r="E46" s="50" t="s">
        <v>845</v>
      </c>
      <c r="L46" s="6"/>
      <c r="M46" s="6"/>
      <c r="N46" s="6"/>
      <c r="O46" s="6"/>
      <c r="P46" s="12"/>
      <c r="Q46" s="4"/>
      <c r="R46" s="12"/>
      <c r="S46" s="12"/>
      <c r="T46" s="12"/>
      <c r="U46" s="12"/>
      <c r="V46" s="12"/>
      <c r="W46" s="12"/>
      <c r="X46" s="12"/>
      <c r="Y46" s="12"/>
      <c r="Z46" s="12"/>
      <c r="AA46" s="4"/>
      <c r="AJ46" s="4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6"/>
      <c r="AX46" s="6"/>
      <c r="AY46" s="6"/>
      <c r="AZ46" s="6"/>
      <c r="BA46" s="6"/>
      <c r="BB46" s="6"/>
      <c r="BC46" s="6"/>
      <c r="BD46" s="6"/>
      <c r="BE46" s="4"/>
      <c r="BF46" s="4"/>
      <c r="BY46" s="6"/>
      <c r="BZ46" s="6"/>
      <c r="CA46" s="6"/>
      <c r="CB46" s="6"/>
      <c r="CC46" s="6"/>
      <c r="CH46" s="4"/>
      <c r="CI46" s="4"/>
      <c r="CJ46" s="12"/>
      <c r="CK46" s="12"/>
      <c r="CL46" s="12"/>
      <c r="CM46" s="12"/>
      <c r="CN46" s="6"/>
      <c r="CO46" s="6"/>
      <c r="CP46" s="6"/>
      <c r="CQ46" s="6"/>
      <c r="CR46" s="6"/>
      <c r="CW46" s="4"/>
      <c r="CX46" s="12"/>
      <c r="CY46" s="6"/>
      <c r="CZ46" s="6"/>
      <c r="DA46" s="6"/>
      <c r="DB46" s="6"/>
      <c r="DC46" s="6"/>
      <c r="DD46" s="6"/>
      <c r="DE46" s="6"/>
      <c r="DF46" s="6"/>
      <c r="DG46" s="6"/>
    </row>
    <row r="47" spans="1:156" x14ac:dyDescent="0.25">
      <c r="A47" s="49" t="s">
        <v>841</v>
      </c>
      <c r="B47" s="49" t="s">
        <v>88</v>
      </c>
      <c r="C47" s="49" t="s">
        <v>680</v>
      </c>
      <c r="E47" s="50" t="s">
        <v>846</v>
      </c>
    </row>
    <row r="48" spans="1:156" x14ac:dyDescent="0.25">
      <c r="A48" s="49" t="s">
        <v>200</v>
      </c>
      <c r="B48" s="49" t="s">
        <v>88</v>
      </c>
      <c r="C48" s="49" t="s">
        <v>860</v>
      </c>
      <c r="E48" s="50" t="s">
        <v>861</v>
      </c>
    </row>
    <row r="49" spans="1:111" x14ac:dyDescent="0.25">
      <c r="A49" s="49" t="s">
        <v>781</v>
      </c>
      <c r="B49" s="49" t="s">
        <v>99</v>
      </c>
      <c r="C49" s="49" t="s">
        <v>765</v>
      </c>
      <c r="E49" s="50" t="s">
        <v>847</v>
      </c>
    </row>
    <row r="50" spans="1:111" x14ac:dyDescent="0.25">
      <c r="A50" s="49" t="s">
        <v>781</v>
      </c>
      <c r="B50" s="49" t="s">
        <v>99</v>
      </c>
      <c r="C50" s="49" t="s">
        <v>680</v>
      </c>
      <c r="E50" s="50" t="s">
        <v>846</v>
      </c>
    </row>
    <row r="51" spans="1:111" x14ac:dyDescent="0.25">
      <c r="A51" s="49" t="s">
        <v>57</v>
      </c>
      <c r="B51" s="49" t="s">
        <v>211</v>
      </c>
      <c r="C51" s="49" t="s">
        <v>680</v>
      </c>
      <c r="E51" s="50" t="s">
        <v>846</v>
      </c>
    </row>
    <row r="52" spans="1:111" x14ac:dyDescent="0.25">
      <c r="A52" s="49" t="s">
        <v>848</v>
      </c>
      <c r="B52" s="49" t="s">
        <v>211</v>
      </c>
      <c r="C52" s="49" t="s">
        <v>849</v>
      </c>
      <c r="E52" s="50" t="s">
        <v>850</v>
      </c>
    </row>
    <row r="53" spans="1:111" x14ac:dyDescent="0.25">
      <c r="A53" s="49" t="s">
        <v>858</v>
      </c>
      <c r="B53" s="49" t="s">
        <v>270</v>
      </c>
      <c r="C53" s="49" t="s">
        <v>694</v>
      </c>
      <c r="E53" s="50" t="s">
        <v>859</v>
      </c>
    </row>
    <row r="54" spans="1:111" x14ac:dyDescent="0.25">
      <c r="A54" s="49" t="s">
        <v>13</v>
      </c>
      <c r="B54" s="49" t="s">
        <v>426</v>
      </c>
      <c r="C54" s="49" t="s">
        <v>680</v>
      </c>
      <c r="E54" s="50" t="s">
        <v>824</v>
      </c>
      <c r="L54" s="6"/>
      <c r="M54" s="6"/>
      <c r="N54" s="6"/>
      <c r="O54" s="6"/>
      <c r="P54" s="12"/>
      <c r="Q54" s="4"/>
      <c r="R54" s="12"/>
      <c r="S54" s="12"/>
      <c r="T54" s="12"/>
      <c r="U54" s="12"/>
      <c r="V54" s="12"/>
      <c r="W54" s="12"/>
      <c r="X54" s="12"/>
      <c r="Y54" s="12"/>
      <c r="Z54" s="12"/>
      <c r="AA54" s="4"/>
      <c r="AJ54" s="4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6"/>
      <c r="AX54" s="6"/>
      <c r="AY54" s="6"/>
      <c r="AZ54" s="6"/>
      <c r="BA54" s="6"/>
      <c r="BB54" s="6"/>
      <c r="BC54" s="6"/>
      <c r="BD54" s="6"/>
      <c r="BE54" s="4"/>
      <c r="BF54" s="4"/>
      <c r="BY54" s="6"/>
      <c r="BZ54" s="6"/>
      <c r="CA54" s="6"/>
      <c r="CB54" s="6"/>
      <c r="CC54" s="6"/>
      <c r="CH54" s="4"/>
      <c r="CI54" s="4"/>
      <c r="CJ54" s="12"/>
      <c r="CK54" s="12"/>
      <c r="CL54" s="12"/>
      <c r="CM54" s="12"/>
      <c r="CN54" s="6"/>
      <c r="CO54" s="6"/>
      <c r="CP54" s="6"/>
      <c r="CQ54" s="6"/>
      <c r="CR54" s="6"/>
      <c r="CW54" s="4"/>
      <c r="CX54" s="12"/>
      <c r="CY54" s="6"/>
      <c r="CZ54" s="6"/>
      <c r="DA54" s="6"/>
      <c r="DB54" s="6"/>
      <c r="DC54" s="6"/>
      <c r="DD54" s="6"/>
      <c r="DE54" s="6"/>
      <c r="DF54" s="6"/>
      <c r="DG54" s="6"/>
    </row>
    <row r="55" spans="1:111" x14ac:dyDescent="0.25">
      <c r="A55" s="49" t="s">
        <v>829</v>
      </c>
      <c r="B55" s="49" t="s">
        <v>262</v>
      </c>
      <c r="C55" s="49" t="s">
        <v>679</v>
      </c>
      <c r="E55" s="50" t="s">
        <v>851</v>
      </c>
      <c r="L55" s="6"/>
      <c r="M55" s="6"/>
      <c r="N55" s="6"/>
      <c r="O55" s="6"/>
      <c r="P55" s="12"/>
      <c r="Q55" s="4"/>
      <c r="R55" s="12"/>
      <c r="S55" s="12"/>
      <c r="T55" s="12"/>
      <c r="U55" s="12"/>
      <c r="V55" s="12"/>
      <c r="W55" s="12"/>
      <c r="X55" s="12"/>
      <c r="Y55" s="12"/>
      <c r="Z55" s="12"/>
      <c r="AA55" s="4"/>
      <c r="AJ55" s="4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6"/>
      <c r="AX55" s="6"/>
      <c r="AY55" s="6"/>
      <c r="AZ55" s="6"/>
      <c r="BA55" s="6"/>
      <c r="BB55" s="6"/>
      <c r="BC55" s="6"/>
      <c r="BD55" s="6"/>
      <c r="BE55" s="4"/>
      <c r="BF55" s="4"/>
      <c r="BY55" s="6"/>
      <c r="BZ55" s="6"/>
      <c r="CA55" s="6"/>
      <c r="CB55" s="6"/>
      <c r="CC55" s="6"/>
      <c r="CH55" s="4"/>
      <c r="CI55" s="4"/>
      <c r="CJ55" s="12"/>
      <c r="CK55" s="12"/>
      <c r="CL55" s="12"/>
      <c r="CM55" s="12"/>
      <c r="CN55" s="6"/>
      <c r="CO55" s="6"/>
      <c r="CP55" s="6"/>
      <c r="CQ55" s="6"/>
      <c r="CR55" s="6"/>
      <c r="CW55" s="4"/>
      <c r="CX55" s="12"/>
      <c r="CY55" s="6"/>
      <c r="CZ55" s="6"/>
      <c r="DA55" s="6"/>
      <c r="DB55" s="6"/>
      <c r="DC55" s="6"/>
      <c r="DD55" s="6"/>
      <c r="DE55" s="6"/>
      <c r="DF55" s="6"/>
      <c r="DG55" s="6"/>
    </row>
    <row r="56" spans="1:111" x14ac:dyDescent="0.25">
      <c r="A56" s="49" t="s">
        <v>829</v>
      </c>
      <c r="B56" s="49" t="s">
        <v>852</v>
      </c>
      <c r="C56" s="49" t="s">
        <v>680</v>
      </c>
      <c r="E56" s="50" t="s">
        <v>845</v>
      </c>
      <c r="L56" s="6"/>
      <c r="M56" s="6"/>
      <c r="N56" s="6"/>
      <c r="O56" s="6"/>
      <c r="P56" s="12"/>
      <c r="Q56" s="4"/>
      <c r="R56" s="12"/>
      <c r="S56" s="12"/>
      <c r="T56" s="12"/>
      <c r="U56" s="12"/>
      <c r="V56" s="12"/>
      <c r="W56" s="12"/>
      <c r="X56" s="12"/>
      <c r="Y56" s="12"/>
      <c r="Z56" s="12"/>
      <c r="AA56" s="4"/>
      <c r="AJ56" s="4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6"/>
      <c r="AX56" s="6"/>
      <c r="AY56" s="6"/>
      <c r="AZ56" s="6"/>
      <c r="BA56" s="6"/>
      <c r="BB56" s="6"/>
      <c r="BC56" s="6"/>
      <c r="BD56" s="6"/>
      <c r="BE56" s="4"/>
      <c r="BF56" s="4"/>
      <c r="BY56" s="6"/>
      <c r="BZ56" s="6"/>
      <c r="CA56" s="6"/>
      <c r="CB56" s="6"/>
      <c r="CC56" s="6"/>
      <c r="CH56" s="4"/>
      <c r="CI56" s="4"/>
      <c r="CJ56" s="12"/>
      <c r="CK56" s="12"/>
      <c r="CL56" s="12"/>
      <c r="CM56" s="12"/>
      <c r="CN56" s="6"/>
      <c r="CO56" s="6"/>
      <c r="CP56" s="6"/>
      <c r="CQ56" s="6"/>
      <c r="CR56" s="6"/>
      <c r="CW56" s="4"/>
      <c r="CX56" s="12"/>
      <c r="CY56" s="6"/>
      <c r="CZ56" s="6"/>
      <c r="DA56" s="6"/>
      <c r="DB56" s="6"/>
      <c r="DC56" s="6"/>
      <c r="DD56" s="6"/>
      <c r="DE56" s="6"/>
      <c r="DF56" s="6"/>
      <c r="DG56" s="6"/>
    </row>
    <row r="57" spans="1:111" x14ac:dyDescent="0.25">
      <c r="A57" s="49" t="s">
        <v>781</v>
      </c>
      <c r="B57" s="49" t="s">
        <v>322</v>
      </c>
      <c r="C57" s="49" t="s">
        <v>770</v>
      </c>
      <c r="E57" s="50" t="s">
        <v>783</v>
      </c>
      <c r="L57" s="6"/>
      <c r="M57" s="6"/>
      <c r="N57" s="6"/>
      <c r="O57" s="6"/>
      <c r="P57" s="12"/>
      <c r="Q57" s="4"/>
      <c r="R57" s="12"/>
      <c r="S57" s="12"/>
      <c r="T57" s="12"/>
      <c r="U57" s="12"/>
      <c r="V57" s="12"/>
      <c r="W57" s="12"/>
      <c r="X57" s="12"/>
      <c r="Y57" s="12"/>
      <c r="Z57" s="12"/>
      <c r="AA57" s="4"/>
      <c r="AJ57" s="4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6"/>
      <c r="AX57" s="6"/>
      <c r="AY57" s="6"/>
      <c r="AZ57" s="6"/>
      <c r="BA57" s="6"/>
      <c r="BB57" s="6"/>
      <c r="BC57" s="6"/>
      <c r="BD57" s="6"/>
      <c r="BE57" s="4"/>
      <c r="BF57" s="4"/>
      <c r="BY57" s="6"/>
      <c r="BZ57" s="6"/>
      <c r="CA57" s="6"/>
      <c r="CB57" s="6"/>
      <c r="CC57" s="6"/>
      <c r="CH57" s="4"/>
      <c r="CI57" s="4"/>
      <c r="CJ57" s="12"/>
      <c r="CK57" s="12"/>
      <c r="CL57" s="12"/>
      <c r="CM57" s="12"/>
      <c r="CN57" s="6"/>
      <c r="CO57" s="6"/>
      <c r="CP57" s="6"/>
      <c r="CQ57" s="6"/>
      <c r="CR57" s="6"/>
      <c r="CW57" s="4"/>
      <c r="CX57" s="12"/>
      <c r="CY57" s="6"/>
      <c r="CZ57" s="6"/>
      <c r="DA57" s="6"/>
      <c r="DB57" s="6"/>
      <c r="DC57" s="6"/>
      <c r="DD57" s="6"/>
      <c r="DE57" s="6"/>
      <c r="DF57" s="6"/>
      <c r="DG57" s="6"/>
    </row>
    <row r="58" spans="1:111" x14ac:dyDescent="0.25">
      <c r="A58" s="49" t="s">
        <v>781</v>
      </c>
      <c r="B58" s="49" t="s">
        <v>853</v>
      </c>
      <c r="C58" s="49" t="s">
        <v>854</v>
      </c>
      <c r="E58" s="50" t="s">
        <v>855</v>
      </c>
      <c r="L58" s="6"/>
      <c r="M58" s="6"/>
      <c r="N58" s="6"/>
      <c r="O58" s="6"/>
      <c r="P58" s="12"/>
      <c r="Q58" s="4"/>
      <c r="R58" s="12"/>
      <c r="S58" s="12"/>
      <c r="T58" s="12"/>
      <c r="U58" s="12"/>
      <c r="V58" s="12"/>
      <c r="W58" s="12"/>
      <c r="X58" s="12"/>
      <c r="Y58" s="12"/>
      <c r="Z58" s="12"/>
      <c r="AA58" s="4"/>
      <c r="AJ58" s="4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6"/>
      <c r="AX58" s="6"/>
      <c r="AY58" s="6"/>
      <c r="AZ58" s="6"/>
      <c r="BA58" s="6"/>
      <c r="BB58" s="6"/>
      <c r="BC58" s="6"/>
      <c r="BD58" s="6"/>
      <c r="BE58" s="4"/>
      <c r="BF58" s="4"/>
      <c r="BY58" s="6"/>
      <c r="BZ58" s="6"/>
      <c r="CA58" s="6"/>
      <c r="CB58" s="6"/>
      <c r="CC58" s="6"/>
      <c r="CH58" s="4"/>
      <c r="CI58" s="4"/>
      <c r="CJ58" s="12"/>
      <c r="CK58" s="12"/>
      <c r="CL58" s="12"/>
      <c r="CM58" s="12"/>
      <c r="CN58" s="6"/>
      <c r="CO58" s="6"/>
      <c r="CP58" s="6"/>
      <c r="CQ58" s="6"/>
      <c r="CR58" s="6"/>
      <c r="CW58" s="4"/>
      <c r="CX58" s="12"/>
      <c r="CY58" s="6"/>
      <c r="CZ58" s="6"/>
      <c r="DA58" s="6"/>
      <c r="DB58" s="6"/>
      <c r="DC58" s="6"/>
      <c r="DD58" s="6"/>
      <c r="DE58" s="6"/>
      <c r="DF58" s="6"/>
      <c r="DG58" s="6"/>
    </row>
    <row r="59" spans="1:111" x14ac:dyDescent="0.25">
      <c r="A59" s="49" t="s">
        <v>13</v>
      </c>
      <c r="B59" s="49" t="s">
        <v>857</v>
      </c>
      <c r="C59" s="49" t="s">
        <v>678</v>
      </c>
      <c r="E59" s="50" t="s">
        <v>856</v>
      </c>
      <c r="L59" s="6"/>
      <c r="M59" s="6"/>
      <c r="N59" s="6"/>
      <c r="O59" s="6"/>
      <c r="P59" s="12"/>
      <c r="Q59" s="4"/>
      <c r="R59" s="12"/>
      <c r="S59" s="12"/>
      <c r="T59" s="12"/>
      <c r="U59" s="12"/>
      <c r="V59" s="12"/>
      <c r="W59" s="12"/>
      <c r="X59" s="12"/>
      <c r="Y59" s="12"/>
      <c r="Z59" s="12"/>
      <c r="AA59" s="4"/>
      <c r="AJ59" s="4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6"/>
      <c r="AX59" s="6"/>
      <c r="AY59" s="6"/>
      <c r="AZ59" s="6"/>
      <c r="BA59" s="6"/>
      <c r="BB59" s="6"/>
      <c r="BC59" s="6"/>
      <c r="BD59" s="6"/>
      <c r="BE59" s="4"/>
      <c r="BF59" s="4"/>
      <c r="BY59" s="6"/>
      <c r="BZ59" s="6"/>
      <c r="CA59" s="6"/>
      <c r="CB59" s="6"/>
      <c r="CC59" s="6"/>
      <c r="CH59" s="4"/>
      <c r="CI59" s="4"/>
      <c r="CJ59" s="12"/>
      <c r="CK59" s="12"/>
      <c r="CL59" s="12"/>
      <c r="CM59" s="12"/>
      <c r="CN59" s="6"/>
      <c r="CO59" s="6"/>
      <c r="CP59" s="6"/>
      <c r="CQ59" s="6"/>
      <c r="CR59" s="6"/>
      <c r="CW59" s="4"/>
      <c r="CX59" s="12"/>
      <c r="CY59" s="6"/>
      <c r="CZ59" s="6"/>
      <c r="DA59" s="6"/>
      <c r="DB59" s="6"/>
      <c r="DC59" s="6"/>
      <c r="DD59" s="6"/>
      <c r="DE59" s="6"/>
      <c r="DF59" s="6"/>
      <c r="DG59" s="6"/>
    </row>
    <row r="60" spans="1:111" x14ac:dyDescent="0.25">
      <c r="L60" s="6"/>
      <c r="M60" s="6"/>
      <c r="N60" s="6"/>
      <c r="O60" s="6"/>
      <c r="P60" s="12"/>
      <c r="Q60" s="4"/>
      <c r="R60" s="12"/>
      <c r="S60" s="12"/>
      <c r="T60" s="12"/>
      <c r="U60" s="12"/>
      <c r="V60" s="12"/>
      <c r="W60" s="12"/>
      <c r="X60" s="12"/>
      <c r="Y60" s="12"/>
      <c r="Z60" s="12"/>
      <c r="AA60" s="4"/>
      <c r="AJ60" s="4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6"/>
      <c r="AX60" s="6"/>
      <c r="AY60" s="6"/>
      <c r="AZ60" s="6"/>
      <c r="BA60" s="6"/>
      <c r="BB60" s="6"/>
      <c r="BC60" s="6"/>
      <c r="BD60" s="6"/>
      <c r="BE60" s="4"/>
      <c r="BF60" s="4"/>
      <c r="BY60" s="6"/>
      <c r="BZ60" s="6"/>
      <c r="CA60" s="6"/>
      <c r="CB60" s="6"/>
      <c r="CC60" s="6"/>
      <c r="CH60" s="4"/>
      <c r="CI60" s="4"/>
      <c r="CJ60" s="12"/>
      <c r="CK60" s="12"/>
      <c r="CL60" s="12"/>
      <c r="CM60" s="12"/>
      <c r="CN60" s="6"/>
      <c r="CO60" s="6"/>
      <c r="CP60" s="6"/>
      <c r="CQ60" s="6"/>
      <c r="CR60" s="6"/>
      <c r="CW60" s="4"/>
      <c r="CX60" s="12"/>
      <c r="CY60" s="6"/>
      <c r="CZ60" s="6"/>
      <c r="DA60" s="6"/>
      <c r="DB60" s="6"/>
      <c r="DC60" s="6"/>
      <c r="DD60" s="6"/>
      <c r="DE60" s="6"/>
      <c r="DF60" s="6"/>
      <c r="DG60" s="6"/>
    </row>
    <row r="61" spans="1:111" x14ac:dyDescent="0.25">
      <c r="L61" s="6"/>
      <c r="M61" s="6"/>
      <c r="N61" s="6"/>
      <c r="O61" s="6"/>
      <c r="P61" s="6"/>
      <c r="Q61" s="6"/>
      <c r="R61" s="6"/>
      <c r="S61" s="6"/>
      <c r="T61" s="6"/>
      <c r="U61" s="6"/>
      <c r="V61" s="12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12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12"/>
      <c r="AV61" s="12"/>
      <c r="AW61" s="6"/>
      <c r="AX61" s="6"/>
      <c r="AY61" s="6"/>
      <c r="AZ61" s="6"/>
      <c r="BA61" s="6"/>
      <c r="BB61" s="6"/>
      <c r="BC61" s="6"/>
      <c r="BD61" s="6"/>
      <c r="BE61" s="4"/>
      <c r="BF61" s="4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H61" s="4"/>
      <c r="CI61" s="12"/>
      <c r="CJ61" s="12"/>
      <c r="CK61" s="12"/>
      <c r="CL61" s="12"/>
      <c r="CM61" s="12"/>
      <c r="CN61" s="6"/>
      <c r="CO61" s="6"/>
      <c r="CP61" s="6"/>
      <c r="CQ61" s="6"/>
      <c r="CR61" s="6"/>
      <c r="DB61" s="4"/>
      <c r="DC61" s="6"/>
      <c r="DD61" s="6"/>
      <c r="DE61" s="6"/>
      <c r="DF61" s="6"/>
      <c r="DG61" s="6"/>
    </row>
    <row r="62" spans="1:111" x14ac:dyDescent="0.25">
      <c r="E62" s="55"/>
      <c r="L62" s="6"/>
      <c r="M62" s="6"/>
      <c r="N62" s="6"/>
      <c r="O62" s="6"/>
      <c r="P62" s="6"/>
      <c r="Q62" s="6"/>
      <c r="R62" s="6"/>
      <c r="S62" s="6"/>
      <c r="T62" s="6"/>
      <c r="U62" s="6"/>
      <c r="V62" s="12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12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12"/>
      <c r="AV62" s="12"/>
      <c r="AW62" s="6"/>
      <c r="AX62" s="6"/>
      <c r="AY62" s="6"/>
      <c r="AZ62" s="6"/>
      <c r="BA62" s="6"/>
      <c r="BB62" s="6"/>
      <c r="BC62" s="6"/>
      <c r="BD62" s="6"/>
      <c r="BE62" s="4"/>
      <c r="BF62" s="4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H62" s="4"/>
      <c r="CI62" s="12"/>
      <c r="CJ62" s="12"/>
      <c r="CK62" s="12"/>
      <c r="CL62" s="12"/>
      <c r="CM62" s="12"/>
      <c r="CN62" s="6"/>
      <c r="CO62" s="6"/>
      <c r="CP62" s="6"/>
      <c r="CQ62" s="6"/>
      <c r="CR62" s="6"/>
      <c r="DB62" s="4"/>
      <c r="DC62" s="6"/>
      <c r="DD62" s="6"/>
      <c r="DE62" s="6"/>
      <c r="DF62" s="6"/>
      <c r="DG62" s="6"/>
    </row>
    <row r="63" spans="1:111" x14ac:dyDescent="0.25">
      <c r="A63" s="2"/>
      <c r="E63" s="55"/>
      <c r="L63" s="6"/>
      <c r="M63" s="6"/>
      <c r="N63" s="6"/>
      <c r="O63" s="6"/>
      <c r="P63" s="6"/>
      <c r="Q63" s="6"/>
      <c r="R63" s="6"/>
      <c r="S63" s="6"/>
      <c r="T63" s="6"/>
      <c r="U63" s="6"/>
      <c r="V63" s="12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12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12"/>
      <c r="AV63" s="12"/>
      <c r="AW63" s="6"/>
      <c r="AX63" s="6"/>
      <c r="AY63" s="6"/>
      <c r="AZ63" s="6"/>
      <c r="BA63" s="6"/>
      <c r="BB63" s="6"/>
      <c r="BC63" s="6"/>
      <c r="BD63" s="6"/>
      <c r="BE63" s="4"/>
      <c r="BF63" s="4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H63" s="4"/>
      <c r="CI63" s="12"/>
      <c r="CJ63" s="12"/>
      <c r="CK63" s="12"/>
      <c r="CL63" s="12"/>
      <c r="CM63" s="12"/>
      <c r="CN63" s="6"/>
      <c r="CO63" s="6"/>
      <c r="CP63" s="6"/>
      <c r="CQ63" s="6"/>
      <c r="CR63" s="6"/>
      <c r="DB63" s="4"/>
      <c r="DC63" s="6"/>
      <c r="DD63" s="6"/>
      <c r="DE63" s="6"/>
      <c r="DF63" s="6"/>
      <c r="DG63" s="6"/>
    </row>
    <row r="64" spans="1:111" x14ac:dyDescent="0.25">
      <c r="A64" s="2"/>
      <c r="E64" s="55"/>
      <c r="L64" s="6"/>
      <c r="M64" s="6"/>
      <c r="N64" s="6"/>
      <c r="O64" s="6"/>
      <c r="P64" s="6"/>
      <c r="Q64" s="6"/>
      <c r="R64" s="6"/>
      <c r="S64" s="6"/>
      <c r="T64" s="6"/>
      <c r="U64" s="6"/>
      <c r="V64" s="12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12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12"/>
      <c r="AV64" s="12"/>
      <c r="AW64" s="6"/>
      <c r="AX64" s="6"/>
      <c r="AY64" s="6"/>
      <c r="AZ64" s="6"/>
      <c r="BA64" s="6"/>
      <c r="BB64" s="6"/>
      <c r="BC64" s="6"/>
      <c r="BD64" s="6"/>
      <c r="BE64" s="4"/>
      <c r="BF64" s="4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H64" s="4"/>
      <c r="CI64" s="12"/>
      <c r="CJ64" s="12"/>
      <c r="CK64" s="12"/>
      <c r="CL64" s="12"/>
      <c r="CM64" s="12"/>
      <c r="CN64" s="6"/>
      <c r="CO64" s="6"/>
      <c r="CP64" s="6"/>
      <c r="CQ64" s="6"/>
      <c r="CR64" s="6"/>
      <c r="DB64" s="4"/>
      <c r="DC64" s="6"/>
      <c r="DD64" s="6"/>
      <c r="DE64" s="6"/>
      <c r="DF64" s="6"/>
      <c r="DG64" s="6"/>
    </row>
    <row r="65" spans="1:111" x14ac:dyDescent="0.25">
      <c r="A65" s="2"/>
      <c r="E65" s="55"/>
      <c r="L65" s="6"/>
      <c r="M65" s="6"/>
      <c r="N65" s="6"/>
      <c r="O65" s="6"/>
      <c r="P65" s="6"/>
      <c r="Q65" s="6"/>
      <c r="R65" s="6"/>
      <c r="S65" s="6"/>
      <c r="T65" s="6"/>
      <c r="U65" s="6"/>
      <c r="V65" s="12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12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12"/>
      <c r="AV65" s="12"/>
      <c r="AW65" s="6"/>
      <c r="AX65" s="6"/>
      <c r="AY65" s="6"/>
      <c r="AZ65" s="6"/>
      <c r="BA65" s="6"/>
      <c r="BB65" s="6"/>
      <c r="BC65" s="6"/>
      <c r="BD65" s="6"/>
      <c r="BE65" s="4"/>
      <c r="BF65" s="4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H65" s="4"/>
      <c r="CI65" s="12"/>
      <c r="CJ65" s="12"/>
      <c r="CK65" s="12"/>
      <c r="CL65" s="12"/>
      <c r="CM65" s="12"/>
      <c r="CN65" s="6"/>
      <c r="CO65" s="6"/>
      <c r="CP65" s="6"/>
      <c r="CQ65" s="6"/>
      <c r="CR65" s="6"/>
      <c r="DB65" s="4"/>
      <c r="DC65" s="6"/>
      <c r="DD65" s="6"/>
      <c r="DE65" s="6"/>
      <c r="DF65" s="6"/>
      <c r="DG65" s="6"/>
    </row>
    <row r="66" spans="1:111" x14ac:dyDescent="0.25">
      <c r="A66" s="2"/>
      <c r="E66" s="55"/>
      <c r="L66" s="6"/>
      <c r="M66" s="6"/>
      <c r="N66" s="6"/>
      <c r="O66" s="6"/>
      <c r="P66" s="6"/>
      <c r="Q66" s="6"/>
      <c r="R66" s="6"/>
      <c r="S66" s="6"/>
      <c r="T66" s="6"/>
      <c r="U66" s="6"/>
      <c r="V66" s="12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12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12"/>
      <c r="AV66" s="12"/>
      <c r="AW66" s="6"/>
      <c r="AX66" s="6"/>
      <c r="AY66" s="6"/>
      <c r="AZ66" s="6"/>
      <c r="BA66" s="6"/>
      <c r="BB66" s="6"/>
      <c r="BC66" s="6"/>
      <c r="BD66" s="6"/>
      <c r="BE66" s="4"/>
      <c r="BF66" s="4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H66" s="4"/>
      <c r="CI66" s="12"/>
      <c r="CJ66" s="12"/>
      <c r="CK66" s="12"/>
      <c r="CL66" s="12"/>
      <c r="CM66" s="12"/>
      <c r="CN66" s="6"/>
      <c r="CO66" s="6"/>
      <c r="CP66" s="6"/>
      <c r="CQ66" s="6"/>
      <c r="CR66" s="6"/>
      <c r="DB66" s="4"/>
      <c r="DC66" s="6"/>
      <c r="DD66" s="6"/>
      <c r="DE66" s="6"/>
      <c r="DF66" s="6"/>
      <c r="DG66" s="6"/>
    </row>
    <row r="67" spans="1:111" x14ac:dyDescent="0.25">
      <c r="A67" s="2"/>
      <c r="E67" s="55"/>
      <c r="L67" s="6"/>
      <c r="M67" s="6"/>
      <c r="N67" s="6"/>
      <c r="O67" s="6"/>
      <c r="P67" s="6"/>
      <c r="Q67" s="6"/>
      <c r="R67" s="6"/>
      <c r="S67" s="6"/>
      <c r="T67" s="6"/>
      <c r="U67" s="6"/>
      <c r="V67" s="12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12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12"/>
      <c r="AV67" s="12"/>
      <c r="AW67" s="6"/>
      <c r="AX67" s="6"/>
      <c r="AY67" s="6"/>
      <c r="AZ67" s="6"/>
      <c r="BA67" s="6"/>
      <c r="BB67" s="6"/>
      <c r="BC67" s="6"/>
      <c r="BD67" s="6"/>
      <c r="BE67" s="4"/>
      <c r="BF67" s="4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H67" s="4"/>
      <c r="CI67" s="12"/>
      <c r="CJ67" s="12"/>
      <c r="CK67" s="12"/>
      <c r="CL67" s="12"/>
      <c r="CM67" s="12"/>
      <c r="CN67" s="6"/>
      <c r="CO67" s="6"/>
      <c r="CP67" s="6"/>
      <c r="CQ67" s="6"/>
      <c r="CR67" s="6"/>
      <c r="DB67" s="4"/>
      <c r="DC67" s="6"/>
      <c r="DD67" s="6"/>
      <c r="DE67" s="6"/>
      <c r="DF67" s="6"/>
      <c r="DG67" s="6"/>
    </row>
    <row r="68" spans="1:111" x14ac:dyDescent="0.25">
      <c r="L68" s="6"/>
      <c r="M68" s="6"/>
      <c r="N68" s="6"/>
      <c r="O68" s="6"/>
      <c r="P68" s="6"/>
      <c r="Q68" s="6"/>
      <c r="R68" s="6"/>
      <c r="S68" s="6"/>
      <c r="T68" s="6"/>
      <c r="U68" s="6"/>
      <c r="V68" s="12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12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12"/>
      <c r="AV68" s="12"/>
      <c r="AW68" s="6"/>
      <c r="AX68" s="6"/>
      <c r="AY68" s="6"/>
      <c r="AZ68" s="6"/>
      <c r="BA68" s="6"/>
      <c r="BB68" s="6"/>
      <c r="BC68" s="6"/>
      <c r="BD68" s="6"/>
      <c r="BE68" s="4"/>
      <c r="BF68" s="4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H68" s="4"/>
      <c r="CI68" s="12"/>
      <c r="CJ68" s="12"/>
      <c r="CK68" s="12"/>
      <c r="CL68" s="12"/>
      <c r="CM68" s="12"/>
      <c r="CN68" s="6"/>
      <c r="CO68" s="6"/>
      <c r="CP68" s="6"/>
      <c r="CQ68" s="6"/>
      <c r="CR68" s="6"/>
      <c r="DB68" s="4"/>
      <c r="DC68" s="6"/>
      <c r="DD68" s="6"/>
      <c r="DE68" s="6"/>
      <c r="DF68" s="6"/>
      <c r="DG68" s="6"/>
    </row>
    <row r="69" spans="1:111" x14ac:dyDescent="0.25">
      <c r="L69" s="6"/>
      <c r="M69" s="6"/>
      <c r="N69" s="6"/>
      <c r="O69" s="6"/>
      <c r="P69" s="6"/>
      <c r="Q69" s="6"/>
      <c r="R69" s="6"/>
      <c r="S69" s="6"/>
      <c r="T69" s="6"/>
      <c r="U69" s="6"/>
      <c r="V69" s="12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12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12"/>
      <c r="AV69" s="12"/>
      <c r="AW69" s="6"/>
      <c r="AX69" s="6"/>
      <c r="AY69" s="6"/>
      <c r="AZ69" s="6"/>
      <c r="BA69" s="6"/>
      <c r="BB69" s="6"/>
      <c r="BC69" s="6"/>
      <c r="BD69" s="6"/>
      <c r="BE69" s="4"/>
      <c r="BF69" s="4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H69" s="4"/>
      <c r="CI69" s="12"/>
      <c r="CJ69" s="12"/>
      <c r="CK69" s="12"/>
      <c r="CL69" s="12"/>
      <c r="CM69" s="12"/>
      <c r="CN69" s="6"/>
      <c r="CO69" s="6"/>
      <c r="CP69" s="6"/>
      <c r="CQ69" s="6"/>
      <c r="CR69" s="6"/>
      <c r="DB69" s="4"/>
      <c r="DC69" s="6"/>
      <c r="DD69" s="6"/>
      <c r="DE69" s="6"/>
      <c r="DF69" s="6"/>
      <c r="DG69" s="6"/>
    </row>
    <row r="70" spans="1:111" x14ac:dyDescent="0.25">
      <c r="A70" s="2"/>
      <c r="E70" s="55"/>
      <c r="L70" s="6"/>
      <c r="M70" s="6"/>
      <c r="N70" s="6"/>
      <c r="O70" s="6"/>
      <c r="P70" s="6"/>
      <c r="Q70" s="6"/>
      <c r="R70" s="6"/>
      <c r="S70" s="6"/>
      <c r="T70" s="6"/>
      <c r="U70" s="6"/>
      <c r="V70" s="12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12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12"/>
      <c r="AV70" s="12"/>
      <c r="AW70" s="6"/>
      <c r="AX70" s="6"/>
      <c r="AY70" s="6"/>
      <c r="AZ70" s="6"/>
      <c r="BA70" s="6"/>
      <c r="BB70" s="6"/>
      <c r="BC70" s="6"/>
      <c r="BD70" s="6"/>
      <c r="BE70" s="4"/>
      <c r="BF70" s="4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H70" s="4"/>
      <c r="CI70" s="12"/>
      <c r="CJ70" s="12"/>
      <c r="CK70" s="12"/>
      <c r="CL70" s="12"/>
      <c r="CM70" s="12"/>
      <c r="CN70" s="6"/>
      <c r="CO70" s="6"/>
      <c r="CP70" s="6"/>
      <c r="CQ70" s="6"/>
      <c r="CR70" s="6"/>
      <c r="DB70" s="4"/>
      <c r="DC70" s="6"/>
      <c r="DD70" s="6"/>
      <c r="DE70" s="6"/>
      <c r="DF70" s="6"/>
      <c r="DG70" s="6"/>
    </row>
    <row r="71" spans="1:111" x14ac:dyDescent="0.25">
      <c r="A71" s="2"/>
      <c r="J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12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12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12"/>
      <c r="AV71" s="12"/>
      <c r="AW71" s="6"/>
      <c r="AX71" s="6"/>
      <c r="AY71" s="6"/>
      <c r="AZ71" s="6"/>
      <c r="BA71" s="6"/>
      <c r="BB71" s="6"/>
      <c r="BC71" s="6"/>
      <c r="BD71" s="6"/>
      <c r="BE71" s="4"/>
      <c r="BF71" s="4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H71" s="4"/>
      <c r="CI71" s="12"/>
      <c r="CJ71" s="12"/>
      <c r="CK71" s="12"/>
      <c r="CL71" s="12"/>
      <c r="CM71" s="12"/>
      <c r="CN71" s="6"/>
      <c r="CO71" s="6"/>
      <c r="CP71" s="6"/>
      <c r="CQ71" s="6"/>
      <c r="CR71" s="6"/>
      <c r="DB71" s="4"/>
      <c r="DC71" s="6"/>
      <c r="DD71" s="6"/>
      <c r="DE71" s="6"/>
      <c r="DF71" s="6"/>
      <c r="DG71" s="6"/>
    </row>
    <row r="72" spans="1:111" x14ac:dyDescent="0.25">
      <c r="A72" s="2"/>
      <c r="E72" s="55"/>
      <c r="J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12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12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12"/>
      <c r="AV72" s="12"/>
      <c r="AW72" s="6"/>
      <c r="AX72" s="6"/>
      <c r="AY72" s="6"/>
      <c r="AZ72" s="6"/>
      <c r="BA72" s="6"/>
      <c r="BB72" s="6"/>
      <c r="BC72" s="6"/>
      <c r="BD72" s="6"/>
      <c r="BE72" s="4"/>
      <c r="BF72" s="4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H72" s="4"/>
      <c r="CI72" s="12"/>
      <c r="CJ72" s="12"/>
      <c r="CK72" s="12"/>
      <c r="CL72" s="12"/>
      <c r="CM72" s="12"/>
      <c r="CN72" s="6"/>
      <c r="CO72" s="6"/>
      <c r="CP72" s="6"/>
      <c r="CQ72" s="6"/>
      <c r="CR72" s="6"/>
      <c r="DB72" s="4"/>
      <c r="DC72" s="6"/>
      <c r="DD72" s="6"/>
      <c r="DE72" s="6"/>
      <c r="DF72" s="6"/>
      <c r="DG72" s="6"/>
    </row>
    <row r="73" spans="1:111" x14ac:dyDescent="0.25">
      <c r="A73" s="2"/>
      <c r="E73" s="55"/>
      <c r="J73" s="6"/>
      <c r="K73" s="7"/>
      <c r="L73" s="6"/>
      <c r="M73" s="6"/>
      <c r="N73" s="6"/>
      <c r="O73" s="6"/>
      <c r="P73" s="6"/>
      <c r="Q73" s="6"/>
      <c r="R73" s="6"/>
      <c r="S73" s="6"/>
      <c r="T73" s="6"/>
      <c r="U73" s="6"/>
      <c r="V73" s="12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O73" s="4"/>
      <c r="AP73" s="4"/>
      <c r="AQ73" s="4"/>
      <c r="AR73" s="4"/>
      <c r="AS73" s="4"/>
      <c r="AT73" s="4"/>
      <c r="AU73" s="12"/>
      <c r="AV73" s="12"/>
      <c r="AW73" s="6"/>
      <c r="AX73" s="6"/>
      <c r="AY73" s="6"/>
      <c r="AZ73" s="6"/>
      <c r="BA73" s="6"/>
      <c r="BB73" s="6"/>
      <c r="BC73" s="6"/>
      <c r="BD73" s="6"/>
      <c r="BE73" s="4"/>
      <c r="BF73" s="4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X73" s="6"/>
      <c r="CY73" s="6"/>
      <c r="CZ73" s="6"/>
      <c r="DA73" s="6"/>
      <c r="DB73" s="12"/>
      <c r="DC73" s="6"/>
      <c r="DD73" s="6"/>
      <c r="DE73" s="6"/>
      <c r="DF73" s="6"/>
      <c r="DG73" s="6"/>
    </row>
    <row r="74" spans="1:111" x14ac:dyDescent="0.25">
      <c r="A74" s="2"/>
      <c r="E74" s="55"/>
      <c r="J74" s="6"/>
      <c r="K74" s="7"/>
      <c r="L74" s="6"/>
      <c r="M74" s="6"/>
      <c r="N74" s="6"/>
      <c r="O74" s="6"/>
      <c r="P74" s="6"/>
      <c r="Q74" s="6"/>
      <c r="R74" s="6"/>
      <c r="S74" s="6"/>
      <c r="T74" s="6"/>
      <c r="U74" s="6"/>
      <c r="V74" s="12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O74" s="4"/>
      <c r="AP74" s="4"/>
      <c r="AQ74" s="4"/>
      <c r="AR74" s="4"/>
      <c r="AS74" s="4"/>
      <c r="AT74" s="4"/>
      <c r="AU74" s="12"/>
      <c r="AV74" s="12"/>
      <c r="AW74" s="6"/>
      <c r="AX74" s="6"/>
      <c r="AY74" s="6"/>
      <c r="AZ74" s="6"/>
      <c r="BA74" s="6"/>
      <c r="BB74" s="6"/>
      <c r="BC74" s="6"/>
      <c r="BD74" s="6"/>
      <c r="BE74" s="4"/>
      <c r="BF74" s="4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X74" s="6"/>
      <c r="CY74" s="6"/>
      <c r="CZ74" s="6"/>
      <c r="DA74" s="6"/>
      <c r="DB74" s="12"/>
      <c r="DC74" s="6"/>
      <c r="DD74" s="6"/>
      <c r="DE74" s="6"/>
      <c r="DF74" s="6"/>
      <c r="DG74" s="6"/>
    </row>
    <row r="75" spans="1:111" x14ac:dyDescent="0.25">
      <c r="A75" s="2"/>
      <c r="J75" s="6"/>
      <c r="K75" s="7"/>
      <c r="L75" s="6"/>
      <c r="M75" s="6"/>
      <c r="N75" s="6"/>
      <c r="O75" s="6"/>
      <c r="P75" s="6"/>
      <c r="Q75" s="6"/>
      <c r="R75" s="6"/>
      <c r="S75" s="6"/>
      <c r="T75" s="6"/>
      <c r="U75" s="6"/>
      <c r="V75" s="12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O75" s="4"/>
      <c r="AP75" s="4"/>
      <c r="AQ75" s="4"/>
      <c r="AR75" s="4"/>
      <c r="AS75" s="4"/>
      <c r="AT75" s="4"/>
      <c r="AU75" s="12"/>
      <c r="AV75" s="12"/>
      <c r="AW75" s="6"/>
      <c r="AX75" s="6"/>
      <c r="AY75" s="6"/>
      <c r="AZ75" s="6"/>
      <c r="BA75" s="6"/>
      <c r="BB75" s="6"/>
      <c r="BC75" s="6"/>
      <c r="BD75" s="6"/>
      <c r="BE75" s="4"/>
      <c r="BF75" s="4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X75" s="6"/>
      <c r="CY75" s="6"/>
      <c r="CZ75" s="6"/>
      <c r="DA75" s="6"/>
      <c r="DB75" s="12"/>
      <c r="DC75" s="6"/>
      <c r="DD75" s="6"/>
      <c r="DE75" s="6"/>
      <c r="DF75" s="6"/>
      <c r="DG75" s="6"/>
    </row>
    <row r="76" spans="1:111" x14ac:dyDescent="0.25">
      <c r="A76" s="2"/>
      <c r="E76" s="55"/>
      <c r="J76" s="6"/>
      <c r="K76" s="7"/>
      <c r="L76" s="6"/>
      <c r="M76" s="6"/>
      <c r="N76" s="6"/>
      <c r="O76" s="6"/>
      <c r="P76" s="6"/>
      <c r="Q76" s="6"/>
      <c r="R76" s="6"/>
      <c r="S76" s="6"/>
      <c r="T76" s="6"/>
      <c r="U76" s="6"/>
      <c r="V76" s="12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O76" s="4"/>
      <c r="AP76" s="4"/>
      <c r="AQ76" s="4"/>
      <c r="AR76" s="4"/>
      <c r="AS76" s="4"/>
      <c r="AT76" s="4"/>
      <c r="AU76" s="12"/>
      <c r="AV76" s="12"/>
      <c r="AW76" s="6"/>
      <c r="AX76" s="6"/>
      <c r="AY76" s="6"/>
      <c r="AZ76" s="6"/>
      <c r="BA76" s="6"/>
      <c r="BB76" s="6"/>
      <c r="BC76" s="6"/>
      <c r="BD76" s="6"/>
      <c r="BE76" s="4"/>
      <c r="BF76" s="4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X76" s="6"/>
      <c r="CY76" s="6"/>
      <c r="CZ76" s="6"/>
      <c r="DA76" s="6"/>
      <c r="DB76" s="12"/>
      <c r="DC76" s="6"/>
      <c r="DD76" s="6"/>
      <c r="DE76" s="6"/>
      <c r="DF76" s="6"/>
      <c r="DG76" s="6"/>
    </row>
    <row r="77" spans="1:111" x14ac:dyDescent="0.25">
      <c r="A77" s="2"/>
      <c r="J77" s="6"/>
      <c r="K77" s="7"/>
      <c r="L77" s="6"/>
      <c r="M77" s="6"/>
      <c r="N77" s="6"/>
      <c r="O77" s="6"/>
      <c r="P77" s="6"/>
      <c r="Q77" s="6"/>
      <c r="R77" s="6"/>
      <c r="S77" s="6"/>
      <c r="T77" s="6"/>
      <c r="U77" s="6"/>
      <c r="V77" s="12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O77" s="4"/>
      <c r="AP77" s="4"/>
      <c r="AQ77" s="4"/>
      <c r="AR77" s="4"/>
      <c r="AS77" s="4"/>
      <c r="AT77" s="4"/>
      <c r="AU77" s="12"/>
      <c r="AV77" s="12"/>
      <c r="AW77" s="6"/>
      <c r="AX77" s="6"/>
      <c r="AY77" s="6"/>
      <c r="AZ77" s="6"/>
      <c r="BA77" s="6"/>
      <c r="BB77" s="6"/>
      <c r="BC77" s="6"/>
      <c r="BD77" s="6"/>
      <c r="BE77" s="4"/>
      <c r="BF77" s="4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X77" s="6"/>
      <c r="CY77" s="6"/>
      <c r="CZ77" s="6"/>
      <c r="DA77" s="6"/>
      <c r="DB77" s="12"/>
      <c r="DC77" s="6"/>
      <c r="DD77" s="6"/>
      <c r="DE77" s="6"/>
      <c r="DF77" s="6"/>
      <c r="DG77" s="6"/>
    </row>
    <row r="78" spans="1:111" x14ac:dyDescent="0.25">
      <c r="A78" s="2"/>
      <c r="J78" s="6"/>
      <c r="K78" s="7"/>
      <c r="L78" s="6"/>
      <c r="M78" s="6"/>
      <c r="N78" s="6"/>
      <c r="O78" s="6"/>
      <c r="P78" s="6"/>
      <c r="Q78" s="6"/>
      <c r="R78" s="6"/>
      <c r="S78" s="6"/>
      <c r="T78" s="6"/>
      <c r="U78" s="6"/>
      <c r="V78" s="12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O78" s="4"/>
      <c r="AP78" s="4"/>
      <c r="AQ78" s="4"/>
      <c r="AR78" s="4"/>
      <c r="AS78" s="4"/>
      <c r="AT78" s="4"/>
      <c r="AU78" s="12"/>
      <c r="AV78" s="12"/>
      <c r="AW78" s="6"/>
      <c r="AX78" s="6"/>
      <c r="AY78" s="6"/>
      <c r="AZ78" s="6"/>
      <c r="BA78" s="6"/>
      <c r="BB78" s="6"/>
      <c r="BC78" s="6"/>
      <c r="BD78" s="6"/>
      <c r="BE78" s="4"/>
      <c r="BF78" s="4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X78" s="6"/>
      <c r="CY78" s="6"/>
      <c r="CZ78" s="6"/>
      <c r="DA78" s="6"/>
      <c r="DB78" s="12"/>
      <c r="DC78" s="6"/>
      <c r="DD78" s="6"/>
      <c r="DE78" s="6"/>
      <c r="DF78" s="6"/>
      <c r="DG78" s="6"/>
    </row>
    <row r="79" spans="1:111" x14ac:dyDescent="0.25">
      <c r="A79" s="2"/>
      <c r="B79" s="50"/>
      <c r="C79" s="49"/>
      <c r="D79" s="49"/>
      <c r="E79" s="49"/>
      <c r="J79" s="6"/>
      <c r="K79" s="7"/>
      <c r="L79" s="6"/>
      <c r="M79" s="6"/>
      <c r="N79" s="6"/>
      <c r="O79" s="6"/>
      <c r="P79" s="6"/>
      <c r="Q79" s="6"/>
      <c r="R79" s="6"/>
      <c r="S79" s="6"/>
      <c r="T79" s="6"/>
      <c r="U79" s="6"/>
      <c r="V79" s="12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O79" s="4"/>
      <c r="AP79" s="4"/>
      <c r="AQ79" s="4"/>
      <c r="AR79" s="4"/>
      <c r="AS79" s="4"/>
      <c r="AT79" s="4"/>
      <c r="AU79" s="12"/>
      <c r="AV79" s="12"/>
      <c r="AW79" s="6"/>
      <c r="AX79" s="6"/>
      <c r="AY79" s="6"/>
      <c r="AZ79" s="6"/>
      <c r="BA79" s="6"/>
      <c r="BB79" s="6"/>
      <c r="BC79" s="6"/>
      <c r="BD79" s="6"/>
      <c r="BE79" s="4"/>
      <c r="BF79" s="4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X79" s="6"/>
      <c r="CY79" s="6"/>
      <c r="CZ79" s="6"/>
      <c r="DA79" s="6"/>
      <c r="DB79" s="12"/>
      <c r="DC79" s="6"/>
      <c r="DD79" s="6"/>
      <c r="DE79" s="6"/>
      <c r="DF79" s="6"/>
      <c r="DG79" s="6"/>
    </row>
    <row r="80" spans="1:111" x14ac:dyDescent="0.25">
      <c r="A80" s="2"/>
      <c r="B80" s="50"/>
      <c r="D80" s="49"/>
      <c r="E80" s="49"/>
      <c r="J80" s="6"/>
      <c r="K80" s="7"/>
      <c r="L80" s="6"/>
      <c r="M80" s="6"/>
      <c r="N80" s="6"/>
      <c r="O80" s="6"/>
      <c r="P80" s="6"/>
      <c r="Q80" s="6"/>
      <c r="R80" s="6"/>
      <c r="S80" s="6"/>
      <c r="T80" s="6"/>
      <c r="U80" s="6"/>
      <c r="V80" s="12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O80" s="4"/>
      <c r="AP80" s="4"/>
      <c r="AQ80" s="4"/>
      <c r="AR80" s="4"/>
      <c r="AS80" s="4"/>
      <c r="AT80" s="4"/>
      <c r="AU80" s="12"/>
      <c r="AV80" s="12"/>
      <c r="AW80" s="6"/>
      <c r="AX80" s="6"/>
      <c r="AY80" s="6"/>
      <c r="AZ80" s="6"/>
      <c r="BA80" s="6"/>
      <c r="BB80" s="6"/>
      <c r="BC80" s="6"/>
      <c r="BD80" s="6"/>
      <c r="BE80" s="4"/>
      <c r="BF80" s="4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X80" s="6"/>
      <c r="CY80" s="6"/>
      <c r="CZ80" s="6"/>
      <c r="DA80" s="6"/>
      <c r="DB80" s="12"/>
      <c r="DC80" s="6"/>
      <c r="DD80" s="6"/>
      <c r="DE80" s="6"/>
      <c r="DF80" s="6"/>
      <c r="DG80" s="6"/>
    </row>
    <row r="81" spans="1:111" x14ac:dyDescent="0.25">
      <c r="A81" s="2"/>
      <c r="B81" s="50"/>
      <c r="C81" s="49"/>
      <c r="D81" s="49"/>
      <c r="E81" s="49"/>
      <c r="J81" s="6"/>
      <c r="K81" s="7"/>
      <c r="L81" s="6"/>
      <c r="M81" s="6"/>
      <c r="N81" s="6"/>
      <c r="O81" s="6"/>
      <c r="P81" s="6"/>
      <c r="Q81" s="6"/>
      <c r="R81" s="6"/>
      <c r="S81" s="6"/>
      <c r="T81" s="6"/>
      <c r="U81" s="6"/>
      <c r="V81" s="12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O81" s="4"/>
      <c r="AP81" s="4"/>
      <c r="AQ81" s="4"/>
      <c r="AR81" s="4"/>
      <c r="AS81" s="4"/>
      <c r="AT81" s="4"/>
      <c r="AU81" s="12"/>
      <c r="AV81" s="12"/>
      <c r="AW81" s="6"/>
      <c r="AX81" s="6"/>
      <c r="AY81" s="6"/>
      <c r="AZ81" s="6"/>
      <c r="BA81" s="6"/>
      <c r="BB81" s="6"/>
      <c r="BC81" s="6"/>
      <c r="BD81" s="6"/>
      <c r="BE81" s="4"/>
      <c r="BF81" s="4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X81" s="6"/>
      <c r="CY81" s="6"/>
      <c r="CZ81" s="6"/>
      <c r="DA81" s="6"/>
      <c r="DB81" s="12"/>
      <c r="DC81" s="6"/>
      <c r="DD81" s="6"/>
      <c r="DE81" s="6"/>
      <c r="DF81" s="6"/>
      <c r="DG81" s="6"/>
    </row>
    <row r="82" spans="1:111" x14ac:dyDescent="0.25">
      <c r="K82" s="7"/>
      <c r="L82" s="6"/>
      <c r="M82" s="6"/>
      <c r="N82" s="6"/>
      <c r="O82" s="6"/>
      <c r="P82" s="6"/>
      <c r="Q82" s="6"/>
      <c r="R82" s="6"/>
      <c r="S82" s="6"/>
      <c r="T82" s="6"/>
      <c r="U82" s="6"/>
      <c r="V82" s="12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O82" s="4"/>
      <c r="AP82" s="4"/>
      <c r="AQ82" s="4"/>
      <c r="AR82" s="4"/>
      <c r="AS82" s="4"/>
      <c r="AT82" s="4"/>
      <c r="AU82" s="12"/>
      <c r="AV82" s="12"/>
      <c r="AW82" s="6"/>
      <c r="AX82" s="6"/>
      <c r="AY82" s="6"/>
      <c r="AZ82" s="6"/>
      <c r="BA82" s="6"/>
      <c r="BB82" s="6"/>
      <c r="BC82" s="6"/>
      <c r="BD82" s="6"/>
      <c r="BE82" s="4"/>
      <c r="BF82" s="4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X82" s="6"/>
      <c r="CY82" s="6"/>
      <c r="CZ82" s="6"/>
      <c r="DA82" s="6"/>
      <c r="DB82" s="12"/>
      <c r="DC82" s="6"/>
      <c r="DD82" s="6"/>
      <c r="DE82" s="6"/>
      <c r="DF82" s="6"/>
      <c r="DG82" s="6"/>
    </row>
    <row r="83" spans="1:111" x14ac:dyDescent="0.25">
      <c r="K83" s="7"/>
      <c r="L83" s="6"/>
      <c r="M83" s="6"/>
      <c r="N83" s="6"/>
      <c r="O83" s="6"/>
      <c r="P83" s="6"/>
      <c r="Q83" s="6"/>
      <c r="R83" s="6"/>
      <c r="S83" s="6"/>
      <c r="T83" s="6"/>
      <c r="U83" s="6"/>
      <c r="V83" s="12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O83" s="4"/>
      <c r="AP83" s="4"/>
      <c r="AQ83" s="4"/>
      <c r="AR83" s="4"/>
      <c r="AS83" s="4"/>
      <c r="AT83" s="4"/>
      <c r="AU83" s="12"/>
      <c r="AV83" s="12"/>
      <c r="AW83" s="6"/>
      <c r="AX83" s="6"/>
      <c r="AY83" s="6"/>
      <c r="AZ83" s="6"/>
      <c r="BA83" s="6"/>
      <c r="BB83" s="6"/>
      <c r="BC83" s="6"/>
      <c r="BD83" s="6"/>
      <c r="BE83" s="4"/>
      <c r="BF83" s="4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X83" s="6"/>
      <c r="CY83" s="6"/>
      <c r="CZ83" s="6"/>
      <c r="DA83" s="6"/>
      <c r="DB83" s="12"/>
      <c r="DC83" s="6"/>
      <c r="DD83" s="6"/>
      <c r="DE83" s="6"/>
      <c r="DF83" s="6"/>
      <c r="DG83" s="6"/>
    </row>
    <row r="84" spans="1:111" x14ac:dyDescent="0.25">
      <c r="K84" s="7"/>
      <c r="L84" s="6"/>
      <c r="M84" s="6"/>
      <c r="N84" s="6"/>
      <c r="O84" s="6"/>
      <c r="P84" s="6"/>
      <c r="Q84" s="6"/>
      <c r="R84" s="6"/>
      <c r="S84" s="6"/>
      <c r="T84" s="6"/>
      <c r="U84" s="6"/>
      <c r="V84" s="12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O84" s="4"/>
      <c r="AP84" s="4"/>
      <c r="AQ84" s="4"/>
      <c r="AR84" s="4"/>
      <c r="AS84" s="4"/>
      <c r="AT84" s="4"/>
      <c r="AU84" s="12"/>
      <c r="AV84" s="12"/>
      <c r="AW84" s="6"/>
      <c r="AX84" s="6"/>
      <c r="AY84" s="6"/>
      <c r="AZ84" s="6"/>
      <c r="BA84" s="6"/>
      <c r="BB84" s="6"/>
      <c r="BC84" s="6"/>
      <c r="BD84" s="6"/>
      <c r="BE84" s="4"/>
      <c r="BF84" s="4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X84" s="6"/>
      <c r="CY84" s="6"/>
      <c r="CZ84" s="6"/>
      <c r="DA84" s="6"/>
      <c r="DB84" s="12"/>
      <c r="DC84" s="6"/>
      <c r="DD84" s="6"/>
      <c r="DE84" s="6"/>
      <c r="DF84" s="6"/>
      <c r="DG84" s="6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K70"/>
  <sheetViews>
    <sheetView zoomScale="90" zoomScaleNormal="90" workbookViewId="0">
      <selection activeCell="F31" sqref="F31"/>
    </sheetView>
  </sheetViews>
  <sheetFormatPr defaultRowHeight="13.2" x14ac:dyDescent="0.25"/>
  <cols>
    <col min="1" max="1" width="13.44140625" customWidth="1"/>
    <col min="2" max="8" width="5.6640625" customWidth="1"/>
    <col min="9" max="10" width="6.6640625" customWidth="1"/>
    <col min="12" max="141" width="3.6640625" customWidth="1"/>
  </cols>
  <sheetData>
    <row r="1" spans="1:141" x14ac:dyDescent="0.25">
      <c r="A1" s="1" t="s">
        <v>871</v>
      </c>
      <c r="E1" s="6" t="s">
        <v>84</v>
      </c>
      <c r="F1" s="6"/>
      <c r="G1" s="6"/>
      <c r="I1" s="20" t="s">
        <v>33</v>
      </c>
      <c r="J1" s="20" t="s">
        <v>34</v>
      </c>
      <c r="K1" s="20"/>
      <c r="N1" s="58"/>
      <c r="P1" s="60"/>
    </row>
    <row r="2" spans="1:141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22" t="s">
        <v>10</v>
      </c>
      <c r="M2" s="22"/>
      <c r="N2" s="22"/>
      <c r="O2" s="22"/>
      <c r="P2" s="22"/>
      <c r="Q2" s="22" t="s">
        <v>12</v>
      </c>
      <c r="R2" s="22"/>
      <c r="S2" s="22"/>
      <c r="T2" s="22"/>
      <c r="U2" s="22"/>
      <c r="V2" s="22" t="s">
        <v>14</v>
      </c>
      <c r="W2" s="22"/>
      <c r="X2" s="22"/>
      <c r="Y2" s="22"/>
      <c r="Z2" s="22"/>
      <c r="AA2" s="22" t="s">
        <v>200</v>
      </c>
      <c r="AB2" s="22"/>
      <c r="AC2" s="22"/>
      <c r="AD2" s="22"/>
      <c r="AE2" s="22"/>
      <c r="AF2" s="22" t="s">
        <v>13</v>
      </c>
      <c r="AG2" s="22"/>
      <c r="AH2" s="22"/>
      <c r="AI2" s="22"/>
      <c r="AJ2" s="22"/>
      <c r="AK2" s="44" t="s">
        <v>664</v>
      </c>
      <c r="AL2" s="44"/>
      <c r="AM2" s="44"/>
      <c r="AN2" s="44"/>
      <c r="AO2" s="44"/>
      <c r="AP2" s="44" t="s">
        <v>617</v>
      </c>
      <c r="AQ2" s="44"/>
      <c r="AU2" s="22" t="s">
        <v>867</v>
      </c>
      <c r="AV2" s="22"/>
      <c r="AW2" s="22"/>
      <c r="AX2" s="22"/>
      <c r="AY2" s="22"/>
      <c r="AZ2" s="22" t="s">
        <v>528</v>
      </c>
      <c r="BA2" s="22"/>
      <c r="BB2" s="22"/>
      <c r="BC2" s="22"/>
      <c r="BD2" s="22"/>
      <c r="BE2" s="6" t="s">
        <v>868</v>
      </c>
      <c r="BF2" s="27"/>
      <c r="BG2" s="27"/>
      <c r="BH2" s="27"/>
      <c r="BI2" s="27"/>
      <c r="BJ2" s="27" t="s">
        <v>665</v>
      </c>
      <c r="BK2" s="27"/>
      <c r="BL2" s="27"/>
      <c r="BM2" s="27"/>
      <c r="BN2" s="27"/>
      <c r="BO2" s="22" t="s">
        <v>3</v>
      </c>
      <c r="BP2" s="22"/>
      <c r="BQ2" s="22"/>
      <c r="BR2" s="22"/>
      <c r="BS2" s="22"/>
      <c r="BT2" s="22" t="s">
        <v>29</v>
      </c>
      <c r="BU2" s="22"/>
      <c r="BV2" s="22"/>
      <c r="BW2" s="22"/>
      <c r="BX2" s="22"/>
      <c r="BY2" s="22" t="s">
        <v>8</v>
      </c>
      <c r="BZ2" s="22"/>
      <c r="CA2" s="22"/>
      <c r="CB2" s="22"/>
      <c r="CC2" s="22"/>
      <c r="CD2" s="6" t="s">
        <v>869</v>
      </c>
      <c r="CE2" s="27"/>
      <c r="CF2" s="27"/>
      <c r="CG2" s="27"/>
      <c r="CH2" s="27"/>
      <c r="CI2" s="22" t="s">
        <v>531</v>
      </c>
      <c r="CJ2" s="22"/>
      <c r="CK2" s="22"/>
      <c r="CL2" s="22"/>
      <c r="CM2" s="22"/>
      <c r="CN2" s="22" t="s">
        <v>530</v>
      </c>
      <c r="CO2" s="22"/>
      <c r="CP2" s="22"/>
      <c r="CQ2" s="22"/>
      <c r="CR2" s="22"/>
      <c r="CS2" s="6" t="s">
        <v>831</v>
      </c>
      <c r="CT2" s="27"/>
      <c r="CU2" s="27"/>
      <c r="CV2" s="27"/>
      <c r="CW2" s="27"/>
      <c r="CX2" s="22" t="s">
        <v>834</v>
      </c>
      <c r="CY2" s="22"/>
      <c r="CZ2" s="22"/>
      <c r="DA2" s="22"/>
      <c r="DB2" s="22"/>
      <c r="DC2" s="27" t="s">
        <v>756</v>
      </c>
      <c r="DD2" s="27"/>
      <c r="DE2" s="27"/>
      <c r="DF2" s="27"/>
      <c r="DG2" s="27"/>
      <c r="DH2" s="27" t="s">
        <v>22</v>
      </c>
      <c r="DI2" s="27"/>
      <c r="DJ2" s="27"/>
      <c r="DK2" s="27"/>
      <c r="DL2" s="27"/>
      <c r="DM2" t="s">
        <v>605</v>
      </c>
      <c r="DR2" s="6" t="s">
        <v>801</v>
      </c>
      <c r="DW2" s="49" t="s">
        <v>878</v>
      </c>
      <c r="EG2" s="49"/>
    </row>
    <row r="3" spans="1:141" x14ac:dyDescent="0.25">
      <c r="K3" s="20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44"/>
      <c r="AL3" s="44"/>
      <c r="AM3" s="44"/>
      <c r="AN3" s="44"/>
      <c r="AO3" s="44"/>
      <c r="AP3" s="44"/>
      <c r="AQ3" s="44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7"/>
      <c r="CE3" s="27"/>
      <c r="CF3" s="27"/>
      <c r="CG3" s="27"/>
      <c r="CH3" s="27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7"/>
      <c r="CT3" s="27"/>
      <c r="CU3" s="27"/>
      <c r="CV3" s="27"/>
      <c r="CW3" s="27"/>
      <c r="CX3" s="22"/>
      <c r="CY3" s="22"/>
      <c r="CZ3" s="22"/>
      <c r="DA3" s="22"/>
      <c r="DB3" s="22"/>
      <c r="DC3" s="27"/>
      <c r="DD3" s="27"/>
      <c r="DE3" s="27"/>
      <c r="DF3" s="27"/>
      <c r="DG3" s="27"/>
      <c r="DH3" s="27"/>
      <c r="DI3" s="27"/>
      <c r="DJ3" s="27"/>
      <c r="DK3" s="27"/>
      <c r="DL3" s="27"/>
      <c r="DR3" s="6"/>
      <c r="DW3" s="49"/>
    </row>
    <row r="4" spans="1:141" x14ac:dyDescent="0.25">
      <c r="A4" s="49" t="s">
        <v>8</v>
      </c>
      <c r="B4" s="5">
        <f>BY40</f>
        <v>12</v>
      </c>
      <c r="C4" s="15">
        <f>BZ40</f>
        <v>72</v>
      </c>
      <c r="D4" s="15">
        <f>CA40</f>
        <v>0</v>
      </c>
      <c r="E4" s="15">
        <f>CB40</f>
        <v>52</v>
      </c>
      <c r="F4" s="15">
        <f>CC40</f>
        <v>3</v>
      </c>
      <c r="G4" s="7">
        <f t="shared" ref="G4:G16" si="0">E4/F4</f>
        <v>17.333333333333332</v>
      </c>
      <c r="H4" s="24"/>
      <c r="I4" s="7">
        <f t="shared" ref="I4:I16" si="1">C4/F4</f>
        <v>24</v>
      </c>
      <c r="J4" s="7">
        <f t="shared" ref="J4:J16" si="2">6*E4/C4</f>
        <v>4.333333333333333</v>
      </c>
      <c r="K4" s="7"/>
      <c r="L4" s="25">
        <v>4</v>
      </c>
      <c r="M4" s="6">
        <v>24</v>
      </c>
      <c r="N4" s="6">
        <v>0</v>
      </c>
      <c r="O4" s="6">
        <v>31</v>
      </c>
      <c r="P4" s="6">
        <v>2</v>
      </c>
      <c r="Q4" s="29">
        <v>7</v>
      </c>
      <c r="R4" s="28">
        <v>42</v>
      </c>
      <c r="S4" s="28">
        <v>0</v>
      </c>
      <c r="T4" s="28">
        <v>25</v>
      </c>
      <c r="U4" s="28">
        <v>0</v>
      </c>
      <c r="V4" s="25">
        <v>6.5</v>
      </c>
      <c r="W4" s="6">
        <v>35</v>
      </c>
      <c r="X4" s="6">
        <v>0</v>
      </c>
      <c r="Y4" s="6">
        <v>27</v>
      </c>
      <c r="Z4" s="6">
        <v>0</v>
      </c>
      <c r="AA4" s="25">
        <v>5</v>
      </c>
      <c r="AB4" s="6">
        <v>30</v>
      </c>
      <c r="AC4" s="6">
        <v>0</v>
      </c>
      <c r="AD4" s="6">
        <v>35</v>
      </c>
      <c r="AE4" s="6">
        <v>1</v>
      </c>
      <c r="AF4" s="25">
        <v>2</v>
      </c>
      <c r="AG4" s="6">
        <v>12</v>
      </c>
      <c r="AH4" s="6">
        <v>0</v>
      </c>
      <c r="AI4" s="6">
        <v>11</v>
      </c>
      <c r="AJ4" s="6">
        <v>0</v>
      </c>
      <c r="AK4" s="25">
        <v>7</v>
      </c>
      <c r="AL4" s="6">
        <v>42</v>
      </c>
      <c r="AM4" s="6">
        <v>2</v>
      </c>
      <c r="AN4" s="6">
        <v>11</v>
      </c>
      <c r="AO4" s="6">
        <v>3</v>
      </c>
      <c r="AP4" s="46">
        <v>8</v>
      </c>
      <c r="AQ4" s="12">
        <v>48</v>
      </c>
      <c r="AR4" s="6">
        <v>1</v>
      </c>
      <c r="AS4" s="6">
        <v>32</v>
      </c>
      <c r="AT4" s="6">
        <v>2</v>
      </c>
      <c r="AU4" s="25">
        <v>2</v>
      </c>
      <c r="AV4" s="6">
        <v>12</v>
      </c>
      <c r="AW4" s="6">
        <v>0</v>
      </c>
      <c r="AX4" s="6">
        <v>16</v>
      </c>
      <c r="AY4" s="6">
        <v>0</v>
      </c>
      <c r="AZ4" s="25">
        <v>4</v>
      </c>
      <c r="BA4" s="6">
        <v>24</v>
      </c>
      <c r="BB4" s="6">
        <v>0</v>
      </c>
      <c r="BC4" s="6">
        <v>7</v>
      </c>
      <c r="BD4" s="6">
        <v>1</v>
      </c>
      <c r="BE4" s="31">
        <v>5</v>
      </c>
      <c r="BF4" s="37">
        <v>30</v>
      </c>
      <c r="BG4" s="27">
        <v>0</v>
      </c>
      <c r="BH4" s="27">
        <v>10</v>
      </c>
      <c r="BI4" s="27">
        <v>1</v>
      </c>
      <c r="BJ4" s="31">
        <v>2</v>
      </c>
      <c r="BK4" s="34">
        <v>12</v>
      </c>
      <c r="BL4" s="34">
        <v>0</v>
      </c>
      <c r="BM4" s="34">
        <v>19</v>
      </c>
      <c r="BN4" s="34">
        <v>0</v>
      </c>
      <c r="BO4" s="25">
        <v>8</v>
      </c>
      <c r="BP4" s="6">
        <v>48</v>
      </c>
      <c r="BQ4" s="6">
        <v>0</v>
      </c>
      <c r="BR4" s="6">
        <v>61</v>
      </c>
      <c r="BS4" s="6">
        <v>2</v>
      </c>
      <c r="BT4" s="25">
        <v>6</v>
      </c>
      <c r="BU4" s="6">
        <v>36</v>
      </c>
      <c r="BV4" s="6">
        <v>0</v>
      </c>
      <c r="BW4" s="6">
        <v>22</v>
      </c>
      <c r="BX4" s="6">
        <v>0</v>
      </c>
      <c r="BY4" s="25">
        <v>8</v>
      </c>
      <c r="BZ4" s="6">
        <v>48</v>
      </c>
      <c r="CA4" s="6">
        <v>0</v>
      </c>
      <c r="CB4" s="6">
        <v>36</v>
      </c>
      <c r="CC4" s="6">
        <v>1</v>
      </c>
      <c r="CD4" s="31">
        <v>2</v>
      </c>
      <c r="CE4" s="34">
        <v>12</v>
      </c>
      <c r="CF4" s="34">
        <v>0</v>
      </c>
      <c r="CG4" s="34">
        <v>31</v>
      </c>
      <c r="CH4" s="34">
        <v>1</v>
      </c>
      <c r="CI4" s="29">
        <v>2</v>
      </c>
      <c r="CJ4" s="28">
        <v>12</v>
      </c>
      <c r="CK4" s="28">
        <v>0</v>
      </c>
      <c r="CL4" s="28">
        <v>17</v>
      </c>
      <c r="CM4" s="28">
        <v>0</v>
      </c>
      <c r="CN4" s="25"/>
      <c r="CO4" s="6"/>
      <c r="CP4" s="6"/>
      <c r="CQ4" s="6"/>
      <c r="CR4" s="6"/>
      <c r="CS4" s="31">
        <v>5</v>
      </c>
      <c r="CT4" s="34">
        <v>30</v>
      </c>
      <c r="CU4" s="34">
        <v>0</v>
      </c>
      <c r="CV4" s="34">
        <v>15</v>
      </c>
      <c r="CW4" s="34">
        <v>1</v>
      </c>
      <c r="CX4" s="25">
        <v>4</v>
      </c>
      <c r="CY4" s="6">
        <v>24</v>
      </c>
      <c r="CZ4" s="6">
        <v>0</v>
      </c>
      <c r="DA4" s="6">
        <v>41</v>
      </c>
      <c r="DB4" s="6">
        <v>0</v>
      </c>
      <c r="DC4" s="31">
        <v>3</v>
      </c>
      <c r="DD4" s="34">
        <v>18</v>
      </c>
      <c r="DE4" s="34">
        <v>0</v>
      </c>
      <c r="DF4" s="34">
        <v>29</v>
      </c>
      <c r="DG4" s="34">
        <v>1</v>
      </c>
      <c r="DH4" s="31">
        <v>3</v>
      </c>
      <c r="DI4" s="34">
        <v>18</v>
      </c>
      <c r="DJ4" s="34">
        <v>0</v>
      </c>
      <c r="DK4" s="34">
        <v>15</v>
      </c>
      <c r="DL4" s="34">
        <v>0</v>
      </c>
      <c r="DM4" s="25">
        <v>2</v>
      </c>
      <c r="DN4" s="28">
        <v>12</v>
      </c>
      <c r="DO4" s="28">
        <v>0</v>
      </c>
      <c r="DP4" s="28">
        <v>8</v>
      </c>
      <c r="DQ4" s="28">
        <v>0</v>
      </c>
      <c r="DR4" s="31">
        <v>3</v>
      </c>
      <c r="DS4" s="27">
        <v>18</v>
      </c>
      <c r="DT4" s="27">
        <v>0</v>
      </c>
      <c r="DU4" s="27">
        <v>19</v>
      </c>
      <c r="DV4" s="27">
        <v>0</v>
      </c>
      <c r="DW4" s="31">
        <v>3</v>
      </c>
      <c r="DX4" s="34">
        <v>18</v>
      </c>
      <c r="DY4" s="34">
        <v>0</v>
      </c>
      <c r="DZ4" s="34">
        <v>10</v>
      </c>
      <c r="EA4" s="34">
        <v>0</v>
      </c>
      <c r="EB4" s="29"/>
      <c r="EC4" s="28"/>
      <c r="ED4" s="28"/>
      <c r="EE4" s="28"/>
      <c r="EF4" s="28"/>
      <c r="EG4" s="29"/>
      <c r="EH4" s="28"/>
      <c r="EI4" s="28"/>
      <c r="EJ4" s="28"/>
      <c r="EK4" s="28"/>
    </row>
    <row r="5" spans="1:141" x14ac:dyDescent="0.25">
      <c r="A5" s="4" t="s">
        <v>664</v>
      </c>
      <c r="B5" s="5">
        <f>AK40</f>
        <v>61</v>
      </c>
      <c r="C5" s="15">
        <f>AL40</f>
        <v>366</v>
      </c>
      <c r="D5" s="15">
        <f>AM40</f>
        <v>5</v>
      </c>
      <c r="E5" s="15">
        <f>AN40</f>
        <v>278</v>
      </c>
      <c r="F5" s="15">
        <f>AO40</f>
        <v>10</v>
      </c>
      <c r="G5" s="7">
        <f t="shared" si="0"/>
        <v>27.8</v>
      </c>
      <c r="H5" s="24">
        <v>2</v>
      </c>
      <c r="I5" s="7">
        <f t="shared" si="1"/>
        <v>36.6</v>
      </c>
      <c r="J5" s="7">
        <f t="shared" si="2"/>
        <v>4.557377049180328</v>
      </c>
      <c r="K5" s="7"/>
      <c r="L5" s="25">
        <v>5</v>
      </c>
      <c r="M5" s="6">
        <v>30</v>
      </c>
      <c r="N5" s="6">
        <v>0</v>
      </c>
      <c r="O5" s="6">
        <v>15</v>
      </c>
      <c r="P5" s="6">
        <v>0</v>
      </c>
      <c r="Q5" s="29">
        <v>8</v>
      </c>
      <c r="R5" s="28">
        <v>48</v>
      </c>
      <c r="S5" s="28">
        <v>1</v>
      </c>
      <c r="T5" s="28">
        <v>20</v>
      </c>
      <c r="U5" s="28">
        <v>0</v>
      </c>
      <c r="V5" s="25">
        <v>4</v>
      </c>
      <c r="W5" s="6">
        <v>24</v>
      </c>
      <c r="X5" s="6">
        <v>0</v>
      </c>
      <c r="Y5" s="6">
        <v>15</v>
      </c>
      <c r="Z5" s="6">
        <v>3</v>
      </c>
      <c r="AA5" s="25">
        <v>6</v>
      </c>
      <c r="AB5" s="6">
        <v>36</v>
      </c>
      <c r="AC5" s="6">
        <v>1</v>
      </c>
      <c r="AD5" s="6">
        <v>28</v>
      </c>
      <c r="AE5" s="6">
        <v>1</v>
      </c>
      <c r="AF5" s="25">
        <v>2</v>
      </c>
      <c r="AG5" s="6">
        <v>12</v>
      </c>
      <c r="AH5" s="6">
        <v>0</v>
      </c>
      <c r="AI5" s="6">
        <v>11</v>
      </c>
      <c r="AJ5" s="6">
        <v>1</v>
      </c>
      <c r="AK5" s="25">
        <v>4</v>
      </c>
      <c r="AL5" s="6">
        <v>24</v>
      </c>
      <c r="AM5" s="6">
        <v>1</v>
      </c>
      <c r="AN5" s="6">
        <v>9</v>
      </c>
      <c r="AO5" s="6">
        <v>2</v>
      </c>
      <c r="AP5" s="25">
        <v>6</v>
      </c>
      <c r="AQ5" s="12">
        <v>36</v>
      </c>
      <c r="AR5" s="6">
        <v>0</v>
      </c>
      <c r="AS5" s="6">
        <v>22</v>
      </c>
      <c r="AT5" s="6">
        <v>0</v>
      </c>
      <c r="AU5" s="25">
        <v>5</v>
      </c>
      <c r="AV5" s="6">
        <v>30</v>
      </c>
      <c r="AW5" s="6">
        <v>0</v>
      </c>
      <c r="AX5" s="6">
        <v>13</v>
      </c>
      <c r="AY5" s="6">
        <v>2</v>
      </c>
      <c r="AZ5" s="25">
        <v>2</v>
      </c>
      <c r="BA5" s="6">
        <v>12</v>
      </c>
      <c r="BB5" s="6">
        <v>0</v>
      </c>
      <c r="BC5" s="6">
        <v>14</v>
      </c>
      <c r="BD5" s="6">
        <v>0</v>
      </c>
      <c r="BE5" s="31">
        <v>2</v>
      </c>
      <c r="BF5" s="37">
        <v>12</v>
      </c>
      <c r="BG5" s="27">
        <v>0</v>
      </c>
      <c r="BH5" s="27">
        <v>13</v>
      </c>
      <c r="BI5" s="27">
        <v>3</v>
      </c>
      <c r="BJ5" s="31">
        <v>4</v>
      </c>
      <c r="BK5" s="34">
        <v>24</v>
      </c>
      <c r="BL5" s="34">
        <v>0</v>
      </c>
      <c r="BM5" s="34">
        <v>40</v>
      </c>
      <c r="BN5" s="34">
        <v>0</v>
      </c>
      <c r="BO5" s="25">
        <v>1</v>
      </c>
      <c r="BP5" s="6">
        <v>6</v>
      </c>
      <c r="BQ5" s="6">
        <v>0</v>
      </c>
      <c r="BR5" s="6">
        <v>6</v>
      </c>
      <c r="BS5" s="6">
        <v>0</v>
      </c>
      <c r="BT5" s="29">
        <v>7</v>
      </c>
      <c r="BU5" s="28">
        <v>42</v>
      </c>
      <c r="BV5" s="28">
        <v>1</v>
      </c>
      <c r="BW5" s="28">
        <v>23</v>
      </c>
      <c r="BX5" s="28">
        <v>1</v>
      </c>
      <c r="BY5" s="25">
        <v>4</v>
      </c>
      <c r="BZ5" s="6">
        <v>24</v>
      </c>
      <c r="CA5" s="6">
        <v>0</v>
      </c>
      <c r="CB5" s="6">
        <v>16</v>
      </c>
      <c r="CC5" s="6">
        <v>2</v>
      </c>
      <c r="CD5" s="31">
        <v>1.3</v>
      </c>
      <c r="CE5" s="34">
        <v>9</v>
      </c>
      <c r="CF5" s="34">
        <v>0</v>
      </c>
      <c r="CG5" s="34">
        <v>18</v>
      </c>
      <c r="CH5" s="34">
        <v>0</v>
      </c>
      <c r="CI5" s="29">
        <v>2</v>
      </c>
      <c r="CJ5" s="28">
        <v>12</v>
      </c>
      <c r="CK5" s="28">
        <v>0</v>
      </c>
      <c r="CL5" s="28">
        <v>27</v>
      </c>
      <c r="CM5" s="28">
        <v>0</v>
      </c>
      <c r="CN5" s="25"/>
      <c r="CO5" s="6"/>
      <c r="CP5" s="6"/>
      <c r="CQ5" s="6"/>
      <c r="CR5" s="6"/>
      <c r="CS5" s="31">
        <v>3</v>
      </c>
      <c r="CT5" s="34">
        <v>18</v>
      </c>
      <c r="CU5" s="34">
        <v>0</v>
      </c>
      <c r="CV5" s="34">
        <v>18</v>
      </c>
      <c r="CW5" s="34">
        <v>1</v>
      </c>
      <c r="CX5" s="25">
        <v>1</v>
      </c>
      <c r="CY5" s="6">
        <v>6</v>
      </c>
      <c r="CZ5" s="6">
        <v>0</v>
      </c>
      <c r="DA5" s="6">
        <v>13</v>
      </c>
      <c r="DB5" s="6">
        <v>1</v>
      </c>
      <c r="DC5" s="31">
        <v>2</v>
      </c>
      <c r="DD5" s="34">
        <v>12</v>
      </c>
      <c r="DE5" s="34">
        <v>0</v>
      </c>
      <c r="DF5" s="34">
        <v>5</v>
      </c>
      <c r="DG5" s="34">
        <v>0</v>
      </c>
      <c r="DH5" s="31">
        <v>3</v>
      </c>
      <c r="DI5" s="34">
        <v>18</v>
      </c>
      <c r="DJ5" s="34">
        <v>0</v>
      </c>
      <c r="DK5" s="34">
        <v>6</v>
      </c>
      <c r="DL5" s="34">
        <v>1</v>
      </c>
      <c r="DM5" s="25">
        <v>2</v>
      </c>
      <c r="DN5" s="6">
        <v>12</v>
      </c>
      <c r="DO5" s="6">
        <v>0</v>
      </c>
      <c r="DP5" s="6">
        <v>14</v>
      </c>
      <c r="DQ5" s="6">
        <v>0</v>
      </c>
      <c r="DR5" s="30">
        <v>3</v>
      </c>
      <c r="DS5" s="28">
        <v>18</v>
      </c>
      <c r="DT5" s="28">
        <v>0</v>
      </c>
      <c r="DU5" s="28">
        <v>22</v>
      </c>
      <c r="DV5" s="28">
        <v>0</v>
      </c>
      <c r="DW5" s="30"/>
      <c r="DX5" s="26"/>
      <c r="DY5" s="26"/>
      <c r="DZ5" s="26"/>
      <c r="EA5" s="26"/>
      <c r="EB5" s="30"/>
      <c r="EG5" s="30"/>
    </row>
    <row r="6" spans="1:141" x14ac:dyDescent="0.25">
      <c r="A6" s="26" t="s">
        <v>868</v>
      </c>
      <c r="B6" s="5">
        <f>BE40</f>
        <v>19</v>
      </c>
      <c r="C6" s="15">
        <f>BF40</f>
        <v>114</v>
      </c>
      <c r="D6" s="15">
        <f>BG40</f>
        <v>0</v>
      </c>
      <c r="E6" s="15">
        <f>BH40</f>
        <v>130</v>
      </c>
      <c r="F6" s="15">
        <f>BI40</f>
        <v>5</v>
      </c>
      <c r="G6" s="7">
        <f t="shared" si="0"/>
        <v>26</v>
      </c>
      <c r="H6" s="24">
        <v>1</v>
      </c>
      <c r="I6" s="7">
        <f>C6/F6</f>
        <v>22.8</v>
      </c>
      <c r="J6" s="7">
        <f>6*E6/C6</f>
        <v>6.8421052631578947</v>
      </c>
      <c r="K6" s="7"/>
      <c r="L6" s="25">
        <v>8</v>
      </c>
      <c r="M6" s="6">
        <v>48</v>
      </c>
      <c r="N6" s="6">
        <v>2</v>
      </c>
      <c r="O6" s="6">
        <v>23</v>
      </c>
      <c r="P6" s="6">
        <v>1</v>
      </c>
      <c r="Q6" s="25">
        <v>8</v>
      </c>
      <c r="R6" s="6">
        <v>48</v>
      </c>
      <c r="S6" s="6">
        <v>1</v>
      </c>
      <c r="T6" s="6">
        <v>28</v>
      </c>
      <c r="U6" s="6">
        <v>3</v>
      </c>
      <c r="V6" s="25">
        <v>8</v>
      </c>
      <c r="W6" s="6">
        <v>48</v>
      </c>
      <c r="X6" s="6">
        <v>1</v>
      </c>
      <c r="Y6" s="6">
        <v>26</v>
      </c>
      <c r="Z6" s="6">
        <v>1</v>
      </c>
      <c r="AA6" s="25">
        <v>8</v>
      </c>
      <c r="AB6" s="6">
        <v>48</v>
      </c>
      <c r="AC6" s="6">
        <v>2</v>
      </c>
      <c r="AD6" s="6">
        <v>25</v>
      </c>
      <c r="AE6" s="6">
        <v>0</v>
      </c>
      <c r="AF6" s="25">
        <v>2</v>
      </c>
      <c r="AG6" s="6">
        <v>12</v>
      </c>
      <c r="AH6" s="6">
        <v>0</v>
      </c>
      <c r="AI6" s="6">
        <v>8</v>
      </c>
      <c r="AJ6" s="6">
        <v>2</v>
      </c>
      <c r="AK6" s="25">
        <v>6</v>
      </c>
      <c r="AL6" s="6">
        <v>36</v>
      </c>
      <c r="AM6" s="6">
        <v>0</v>
      </c>
      <c r="AN6" s="6">
        <v>25</v>
      </c>
      <c r="AO6" s="6">
        <v>0</v>
      </c>
      <c r="AP6" s="25">
        <v>6</v>
      </c>
      <c r="AQ6" s="12">
        <v>36</v>
      </c>
      <c r="AR6" s="6">
        <v>0</v>
      </c>
      <c r="AS6" s="6">
        <v>20</v>
      </c>
      <c r="AT6" s="6">
        <v>2</v>
      </c>
      <c r="AU6" s="25">
        <v>2</v>
      </c>
      <c r="AV6" s="6">
        <v>12</v>
      </c>
      <c r="AW6" s="6">
        <v>0</v>
      </c>
      <c r="AX6" s="6">
        <v>24</v>
      </c>
      <c r="AY6" s="6">
        <v>0</v>
      </c>
      <c r="AZ6" s="25">
        <v>2</v>
      </c>
      <c r="BA6" s="6">
        <v>12</v>
      </c>
      <c r="BB6" s="6">
        <v>0</v>
      </c>
      <c r="BC6" s="6">
        <v>8</v>
      </c>
      <c r="BD6" s="6">
        <v>0</v>
      </c>
      <c r="BE6" s="31">
        <v>2</v>
      </c>
      <c r="BF6" s="37">
        <v>12</v>
      </c>
      <c r="BG6" s="27">
        <v>0</v>
      </c>
      <c r="BH6" s="27">
        <v>27</v>
      </c>
      <c r="BI6" s="27">
        <v>0</v>
      </c>
      <c r="BJ6" s="31">
        <v>8</v>
      </c>
      <c r="BK6" s="34">
        <v>48</v>
      </c>
      <c r="BL6" s="34">
        <v>0</v>
      </c>
      <c r="BM6" s="34">
        <v>46</v>
      </c>
      <c r="BN6" s="34">
        <v>0</v>
      </c>
      <c r="BO6" s="25">
        <v>1</v>
      </c>
      <c r="BP6" s="6">
        <v>6</v>
      </c>
      <c r="BQ6" s="6">
        <v>0</v>
      </c>
      <c r="BR6" s="6">
        <v>9</v>
      </c>
      <c r="BS6" s="6">
        <v>0</v>
      </c>
      <c r="BT6" s="25">
        <v>4</v>
      </c>
      <c r="BU6" s="6">
        <v>24</v>
      </c>
      <c r="BV6" s="6">
        <v>0</v>
      </c>
      <c r="BW6" s="6">
        <v>26</v>
      </c>
      <c r="BX6" s="6">
        <v>0</v>
      </c>
      <c r="BY6" s="25"/>
      <c r="BZ6" s="6"/>
      <c r="CA6" s="6"/>
      <c r="CB6" s="6"/>
      <c r="CC6" s="6"/>
      <c r="CD6" s="31"/>
      <c r="CE6" s="37"/>
      <c r="CF6" s="27"/>
      <c r="CG6" s="27"/>
      <c r="CH6" s="27"/>
      <c r="CI6" s="25">
        <v>2</v>
      </c>
      <c r="CJ6" s="6">
        <v>12</v>
      </c>
      <c r="CK6" s="6">
        <v>0</v>
      </c>
      <c r="CL6" s="6">
        <v>17</v>
      </c>
      <c r="CM6" s="6">
        <v>0</v>
      </c>
      <c r="CN6" s="25"/>
      <c r="CO6" s="6"/>
      <c r="CP6" s="6"/>
      <c r="CQ6" s="6"/>
      <c r="CR6" s="6"/>
      <c r="CS6" s="31">
        <v>5.5</v>
      </c>
      <c r="CT6" s="34">
        <v>35</v>
      </c>
      <c r="CU6" s="34">
        <v>1</v>
      </c>
      <c r="CV6" s="34">
        <v>19</v>
      </c>
      <c r="CW6" s="34">
        <v>0</v>
      </c>
      <c r="CX6" s="25">
        <v>4</v>
      </c>
      <c r="CY6" s="6">
        <v>24</v>
      </c>
      <c r="CZ6" s="6">
        <v>0</v>
      </c>
      <c r="DA6" s="6">
        <v>27</v>
      </c>
      <c r="DB6" s="6">
        <v>0</v>
      </c>
      <c r="DC6" s="31">
        <v>8</v>
      </c>
      <c r="DD6" s="37">
        <v>48</v>
      </c>
      <c r="DE6" s="27">
        <v>2</v>
      </c>
      <c r="DF6" s="27">
        <v>31</v>
      </c>
      <c r="DG6" s="27">
        <v>2</v>
      </c>
      <c r="DH6" s="31">
        <v>3</v>
      </c>
      <c r="DI6" s="37">
        <v>18</v>
      </c>
      <c r="DJ6" s="27">
        <v>1</v>
      </c>
      <c r="DK6" s="27">
        <v>5</v>
      </c>
      <c r="DL6" s="27">
        <v>0</v>
      </c>
      <c r="DM6" s="25">
        <v>2</v>
      </c>
      <c r="DN6" s="6">
        <v>12</v>
      </c>
      <c r="DO6" s="6">
        <v>0</v>
      </c>
      <c r="DP6" s="6">
        <v>22</v>
      </c>
      <c r="DQ6" s="6">
        <v>1</v>
      </c>
      <c r="DR6" s="30"/>
      <c r="DW6" s="30"/>
      <c r="DX6" s="26"/>
      <c r="DY6" s="26"/>
      <c r="DZ6" s="26"/>
      <c r="EA6" s="26"/>
      <c r="EB6" s="30"/>
      <c r="EG6" s="30"/>
    </row>
    <row r="7" spans="1:141" x14ac:dyDescent="0.25">
      <c r="A7" s="49" t="s">
        <v>834</v>
      </c>
      <c r="B7" s="5">
        <f>CX40</f>
        <v>29</v>
      </c>
      <c r="C7" s="15">
        <f>CY40</f>
        <v>174</v>
      </c>
      <c r="D7" s="15">
        <f>CZ40</f>
        <v>1</v>
      </c>
      <c r="E7" s="15">
        <f>DA40</f>
        <v>229</v>
      </c>
      <c r="F7" s="15">
        <f>DB40</f>
        <v>3</v>
      </c>
      <c r="G7" s="7">
        <f t="shared" si="0"/>
        <v>76.333333333333329</v>
      </c>
      <c r="I7" s="7">
        <f>C7/F7</f>
        <v>58</v>
      </c>
      <c r="J7" s="7">
        <f>6*E7/C7</f>
        <v>7.8965517241379306</v>
      </c>
      <c r="K7" s="7"/>
      <c r="L7" s="25">
        <v>2</v>
      </c>
      <c r="M7" s="6">
        <v>12</v>
      </c>
      <c r="N7" s="6">
        <v>0</v>
      </c>
      <c r="O7" s="6">
        <v>6</v>
      </c>
      <c r="P7" s="6">
        <v>0</v>
      </c>
      <c r="Q7" s="25">
        <v>2</v>
      </c>
      <c r="R7" s="6">
        <v>12</v>
      </c>
      <c r="S7" s="6">
        <v>1</v>
      </c>
      <c r="T7" s="6">
        <v>5</v>
      </c>
      <c r="U7" s="6">
        <v>0</v>
      </c>
      <c r="V7" s="28">
        <v>8</v>
      </c>
      <c r="W7" s="6">
        <v>48</v>
      </c>
      <c r="X7" s="6">
        <v>0</v>
      </c>
      <c r="Y7" s="6">
        <v>26</v>
      </c>
      <c r="Z7" s="28">
        <v>2</v>
      </c>
      <c r="AA7" s="25">
        <v>8</v>
      </c>
      <c r="AB7" s="6">
        <v>48</v>
      </c>
      <c r="AC7" s="6">
        <v>1</v>
      </c>
      <c r="AD7" s="6">
        <v>32</v>
      </c>
      <c r="AE7" s="6">
        <v>2</v>
      </c>
      <c r="AF7" s="25">
        <v>3</v>
      </c>
      <c r="AG7" s="6">
        <v>18</v>
      </c>
      <c r="AH7" s="6">
        <v>0</v>
      </c>
      <c r="AI7" s="6">
        <v>21</v>
      </c>
      <c r="AJ7" s="6">
        <v>0</v>
      </c>
      <c r="AK7" s="25">
        <v>7</v>
      </c>
      <c r="AL7" s="6">
        <v>42</v>
      </c>
      <c r="AM7" s="6">
        <v>1</v>
      </c>
      <c r="AN7" s="6">
        <v>30</v>
      </c>
      <c r="AO7" s="6">
        <v>3</v>
      </c>
      <c r="AP7" s="25">
        <v>5.4</v>
      </c>
      <c r="AQ7" s="12">
        <v>34</v>
      </c>
      <c r="AR7" s="6">
        <v>1</v>
      </c>
      <c r="AS7" s="6">
        <v>10</v>
      </c>
      <c r="AT7" s="6">
        <v>2</v>
      </c>
      <c r="AU7" s="25">
        <v>3</v>
      </c>
      <c r="AV7" s="6">
        <v>18</v>
      </c>
      <c r="AW7" s="6">
        <v>0</v>
      </c>
      <c r="AX7" s="6">
        <v>21</v>
      </c>
      <c r="AY7" s="6">
        <v>2</v>
      </c>
      <c r="AZ7" s="25">
        <v>2</v>
      </c>
      <c r="BA7" s="6">
        <v>12</v>
      </c>
      <c r="BB7" s="6">
        <v>0</v>
      </c>
      <c r="BC7" s="6">
        <v>18</v>
      </c>
      <c r="BD7" s="6">
        <v>0</v>
      </c>
      <c r="BE7" s="31">
        <v>2</v>
      </c>
      <c r="BF7" s="37">
        <v>12</v>
      </c>
      <c r="BG7" s="27">
        <v>0</v>
      </c>
      <c r="BH7" s="27">
        <v>10</v>
      </c>
      <c r="BI7" s="27">
        <v>0</v>
      </c>
      <c r="BJ7" s="31">
        <v>3</v>
      </c>
      <c r="BK7" s="34">
        <v>18</v>
      </c>
      <c r="BL7" s="34">
        <v>0</v>
      </c>
      <c r="BM7" s="34">
        <v>27</v>
      </c>
      <c r="BN7" s="34">
        <v>0</v>
      </c>
      <c r="BO7" s="25">
        <v>3</v>
      </c>
      <c r="BP7" s="6">
        <v>18</v>
      </c>
      <c r="BQ7" s="6">
        <v>0</v>
      </c>
      <c r="BR7" s="6">
        <v>23</v>
      </c>
      <c r="BS7" s="6">
        <v>0</v>
      </c>
      <c r="BT7" s="25"/>
      <c r="BU7" s="6"/>
      <c r="BV7" s="6"/>
      <c r="BW7" s="6"/>
      <c r="BX7" s="6"/>
      <c r="BY7" s="25"/>
      <c r="BZ7" s="6"/>
      <c r="CA7" s="6"/>
      <c r="CB7" s="6"/>
      <c r="CC7" s="6"/>
      <c r="CD7" s="31"/>
      <c r="CE7" s="37"/>
      <c r="CF7" s="27"/>
      <c r="CG7" s="27"/>
      <c r="CH7" s="27"/>
      <c r="CI7" s="25">
        <v>3</v>
      </c>
      <c r="CJ7" s="6">
        <v>18</v>
      </c>
      <c r="CK7" s="6">
        <v>0</v>
      </c>
      <c r="CL7" s="6">
        <v>26</v>
      </c>
      <c r="CM7" s="6">
        <v>0</v>
      </c>
      <c r="CN7" s="25"/>
      <c r="CO7" s="6"/>
      <c r="CP7" s="6"/>
      <c r="CQ7" s="6"/>
      <c r="CR7" s="6"/>
      <c r="CS7" s="31"/>
      <c r="CT7" s="37"/>
      <c r="CU7" s="27"/>
      <c r="CV7" s="27"/>
      <c r="CW7" s="27"/>
      <c r="CX7" s="25">
        <v>4</v>
      </c>
      <c r="CY7" s="6">
        <v>24</v>
      </c>
      <c r="CZ7" s="6">
        <v>0</v>
      </c>
      <c r="DA7" s="6">
        <v>44</v>
      </c>
      <c r="DB7" s="6">
        <v>1</v>
      </c>
      <c r="DC7" s="31">
        <v>2</v>
      </c>
      <c r="DD7" s="37">
        <v>12</v>
      </c>
      <c r="DE7" s="27">
        <v>0</v>
      </c>
      <c r="DF7" s="27">
        <v>14</v>
      </c>
      <c r="DG7" s="27">
        <v>2</v>
      </c>
      <c r="DH7" s="31">
        <v>2</v>
      </c>
      <c r="DI7" s="37">
        <v>12</v>
      </c>
      <c r="DJ7" s="27">
        <v>0</v>
      </c>
      <c r="DK7" s="27">
        <v>13</v>
      </c>
      <c r="DL7" s="27">
        <v>0</v>
      </c>
      <c r="DM7" s="25"/>
      <c r="DN7" s="6"/>
      <c r="DO7" s="6"/>
      <c r="DP7" s="6"/>
      <c r="DQ7" s="6"/>
      <c r="DR7" s="30"/>
      <c r="DW7" s="30"/>
      <c r="DX7" s="26"/>
      <c r="DY7" s="26"/>
      <c r="DZ7" s="26"/>
      <c r="EA7" s="26"/>
      <c r="EB7" s="30"/>
      <c r="EG7" s="30"/>
    </row>
    <row r="8" spans="1:141" x14ac:dyDescent="0.25">
      <c r="A8" s="49" t="s">
        <v>870</v>
      </c>
      <c r="B8" s="35">
        <f>AU40</f>
        <v>21</v>
      </c>
      <c r="C8" s="36">
        <f>AV40</f>
        <v>126</v>
      </c>
      <c r="D8" s="36">
        <f>AW40</f>
        <v>0</v>
      </c>
      <c r="E8" s="36">
        <f>AX40</f>
        <v>122</v>
      </c>
      <c r="F8" s="36">
        <f>AY40</f>
        <v>6</v>
      </c>
      <c r="G8" s="7">
        <f t="shared" si="0"/>
        <v>20.333333333333332</v>
      </c>
      <c r="I8" s="7">
        <f t="shared" si="1"/>
        <v>21</v>
      </c>
      <c r="J8" s="7">
        <f t="shared" si="2"/>
        <v>5.8095238095238093</v>
      </c>
      <c r="K8" s="7"/>
      <c r="L8" s="25">
        <v>3</v>
      </c>
      <c r="M8" s="6">
        <v>18</v>
      </c>
      <c r="N8" s="6">
        <v>0</v>
      </c>
      <c r="O8" s="6">
        <v>26</v>
      </c>
      <c r="P8" s="6">
        <v>1</v>
      </c>
      <c r="Q8" s="25">
        <v>4</v>
      </c>
      <c r="R8" s="6">
        <v>24</v>
      </c>
      <c r="S8" s="6">
        <v>1</v>
      </c>
      <c r="T8" s="6">
        <v>9</v>
      </c>
      <c r="U8" s="6">
        <v>1</v>
      </c>
      <c r="V8" s="25">
        <v>7</v>
      </c>
      <c r="W8" s="6">
        <v>42</v>
      </c>
      <c r="X8" s="6">
        <v>0</v>
      </c>
      <c r="Y8" s="6">
        <v>32</v>
      </c>
      <c r="Z8" s="6">
        <v>0</v>
      </c>
      <c r="AA8" s="25"/>
      <c r="AB8" s="6"/>
      <c r="AC8" s="6"/>
      <c r="AD8" s="6"/>
      <c r="AE8" s="6"/>
      <c r="AF8" s="25">
        <v>2</v>
      </c>
      <c r="AG8" s="6">
        <v>12</v>
      </c>
      <c r="AH8" s="6">
        <v>0</v>
      </c>
      <c r="AI8" s="6">
        <v>23</v>
      </c>
      <c r="AJ8" s="6">
        <v>0</v>
      </c>
      <c r="AK8" s="25">
        <v>8</v>
      </c>
      <c r="AL8" s="6">
        <v>48</v>
      </c>
      <c r="AM8" s="6">
        <v>0</v>
      </c>
      <c r="AN8" s="6">
        <v>50</v>
      </c>
      <c r="AO8" s="6">
        <v>0</v>
      </c>
      <c r="AP8" s="25">
        <v>8</v>
      </c>
      <c r="AQ8" s="12">
        <v>48</v>
      </c>
      <c r="AR8" s="6">
        <v>0</v>
      </c>
      <c r="AS8" s="6">
        <v>42</v>
      </c>
      <c r="AT8" s="6">
        <v>2</v>
      </c>
      <c r="AU8" s="25">
        <v>4</v>
      </c>
      <c r="AV8" s="6">
        <v>24</v>
      </c>
      <c r="AW8" s="6">
        <v>0</v>
      </c>
      <c r="AX8" s="6">
        <v>14</v>
      </c>
      <c r="AY8" s="6">
        <v>1</v>
      </c>
      <c r="AZ8" s="25">
        <v>1</v>
      </c>
      <c r="BA8" s="6">
        <v>6</v>
      </c>
      <c r="BB8" s="6">
        <v>0</v>
      </c>
      <c r="BC8" s="6">
        <v>12</v>
      </c>
      <c r="BD8" s="6">
        <v>0</v>
      </c>
      <c r="BE8" s="31">
        <v>2</v>
      </c>
      <c r="BF8" s="37">
        <v>12</v>
      </c>
      <c r="BG8" s="27">
        <v>0</v>
      </c>
      <c r="BH8" s="27">
        <v>22</v>
      </c>
      <c r="BI8" s="27">
        <v>0</v>
      </c>
      <c r="BJ8" s="31"/>
      <c r="BK8" s="37"/>
      <c r="BL8" s="27"/>
      <c r="BM8" s="27"/>
      <c r="BN8" s="27"/>
      <c r="BO8" s="25">
        <v>5</v>
      </c>
      <c r="BP8" s="6">
        <v>30</v>
      </c>
      <c r="BQ8" s="6">
        <v>0</v>
      </c>
      <c r="BR8" s="6">
        <v>17</v>
      </c>
      <c r="BS8" s="6">
        <v>0</v>
      </c>
      <c r="BT8" s="25"/>
      <c r="BU8" s="6"/>
      <c r="BV8" s="6"/>
      <c r="BW8" s="6"/>
      <c r="BX8" s="6"/>
      <c r="BY8" s="25"/>
      <c r="BZ8" s="6"/>
      <c r="CA8" s="6"/>
      <c r="CB8" s="6"/>
      <c r="CC8" s="6"/>
      <c r="CD8" s="31"/>
      <c r="CE8" s="37"/>
      <c r="CF8" s="27"/>
      <c r="CG8" s="27"/>
      <c r="CH8" s="27"/>
      <c r="CI8" s="25"/>
      <c r="CJ8" s="6"/>
      <c r="CK8" s="6"/>
      <c r="CL8" s="6"/>
      <c r="CM8" s="6"/>
      <c r="CN8" s="25"/>
      <c r="CO8" s="6"/>
      <c r="CP8" s="6"/>
      <c r="CQ8" s="6"/>
      <c r="CR8" s="6"/>
      <c r="CS8" s="31"/>
      <c r="CT8" s="37"/>
      <c r="CU8" s="27"/>
      <c r="CV8" s="27"/>
      <c r="CW8" s="27"/>
      <c r="CX8" s="25">
        <v>7</v>
      </c>
      <c r="CY8" s="6">
        <v>42</v>
      </c>
      <c r="CZ8" s="6">
        <v>1</v>
      </c>
      <c r="DA8" s="6">
        <v>27</v>
      </c>
      <c r="DB8" s="6">
        <v>0</v>
      </c>
      <c r="DC8" s="31">
        <v>3</v>
      </c>
      <c r="DD8" s="37">
        <v>18</v>
      </c>
      <c r="DE8" s="27">
        <v>0</v>
      </c>
      <c r="DF8" s="27">
        <v>26</v>
      </c>
      <c r="DG8" s="27">
        <v>0</v>
      </c>
      <c r="DH8" s="31">
        <v>3</v>
      </c>
      <c r="DI8" s="37">
        <v>18</v>
      </c>
      <c r="DJ8" s="27">
        <v>0</v>
      </c>
      <c r="DK8" s="27">
        <v>31</v>
      </c>
      <c r="DL8" s="27">
        <v>1</v>
      </c>
      <c r="DM8" s="25"/>
      <c r="DN8" s="6"/>
      <c r="DO8" s="6"/>
      <c r="DP8" s="6"/>
      <c r="DQ8" s="6"/>
      <c r="DR8" s="30"/>
      <c r="DW8" s="30"/>
      <c r="EB8" s="30"/>
      <c r="EG8" s="30"/>
    </row>
    <row r="9" spans="1:141" x14ac:dyDescent="0.25">
      <c r="A9" s="26" t="s">
        <v>528</v>
      </c>
      <c r="B9" s="5">
        <f>AZ40</f>
        <v>22</v>
      </c>
      <c r="C9" s="15">
        <f>BA40</f>
        <v>132</v>
      </c>
      <c r="D9" s="15">
        <f>BB40</f>
        <v>1</v>
      </c>
      <c r="E9" s="15">
        <f>BC40</f>
        <v>125</v>
      </c>
      <c r="F9" s="15">
        <f>BD40</f>
        <v>6</v>
      </c>
      <c r="G9" s="7">
        <f t="shared" si="0"/>
        <v>20.833333333333332</v>
      </c>
      <c r="H9" s="24">
        <v>1</v>
      </c>
      <c r="I9" s="7">
        <f t="shared" si="1"/>
        <v>22</v>
      </c>
      <c r="J9" s="7">
        <f t="shared" si="2"/>
        <v>5.6818181818181817</v>
      </c>
      <c r="K9" s="7"/>
      <c r="L9" s="25">
        <v>3</v>
      </c>
      <c r="M9" s="6">
        <v>18</v>
      </c>
      <c r="N9" s="6">
        <v>0</v>
      </c>
      <c r="O9" s="6">
        <v>32</v>
      </c>
      <c r="P9" s="6">
        <v>0</v>
      </c>
      <c r="Q9" s="25">
        <v>3</v>
      </c>
      <c r="R9" s="6">
        <v>18</v>
      </c>
      <c r="S9" s="6">
        <v>1</v>
      </c>
      <c r="T9" s="6">
        <v>6</v>
      </c>
      <c r="U9" s="6">
        <v>2</v>
      </c>
      <c r="V9" s="25">
        <v>4</v>
      </c>
      <c r="W9" s="6">
        <v>24</v>
      </c>
      <c r="X9" s="6">
        <v>1</v>
      </c>
      <c r="Y9" s="6">
        <v>23</v>
      </c>
      <c r="Z9" s="6">
        <v>0</v>
      </c>
      <c r="AA9" s="25"/>
      <c r="AB9" s="6"/>
      <c r="AC9" s="6"/>
      <c r="AD9" s="6"/>
      <c r="AE9" s="6"/>
      <c r="AF9" s="25">
        <v>2.2000000000000002</v>
      </c>
      <c r="AG9" s="6">
        <v>14</v>
      </c>
      <c r="AH9" s="6">
        <v>0</v>
      </c>
      <c r="AI9" s="6">
        <v>18</v>
      </c>
      <c r="AJ9" s="6">
        <v>0</v>
      </c>
      <c r="AK9" s="25">
        <v>2</v>
      </c>
      <c r="AL9" s="6">
        <v>12</v>
      </c>
      <c r="AM9" s="6">
        <v>0</v>
      </c>
      <c r="AN9" s="6">
        <v>17</v>
      </c>
      <c r="AO9" s="6">
        <v>0</v>
      </c>
      <c r="AP9" s="25">
        <v>1</v>
      </c>
      <c r="AQ9" s="12">
        <v>6</v>
      </c>
      <c r="AR9" s="6">
        <v>1</v>
      </c>
      <c r="AS9" s="6">
        <v>0</v>
      </c>
      <c r="AT9" s="6">
        <v>0</v>
      </c>
      <c r="AU9" s="25">
        <v>2</v>
      </c>
      <c r="AV9" s="6">
        <v>12</v>
      </c>
      <c r="AW9" s="6">
        <v>0</v>
      </c>
      <c r="AX9" s="6">
        <v>15</v>
      </c>
      <c r="AY9" s="6">
        <v>1</v>
      </c>
      <c r="AZ9" s="25">
        <v>1</v>
      </c>
      <c r="BA9" s="6">
        <v>6</v>
      </c>
      <c r="BB9" s="6">
        <v>0</v>
      </c>
      <c r="BC9" s="6">
        <v>2</v>
      </c>
      <c r="BD9" s="6">
        <v>2</v>
      </c>
      <c r="BE9" s="31">
        <v>2</v>
      </c>
      <c r="BF9" s="37">
        <v>12</v>
      </c>
      <c r="BG9" s="27">
        <v>0</v>
      </c>
      <c r="BH9" s="27">
        <v>17</v>
      </c>
      <c r="BI9" s="27">
        <v>1</v>
      </c>
      <c r="BJ9" s="31"/>
      <c r="BK9" s="37"/>
      <c r="BL9" s="27"/>
      <c r="BM9" s="27"/>
      <c r="BN9" s="27"/>
      <c r="BO9" s="25">
        <v>3</v>
      </c>
      <c r="BP9" s="6">
        <v>18</v>
      </c>
      <c r="BQ9" s="6">
        <v>0</v>
      </c>
      <c r="BR9" s="6">
        <v>22</v>
      </c>
      <c r="BS9" s="6">
        <v>1</v>
      </c>
      <c r="BT9" s="25"/>
      <c r="BU9" s="6"/>
      <c r="BV9" s="6"/>
      <c r="BW9" s="6"/>
      <c r="BX9" s="6"/>
      <c r="BY9" s="25"/>
      <c r="BZ9" s="12"/>
      <c r="CA9" s="6"/>
      <c r="CB9" s="6"/>
      <c r="CC9" s="6"/>
      <c r="CD9" s="31"/>
      <c r="CE9" s="37"/>
      <c r="CF9" s="27"/>
      <c r="CG9" s="27"/>
      <c r="CH9" s="27"/>
      <c r="CI9" s="25"/>
      <c r="CJ9" s="6"/>
      <c r="CK9" s="6"/>
      <c r="CL9" s="6"/>
      <c r="CM9" s="6"/>
      <c r="CN9" s="25"/>
      <c r="CO9" s="6"/>
      <c r="CP9" s="6"/>
      <c r="CQ9" s="6"/>
      <c r="CR9" s="6"/>
      <c r="CS9" s="31"/>
      <c r="CT9" s="37"/>
      <c r="CU9" s="27"/>
      <c r="CV9" s="27"/>
      <c r="CW9" s="27"/>
      <c r="CX9" s="25">
        <v>1</v>
      </c>
      <c r="CY9" s="6">
        <v>6</v>
      </c>
      <c r="CZ9" s="6">
        <v>0</v>
      </c>
      <c r="DA9" s="6">
        <v>6</v>
      </c>
      <c r="DB9" s="6">
        <v>0</v>
      </c>
      <c r="DC9" s="31">
        <v>3</v>
      </c>
      <c r="DD9" s="37">
        <v>18</v>
      </c>
      <c r="DE9" s="27">
        <v>0</v>
      </c>
      <c r="DF9" s="27">
        <v>16</v>
      </c>
      <c r="DG9" s="27">
        <v>2</v>
      </c>
      <c r="DH9" s="31">
        <v>2</v>
      </c>
      <c r="DI9" s="37">
        <v>12</v>
      </c>
      <c r="DJ9" s="27">
        <v>0</v>
      </c>
      <c r="DK9" s="27">
        <v>12</v>
      </c>
      <c r="DL9" s="27">
        <v>0</v>
      </c>
      <c r="DM9" s="25"/>
      <c r="DN9" s="6"/>
      <c r="DO9" s="6"/>
      <c r="DP9" s="6"/>
      <c r="DQ9" s="6"/>
      <c r="DR9" s="30"/>
      <c r="DW9" s="30"/>
      <c r="EB9" s="30"/>
      <c r="EG9" s="30"/>
    </row>
    <row r="10" spans="1:141" x14ac:dyDescent="0.25">
      <c r="A10" s="49" t="s">
        <v>22</v>
      </c>
      <c r="B10" s="35">
        <f>DH40</f>
        <v>25</v>
      </c>
      <c r="C10" s="36">
        <f>DI40</f>
        <v>150</v>
      </c>
      <c r="D10" s="36">
        <f>DJ40</f>
        <v>1</v>
      </c>
      <c r="E10" s="36">
        <f>DK40</f>
        <v>149</v>
      </c>
      <c r="F10" s="36">
        <f>DL40</f>
        <v>3</v>
      </c>
      <c r="G10" s="7">
        <f t="shared" si="0"/>
        <v>49.666666666666664</v>
      </c>
      <c r="H10" s="24"/>
      <c r="I10" s="7">
        <f t="shared" si="1"/>
        <v>50</v>
      </c>
      <c r="J10" s="7">
        <f t="shared" si="2"/>
        <v>5.96</v>
      </c>
      <c r="K10" s="7"/>
      <c r="L10" s="25">
        <v>2</v>
      </c>
      <c r="M10" s="6">
        <v>12</v>
      </c>
      <c r="N10" s="6">
        <v>0</v>
      </c>
      <c r="O10" s="6">
        <v>17</v>
      </c>
      <c r="P10" s="6">
        <v>1</v>
      </c>
      <c r="Q10" s="25">
        <v>2</v>
      </c>
      <c r="R10" s="6">
        <v>12</v>
      </c>
      <c r="S10" s="6">
        <v>0</v>
      </c>
      <c r="T10" s="6">
        <v>10</v>
      </c>
      <c r="U10" s="6">
        <v>1</v>
      </c>
      <c r="V10" s="25">
        <v>2</v>
      </c>
      <c r="W10" s="12">
        <v>12</v>
      </c>
      <c r="X10" s="6">
        <v>0</v>
      </c>
      <c r="Y10" s="6">
        <v>8</v>
      </c>
      <c r="Z10" s="6">
        <v>1</v>
      </c>
      <c r="AA10" s="25"/>
      <c r="AB10" s="6"/>
      <c r="AC10" s="6"/>
      <c r="AD10" s="6"/>
      <c r="AE10" s="6"/>
      <c r="AF10" s="25">
        <v>4</v>
      </c>
      <c r="AG10" s="6">
        <v>24</v>
      </c>
      <c r="AH10" s="6">
        <v>0</v>
      </c>
      <c r="AI10" s="6">
        <v>29</v>
      </c>
      <c r="AJ10" s="6">
        <v>3</v>
      </c>
      <c r="AK10" s="25">
        <v>6</v>
      </c>
      <c r="AL10" s="6">
        <v>36</v>
      </c>
      <c r="AM10" s="6">
        <v>0</v>
      </c>
      <c r="AN10" s="6">
        <v>20</v>
      </c>
      <c r="AO10" s="6">
        <v>1</v>
      </c>
      <c r="AP10" s="25">
        <v>2</v>
      </c>
      <c r="AQ10" s="12">
        <v>12</v>
      </c>
      <c r="AR10" s="6">
        <v>0</v>
      </c>
      <c r="AS10" s="6">
        <v>21</v>
      </c>
      <c r="AT10" s="6">
        <v>1</v>
      </c>
      <c r="AU10" s="25">
        <v>3</v>
      </c>
      <c r="AV10" s="6">
        <v>18</v>
      </c>
      <c r="AW10" s="6">
        <v>0</v>
      </c>
      <c r="AX10" s="6">
        <v>19</v>
      </c>
      <c r="AY10" s="6">
        <v>0</v>
      </c>
      <c r="AZ10" s="25">
        <v>3</v>
      </c>
      <c r="BA10" s="6">
        <v>18</v>
      </c>
      <c r="BB10" s="6">
        <v>0</v>
      </c>
      <c r="BC10" s="6">
        <v>25</v>
      </c>
      <c r="BD10" s="6">
        <v>0</v>
      </c>
      <c r="BE10" s="31">
        <v>4</v>
      </c>
      <c r="BF10" s="37">
        <v>24</v>
      </c>
      <c r="BG10" s="27">
        <v>0</v>
      </c>
      <c r="BH10" s="27">
        <v>31</v>
      </c>
      <c r="BI10" s="27">
        <v>0</v>
      </c>
      <c r="BJ10" s="31"/>
      <c r="BK10" s="37"/>
      <c r="BL10" s="27"/>
      <c r="BM10" s="27"/>
      <c r="BN10" s="27"/>
      <c r="BO10" s="25">
        <v>2</v>
      </c>
      <c r="BP10" s="6">
        <v>12</v>
      </c>
      <c r="BQ10" s="6">
        <v>0</v>
      </c>
      <c r="BR10" s="6">
        <v>11</v>
      </c>
      <c r="BS10" s="6">
        <v>0</v>
      </c>
      <c r="BT10" s="25"/>
      <c r="BU10" s="6"/>
      <c r="BV10" s="6"/>
      <c r="BW10" s="6"/>
      <c r="BX10" s="6"/>
      <c r="BY10" s="25"/>
      <c r="BZ10" s="12"/>
      <c r="CA10" s="6"/>
      <c r="CB10" s="6"/>
      <c r="CC10" s="6"/>
      <c r="CD10" s="31"/>
      <c r="CE10" s="37"/>
      <c r="CF10" s="27"/>
      <c r="CG10" s="27"/>
      <c r="CH10" s="27"/>
      <c r="CI10" s="25"/>
      <c r="CJ10" s="6"/>
      <c r="CK10" s="6"/>
      <c r="CL10" s="6"/>
      <c r="CM10" s="6"/>
      <c r="CN10" s="25"/>
      <c r="CO10" s="6"/>
      <c r="CP10" s="6"/>
      <c r="CQ10" s="6"/>
      <c r="CR10" s="6"/>
      <c r="CS10" s="31"/>
      <c r="CT10" s="37"/>
      <c r="CU10" s="27"/>
      <c r="CV10" s="27"/>
      <c r="CW10" s="27"/>
      <c r="CX10" s="25">
        <v>3</v>
      </c>
      <c r="CY10" s="6">
        <v>18</v>
      </c>
      <c r="CZ10" s="6">
        <v>0</v>
      </c>
      <c r="DA10" s="6">
        <v>31</v>
      </c>
      <c r="DB10" s="6">
        <v>1</v>
      </c>
      <c r="DC10" s="31">
        <v>5</v>
      </c>
      <c r="DD10" s="37">
        <v>30</v>
      </c>
      <c r="DE10" s="27">
        <v>0</v>
      </c>
      <c r="DF10" s="27">
        <v>29</v>
      </c>
      <c r="DG10" s="27">
        <v>1</v>
      </c>
      <c r="DH10" s="31">
        <v>4</v>
      </c>
      <c r="DI10" s="37">
        <v>24</v>
      </c>
      <c r="DJ10" s="27">
        <v>0</v>
      </c>
      <c r="DK10" s="27">
        <v>14</v>
      </c>
      <c r="DL10" s="27">
        <v>1</v>
      </c>
      <c r="DM10" s="30"/>
      <c r="DR10" s="30"/>
      <c r="DW10" s="30"/>
      <c r="EB10" s="30"/>
      <c r="EG10" s="30"/>
    </row>
    <row r="11" spans="1:141" x14ac:dyDescent="0.25">
      <c r="A11" s="4" t="s">
        <v>10</v>
      </c>
      <c r="B11" s="5">
        <f>L40</f>
        <v>62</v>
      </c>
      <c r="C11" s="15">
        <f>M40</f>
        <v>372</v>
      </c>
      <c r="D11" s="15">
        <f>N40</f>
        <v>9</v>
      </c>
      <c r="E11" s="15">
        <f>O40</f>
        <v>295</v>
      </c>
      <c r="F11" s="15">
        <f>P40</f>
        <v>10</v>
      </c>
      <c r="G11" s="7">
        <f t="shared" si="0"/>
        <v>29.5</v>
      </c>
      <c r="H11" s="24"/>
      <c r="I11" s="7">
        <f t="shared" si="1"/>
        <v>37.200000000000003</v>
      </c>
      <c r="J11" s="7">
        <f t="shared" si="2"/>
        <v>4.758064516129032</v>
      </c>
      <c r="K11" s="7"/>
      <c r="L11" s="25">
        <v>5</v>
      </c>
      <c r="M11" s="6">
        <v>30</v>
      </c>
      <c r="N11" s="6">
        <v>1</v>
      </c>
      <c r="O11" s="6">
        <v>21</v>
      </c>
      <c r="P11" s="6">
        <v>2</v>
      </c>
      <c r="Q11" s="25">
        <v>4</v>
      </c>
      <c r="R11" s="6">
        <v>24</v>
      </c>
      <c r="S11" s="6">
        <v>0</v>
      </c>
      <c r="T11" s="6">
        <v>26</v>
      </c>
      <c r="U11" s="6">
        <v>0</v>
      </c>
      <c r="V11" s="25">
        <v>4</v>
      </c>
      <c r="W11" s="12">
        <v>24</v>
      </c>
      <c r="X11" s="6">
        <v>0</v>
      </c>
      <c r="Y11" s="6">
        <v>37</v>
      </c>
      <c r="Z11" s="6">
        <v>1</v>
      </c>
      <c r="AA11" s="25"/>
      <c r="AB11" s="6"/>
      <c r="AC11" s="6"/>
      <c r="AD11" s="6"/>
      <c r="AE11" s="6"/>
      <c r="AF11" s="25">
        <v>4</v>
      </c>
      <c r="AG11" s="6">
        <v>24</v>
      </c>
      <c r="AH11" s="6">
        <v>0</v>
      </c>
      <c r="AI11" s="6">
        <v>19</v>
      </c>
      <c r="AJ11" s="6">
        <v>1</v>
      </c>
      <c r="AK11" s="25">
        <v>4</v>
      </c>
      <c r="AL11" s="6">
        <v>24</v>
      </c>
      <c r="AM11" s="6">
        <v>1</v>
      </c>
      <c r="AN11" s="6">
        <v>15</v>
      </c>
      <c r="AO11" s="6">
        <v>1</v>
      </c>
      <c r="AP11" s="25">
        <v>4</v>
      </c>
      <c r="AQ11" s="12">
        <v>24</v>
      </c>
      <c r="AR11" s="6">
        <v>0</v>
      </c>
      <c r="AS11" s="6">
        <v>29</v>
      </c>
      <c r="AT11" s="6">
        <v>0</v>
      </c>
      <c r="AU11" s="25"/>
      <c r="AV11" s="6"/>
      <c r="AW11" s="6"/>
      <c r="AX11" s="6"/>
      <c r="AY11" s="6"/>
      <c r="AZ11" s="25">
        <v>3</v>
      </c>
      <c r="BA11" s="6">
        <v>18</v>
      </c>
      <c r="BB11" s="6">
        <v>1</v>
      </c>
      <c r="BC11" s="6">
        <v>15</v>
      </c>
      <c r="BD11" s="6">
        <v>3</v>
      </c>
      <c r="BE11" s="31"/>
      <c r="BF11" s="37"/>
      <c r="BG11" s="27"/>
      <c r="BH11" s="27"/>
      <c r="BI11" s="27"/>
      <c r="BJ11" s="31"/>
      <c r="BK11" s="37"/>
      <c r="BL11" s="27"/>
      <c r="BM11" s="27"/>
      <c r="BN11" s="27"/>
      <c r="BO11" s="25"/>
      <c r="BP11" s="12"/>
      <c r="BQ11" s="6"/>
      <c r="BR11" s="6"/>
      <c r="BS11" s="6"/>
      <c r="BT11" s="25"/>
      <c r="BU11" s="6"/>
      <c r="BV11" s="6"/>
      <c r="BW11" s="6"/>
      <c r="BX11" s="6"/>
      <c r="BY11" s="25"/>
      <c r="BZ11" s="12"/>
      <c r="CA11" s="6"/>
      <c r="CB11" s="6"/>
      <c r="CC11" s="6"/>
      <c r="CD11" s="31"/>
      <c r="CE11" s="37"/>
      <c r="CF11" s="27"/>
      <c r="CG11" s="27"/>
      <c r="CH11" s="27"/>
      <c r="CI11" s="25"/>
      <c r="CJ11" s="6"/>
      <c r="CK11" s="6"/>
      <c r="CL11" s="6"/>
      <c r="CM11" s="6"/>
      <c r="CN11" s="25"/>
      <c r="CO11" s="6"/>
      <c r="CP11" s="6"/>
      <c r="CQ11" s="6"/>
      <c r="CR11" s="6"/>
      <c r="CS11" s="31"/>
      <c r="CT11" s="37"/>
      <c r="CU11" s="27"/>
      <c r="CV11" s="27"/>
      <c r="CW11" s="27"/>
      <c r="CX11" s="25">
        <v>5</v>
      </c>
      <c r="CY11" s="6">
        <v>30</v>
      </c>
      <c r="CZ11" s="6">
        <v>0</v>
      </c>
      <c r="DA11" s="6">
        <v>40</v>
      </c>
      <c r="DB11" s="6">
        <v>0</v>
      </c>
      <c r="DC11" s="31">
        <v>2</v>
      </c>
      <c r="DD11" s="37">
        <v>12</v>
      </c>
      <c r="DE11" s="27">
        <v>0</v>
      </c>
      <c r="DF11" s="27">
        <v>10</v>
      </c>
      <c r="DG11" s="27">
        <v>0</v>
      </c>
      <c r="DH11" s="31">
        <v>2</v>
      </c>
      <c r="DI11" s="37">
        <v>12</v>
      </c>
      <c r="DJ11" s="27">
        <v>0</v>
      </c>
      <c r="DK11" s="27">
        <v>16</v>
      </c>
      <c r="DL11" s="27">
        <v>0</v>
      </c>
      <c r="DM11" s="30"/>
    </row>
    <row r="12" spans="1:141" x14ac:dyDescent="0.25">
      <c r="A12" s="4" t="s">
        <v>12</v>
      </c>
      <c r="B12" s="5">
        <f>Q40</f>
        <v>64</v>
      </c>
      <c r="C12" s="15">
        <f>R40</f>
        <v>384</v>
      </c>
      <c r="D12" s="15">
        <f>S40</f>
        <v>6</v>
      </c>
      <c r="E12" s="15">
        <f>T40</f>
        <v>267</v>
      </c>
      <c r="F12" s="15">
        <f>U40</f>
        <v>16</v>
      </c>
      <c r="G12" s="7">
        <f t="shared" si="0"/>
        <v>16.6875</v>
      </c>
      <c r="H12" s="24">
        <v>2</v>
      </c>
      <c r="I12" s="7">
        <f t="shared" si="1"/>
        <v>24</v>
      </c>
      <c r="J12" s="7">
        <f t="shared" si="2"/>
        <v>4.171875</v>
      </c>
      <c r="K12" s="7"/>
      <c r="L12" s="25">
        <v>5</v>
      </c>
      <c r="M12" s="6">
        <v>30</v>
      </c>
      <c r="N12" s="6">
        <v>1</v>
      </c>
      <c r="O12" s="6">
        <v>9</v>
      </c>
      <c r="P12" s="6">
        <v>2</v>
      </c>
      <c r="Q12" s="25">
        <v>4</v>
      </c>
      <c r="R12" s="6">
        <v>24</v>
      </c>
      <c r="S12" s="6">
        <v>0</v>
      </c>
      <c r="T12" s="6">
        <v>28</v>
      </c>
      <c r="U12" s="6">
        <v>1</v>
      </c>
      <c r="V12" s="25">
        <v>8</v>
      </c>
      <c r="W12" s="12">
        <v>48</v>
      </c>
      <c r="X12" s="6">
        <v>2</v>
      </c>
      <c r="Y12" s="6">
        <v>41</v>
      </c>
      <c r="Z12" s="6">
        <v>2</v>
      </c>
      <c r="AA12" s="25"/>
      <c r="AB12" s="6"/>
      <c r="AC12" s="6"/>
      <c r="AD12" s="6"/>
      <c r="AE12" s="6"/>
      <c r="AF12" s="25">
        <v>3</v>
      </c>
      <c r="AG12" s="6">
        <v>18</v>
      </c>
      <c r="AH12" s="6">
        <v>0</v>
      </c>
      <c r="AI12" s="6">
        <v>12</v>
      </c>
      <c r="AJ12" s="6">
        <v>0</v>
      </c>
      <c r="AK12" s="25">
        <v>4</v>
      </c>
      <c r="AL12" s="6">
        <v>24</v>
      </c>
      <c r="AM12" s="6">
        <v>0</v>
      </c>
      <c r="AN12" s="6">
        <v>37</v>
      </c>
      <c r="AO12" s="6">
        <v>0</v>
      </c>
      <c r="AP12" s="25">
        <v>4</v>
      </c>
      <c r="AQ12" s="12">
        <v>24</v>
      </c>
      <c r="AR12" s="6">
        <v>1</v>
      </c>
      <c r="AS12" s="6">
        <v>18</v>
      </c>
      <c r="AT12" s="6">
        <v>0</v>
      </c>
      <c r="AU12" s="25"/>
      <c r="AV12" s="6"/>
      <c r="AW12" s="6"/>
      <c r="AX12" s="6"/>
      <c r="AY12" s="6"/>
      <c r="AZ12" s="25">
        <v>3</v>
      </c>
      <c r="BA12" s="6">
        <v>18</v>
      </c>
      <c r="BB12" s="6">
        <v>0</v>
      </c>
      <c r="BC12" s="6">
        <v>23</v>
      </c>
      <c r="BD12" s="6">
        <v>0</v>
      </c>
      <c r="BE12" s="31"/>
      <c r="BF12" s="37"/>
      <c r="BG12" s="27"/>
      <c r="BH12" s="27"/>
      <c r="BI12" s="27"/>
      <c r="BJ12" s="31"/>
      <c r="BK12" s="37"/>
      <c r="BL12" s="27"/>
      <c r="BM12" s="27"/>
      <c r="BN12" s="27"/>
      <c r="BO12" s="25"/>
      <c r="BP12" s="12"/>
      <c r="BQ12" s="6"/>
      <c r="BR12" s="6"/>
      <c r="BS12" s="6"/>
      <c r="BT12" s="25"/>
      <c r="BU12" s="6"/>
      <c r="BV12" s="6"/>
      <c r="BW12" s="6"/>
      <c r="BX12" s="6"/>
      <c r="BY12" s="25"/>
      <c r="BZ12" s="12"/>
      <c r="CA12" s="6"/>
      <c r="CB12" s="6"/>
      <c r="CC12" s="6"/>
      <c r="CD12" s="31"/>
      <c r="CE12" s="37"/>
      <c r="CF12" s="27"/>
      <c r="CG12" s="27"/>
      <c r="CH12" s="27"/>
      <c r="CI12" s="25"/>
      <c r="CJ12" s="6"/>
      <c r="CK12" s="6"/>
      <c r="CL12" s="6"/>
      <c r="CM12" s="6"/>
      <c r="CN12" s="25"/>
      <c r="CO12" s="6"/>
      <c r="CP12" s="6"/>
      <c r="CQ12" s="6"/>
      <c r="CR12" s="6"/>
      <c r="CS12" s="31"/>
      <c r="CT12" s="37"/>
      <c r="CU12" s="27"/>
      <c r="CV12" s="27"/>
      <c r="CW12" s="27"/>
      <c r="CX12" s="25"/>
      <c r="CY12" s="6"/>
      <c r="CZ12" s="6"/>
      <c r="DA12" s="6"/>
      <c r="DB12" s="6"/>
      <c r="DC12" s="31">
        <v>7</v>
      </c>
      <c r="DD12" s="37">
        <v>42</v>
      </c>
      <c r="DE12" s="27">
        <v>0</v>
      </c>
      <c r="DF12" s="27">
        <v>60</v>
      </c>
      <c r="DG12" s="27">
        <v>4</v>
      </c>
      <c r="DH12" s="31">
        <v>3</v>
      </c>
      <c r="DI12" s="37">
        <v>18</v>
      </c>
      <c r="DJ12" s="27">
        <v>0</v>
      </c>
      <c r="DK12" s="27">
        <v>37</v>
      </c>
      <c r="DL12" s="27">
        <v>0</v>
      </c>
      <c r="DM12" s="30"/>
    </row>
    <row r="13" spans="1:141" x14ac:dyDescent="0.25">
      <c r="A13" s="26" t="s">
        <v>665</v>
      </c>
      <c r="B13" s="5">
        <f>BJ40</f>
        <v>17</v>
      </c>
      <c r="C13" s="15">
        <f>BK40</f>
        <v>102</v>
      </c>
      <c r="D13" s="15">
        <f>BL40</f>
        <v>0</v>
      </c>
      <c r="E13" s="15">
        <f>BM40</f>
        <v>132</v>
      </c>
      <c r="F13" s="15">
        <f>BN40</f>
        <v>0</v>
      </c>
      <c r="G13" s="7"/>
      <c r="H13" s="24"/>
      <c r="I13" s="7"/>
      <c r="J13" s="7">
        <f t="shared" si="2"/>
        <v>7.7647058823529411</v>
      </c>
      <c r="K13" s="7"/>
      <c r="L13" s="25"/>
      <c r="M13" s="6"/>
      <c r="N13" s="6"/>
      <c r="O13" s="6"/>
      <c r="P13" s="6"/>
      <c r="Q13" s="25"/>
      <c r="R13" s="6"/>
      <c r="S13" s="6"/>
      <c r="T13" s="6"/>
      <c r="U13" s="6"/>
      <c r="V13" s="25"/>
      <c r="W13" s="12"/>
      <c r="X13" s="6"/>
      <c r="Y13" s="6"/>
      <c r="Z13" s="6"/>
      <c r="AA13" s="25"/>
      <c r="AB13" s="6"/>
      <c r="AC13" s="6"/>
      <c r="AD13" s="6"/>
      <c r="AE13" s="6"/>
      <c r="AF13" s="25"/>
      <c r="AG13" s="6"/>
      <c r="AH13" s="6"/>
      <c r="AI13" s="6"/>
      <c r="AJ13" s="6"/>
      <c r="AK13" s="25"/>
      <c r="AL13" s="6"/>
      <c r="AM13" s="6"/>
      <c r="AN13" s="6"/>
      <c r="AO13" s="6"/>
      <c r="AP13" s="25"/>
      <c r="AQ13" s="12"/>
      <c r="AR13" s="6"/>
      <c r="AS13" s="6"/>
      <c r="AT13" s="6"/>
      <c r="AU13" s="25"/>
      <c r="AV13" s="6"/>
      <c r="AW13" s="6"/>
      <c r="AX13" s="6"/>
      <c r="AY13" s="6"/>
      <c r="AZ13" s="25"/>
      <c r="BA13" s="6"/>
      <c r="BB13" s="6"/>
      <c r="BC13" s="6"/>
      <c r="BD13" s="6"/>
      <c r="BE13" s="31"/>
      <c r="BF13" s="37"/>
      <c r="BG13" s="27"/>
      <c r="BH13" s="27"/>
      <c r="BI13" s="27"/>
      <c r="BJ13" s="31"/>
      <c r="BK13" s="37"/>
      <c r="BL13" s="27"/>
      <c r="BM13" s="27"/>
      <c r="BN13" s="27"/>
      <c r="BO13" s="25"/>
      <c r="BP13" s="12"/>
      <c r="BQ13" s="6"/>
      <c r="BR13" s="6"/>
      <c r="BS13" s="6"/>
      <c r="BT13" s="25"/>
      <c r="BU13" s="6"/>
      <c r="BV13" s="6"/>
      <c r="BW13" s="6"/>
      <c r="BX13" s="6"/>
      <c r="BY13" s="25"/>
      <c r="BZ13" s="12"/>
      <c r="CA13" s="6"/>
      <c r="CB13" s="6"/>
      <c r="CC13" s="6"/>
      <c r="CD13" s="31"/>
      <c r="CE13" s="37"/>
      <c r="CF13" s="27"/>
      <c r="CG13" s="27"/>
      <c r="CH13" s="27"/>
      <c r="CI13" s="25"/>
      <c r="CJ13" s="6"/>
      <c r="CK13" s="6"/>
      <c r="CL13" s="6"/>
      <c r="CM13" s="6"/>
      <c r="CN13" s="25"/>
      <c r="CO13" s="6"/>
      <c r="CP13" s="6"/>
      <c r="CQ13" s="6"/>
      <c r="CR13" s="6"/>
      <c r="CS13" s="31"/>
      <c r="CT13" s="37"/>
      <c r="CU13" s="27"/>
      <c r="CV13" s="27"/>
      <c r="CW13" s="27"/>
      <c r="CX13" s="25"/>
      <c r="CY13" s="6"/>
      <c r="CZ13" s="6"/>
      <c r="DA13" s="6"/>
      <c r="DB13" s="6"/>
      <c r="DC13" s="31"/>
      <c r="DD13" s="37"/>
      <c r="DE13" s="27"/>
      <c r="DF13" s="27"/>
      <c r="DG13" s="27"/>
      <c r="DH13" s="31"/>
      <c r="DI13" s="37"/>
      <c r="DJ13" s="27"/>
      <c r="DK13" s="27"/>
      <c r="DL13" s="27"/>
      <c r="DM13" s="30"/>
    </row>
    <row r="14" spans="1:141" x14ac:dyDescent="0.25">
      <c r="A14" s="62" t="s">
        <v>831</v>
      </c>
      <c r="B14" s="35">
        <f>CS40</f>
        <v>13.5</v>
      </c>
      <c r="C14" s="36">
        <f>CT40</f>
        <v>83</v>
      </c>
      <c r="D14" s="36">
        <f>CU40</f>
        <v>1</v>
      </c>
      <c r="E14" s="36">
        <f>CV40</f>
        <v>52</v>
      </c>
      <c r="F14" s="36">
        <f>CW40</f>
        <v>2</v>
      </c>
      <c r="G14" s="7">
        <f>E14/F14</f>
        <v>26</v>
      </c>
      <c r="H14" s="24"/>
      <c r="I14" s="7">
        <f>C14/F14</f>
        <v>41.5</v>
      </c>
      <c r="J14" s="7">
        <f>6*E14/C14</f>
        <v>3.7590361445783134</v>
      </c>
      <c r="K14" s="7"/>
      <c r="L14" s="25"/>
      <c r="M14" s="6"/>
      <c r="N14" s="6"/>
      <c r="O14" s="6"/>
      <c r="P14" s="6"/>
      <c r="Q14" s="25"/>
      <c r="R14" s="6"/>
      <c r="S14" s="6"/>
      <c r="T14" s="6"/>
      <c r="U14" s="6"/>
      <c r="V14" s="25"/>
      <c r="W14" s="12"/>
      <c r="X14" s="6"/>
      <c r="Y14" s="6"/>
      <c r="Z14" s="6"/>
      <c r="AA14" s="25"/>
      <c r="AB14" s="6"/>
      <c r="AC14" s="6"/>
      <c r="AD14" s="6"/>
      <c r="AE14" s="6"/>
      <c r="AF14" s="25"/>
      <c r="AG14" s="6"/>
      <c r="AH14" s="6"/>
      <c r="AI14" s="6"/>
      <c r="AJ14" s="6"/>
      <c r="AK14" s="25"/>
      <c r="AL14" s="6"/>
      <c r="AM14" s="6"/>
      <c r="AN14" s="6"/>
      <c r="AO14" s="6"/>
      <c r="AP14" s="25"/>
      <c r="AQ14" s="12"/>
      <c r="AR14" s="6"/>
      <c r="AS14" s="6"/>
      <c r="AT14" s="6"/>
      <c r="AU14" s="25"/>
      <c r="AV14" s="6"/>
      <c r="AW14" s="6"/>
      <c r="AX14" s="6"/>
      <c r="AY14" s="6"/>
      <c r="AZ14" s="25">
        <v>1</v>
      </c>
      <c r="BA14" s="6">
        <v>6</v>
      </c>
      <c r="BB14" s="6">
        <v>0</v>
      </c>
      <c r="BC14" s="6">
        <v>1</v>
      </c>
      <c r="BD14" s="6">
        <v>0</v>
      </c>
      <c r="BE14" s="31"/>
      <c r="BF14" s="37"/>
      <c r="BG14" s="27"/>
      <c r="BH14" s="27"/>
      <c r="BI14" s="27"/>
      <c r="BJ14" s="31"/>
      <c r="BK14" s="37"/>
      <c r="BL14" s="27"/>
      <c r="BM14" s="27"/>
      <c r="BN14" s="27"/>
      <c r="BO14" s="25"/>
      <c r="BP14" s="12"/>
      <c r="BQ14" s="6"/>
      <c r="BR14" s="6"/>
      <c r="BS14" s="6"/>
      <c r="BT14" s="25"/>
      <c r="BU14" s="6"/>
      <c r="BV14" s="6"/>
      <c r="BW14" s="6"/>
      <c r="BX14" s="6"/>
      <c r="BY14" s="25"/>
      <c r="BZ14" s="12"/>
      <c r="CA14" s="6"/>
      <c r="CB14" s="6"/>
      <c r="CC14" s="6"/>
      <c r="CD14" s="31"/>
      <c r="CE14" s="37"/>
      <c r="CF14" s="27"/>
      <c r="CG14" s="27"/>
      <c r="CH14" s="27"/>
      <c r="CI14" s="25"/>
      <c r="CJ14" s="6"/>
      <c r="CK14" s="6"/>
      <c r="CL14" s="6"/>
      <c r="CM14" s="6"/>
      <c r="CN14" s="25"/>
      <c r="CO14" s="6"/>
      <c r="CP14" s="6"/>
      <c r="CQ14" s="6"/>
      <c r="CR14" s="6"/>
      <c r="CS14" s="31"/>
      <c r="CT14" s="37"/>
      <c r="CU14" s="27"/>
      <c r="CV14" s="27"/>
      <c r="CW14" s="27"/>
      <c r="CX14" s="25"/>
      <c r="CY14" s="6"/>
      <c r="CZ14" s="6"/>
      <c r="DA14" s="6"/>
      <c r="DB14" s="6"/>
      <c r="DC14" s="31"/>
      <c r="DD14" s="37"/>
      <c r="DE14" s="27"/>
      <c r="DF14" s="27"/>
      <c r="DG14" s="27"/>
      <c r="DH14" s="31"/>
      <c r="DI14" s="37"/>
      <c r="DJ14" s="27"/>
      <c r="DK14" s="27"/>
      <c r="DL14" s="27"/>
      <c r="DM14" s="30"/>
    </row>
    <row r="15" spans="1:141" x14ac:dyDescent="0.25">
      <c r="A15" s="2" t="s">
        <v>756</v>
      </c>
      <c r="B15" s="35">
        <f>DC40</f>
        <v>35</v>
      </c>
      <c r="C15" s="36">
        <f>DD40</f>
        <v>210</v>
      </c>
      <c r="D15" s="36">
        <f>DE40</f>
        <v>2</v>
      </c>
      <c r="E15" s="36">
        <f>DF40</f>
        <v>220</v>
      </c>
      <c r="F15" s="36">
        <f>DG40</f>
        <v>12</v>
      </c>
      <c r="G15" s="7">
        <f t="shared" si="0"/>
        <v>18.333333333333332</v>
      </c>
      <c r="H15" s="1">
        <v>1</v>
      </c>
      <c r="I15" s="7">
        <f t="shared" si="1"/>
        <v>17.5</v>
      </c>
      <c r="J15" s="7">
        <f t="shared" si="2"/>
        <v>6.2857142857142856</v>
      </c>
      <c r="K15" s="7"/>
      <c r="L15" s="25">
        <v>4</v>
      </c>
      <c r="M15" s="6">
        <v>24</v>
      </c>
      <c r="N15" s="6">
        <v>0</v>
      </c>
      <c r="O15" s="6">
        <v>27</v>
      </c>
      <c r="P15" s="6">
        <v>0</v>
      </c>
      <c r="Q15" s="25">
        <v>4</v>
      </c>
      <c r="R15" s="6">
        <v>24</v>
      </c>
      <c r="S15" s="6">
        <v>0</v>
      </c>
      <c r="T15" s="6">
        <v>30</v>
      </c>
      <c r="U15" s="6">
        <v>1</v>
      </c>
      <c r="V15" s="25">
        <v>2</v>
      </c>
      <c r="W15" s="12">
        <v>12</v>
      </c>
      <c r="X15" s="6">
        <v>0</v>
      </c>
      <c r="Y15" s="6">
        <v>8</v>
      </c>
      <c r="Z15" s="6">
        <v>0</v>
      </c>
      <c r="AA15" s="31"/>
      <c r="AB15" s="6"/>
      <c r="AC15" s="6"/>
      <c r="AD15" s="6"/>
      <c r="AE15" s="6"/>
      <c r="AF15" s="25">
        <v>4</v>
      </c>
      <c r="AG15" s="6">
        <v>24</v>
      </c>
      <c r="AH15" s="6">
        <v>0</v>
      </c>
      <c r="AI15" s="6">
        <v>23</v>
      </c>
      <c r="AJ15" s="6">
        <v>2</v>
      </c>
      <c r="AK15" s="25">
        <v>8</v>
      </c>
      <c r="AL15" s="6">
        <v>48</v>
      </c>
      <c r="AM15" s="6">
        <v>0</v>
      </c>
      <c r="AN15" s="6">
        <v>34</v>
      </c>
      <c r="AO15" s="6">
        <v>0</v>
      </c>
      <c r="AP15" s="25">
        <v>5</v>
      </c>
      <c r="AQ15" s="12">
        <v>30</v>
      </c>
      <c r="AR15" s="6">
        <v>2</v>
      </c>
      <c r="AS15" s="6">
        <v>12</v>
      </c>
      <c r="AT15" s="6">
        <v>3</v>
      </c>
      <c r="AU15" s="25"/>
      <c r="AV15" s="6"/>
      <c r="AW15" s="6"/>
      <c r="AX15" s="6"/>
      <c r="AY15" s="6"/>
      <c r="AZ15" s="25"/>
      <c r="BA15" s="6"/>
      <c r="BB15" s="6"/>
      <c r="BC15" s="6"/>
      <c r="BD15" s="6"/>
      <c r="BE15" s="31"/>
      <c r="BF15" s="37"/>
      <c r="BG15" s="27"/>
      <c r="BH15" s="27"/>
      <c r="BI15" s="27"/>
      <c r="BJ15" s="31"/>
      <c r="BK15" s="37"/>
      <c r="BL15" s="27"/>
      <c r="BM15" s="27"/>
      <c r="BN15" s="27"/>
      <c r="BO15" s="25"/>
      <c r="BP15" s="12"/>
      <c r="BQ15" s="6"/>
      <c r="BR15" s="6"/>
      <c r="BS15" s="6"/>
      <c r="BT15" s="25"/>
      <c r="BU15" s="6"/>
      <c r="BV15" s="6"/>
      <c r="BW15" s="6"/>
      <c r="BX15" s="6"/>
      <c r="BY15" s="25"/>
      <c r="BZ15" s="12"/>
      <c r="CA15" s="6"/>
      <c r="CB15" s="6"/>
      <c r="CC15" s="6"/>
      <c r="CD15" s="31"/>
      <c r="CE15" s="37"/>
      <c r="CF15" s="27"/>
      <c r="CG15" s="27"/>
      <c r="CH15" s="27"/>
      <c r="CI15" s="25"/>
      <c r="CJ15" s="6"/>
      <c r="CK15" s="6"/>
      <c r="CL15" s="6"/>
      <c r="CM15" s="6"/>
      <c r="CN15" s="25"/>
      <c r="CO15" s="6"/>
      <c r="CP15" s="6"/>
      <c r="CQ15" s="6"/>
      <c r="CR15" s="6"/>
      <c r="CS15" s="31"/>
      <c r="CT15" s="37"/>
      <c r="CU15" s="27"/>
      <c r="CV15" s="27"/>
      <c r="CW15" s="27"/>
      <c r="CX15" s="25"/>
      <c r="CY15" s="6"/>
      <c r="CZ15" s="6"/>
      <c r="DA15" s="6"/>
      <c r="DB15" s="6"/>
      <c r="DC15" s="29"/>
      <c r="DD15" s="28"/>
      <c r="DE15" s="6"/>
      <c r="DF15" s="6"/>
      <c r="DG15" s="6"/>
      <c r="DH15" s="29"/>
      <c r="DI15" s="28"/>
      <c r="DJ15" s="6"/>
      <c r="DK15" s="6"/>
      <c r="DL15" s="6"/>
      <c r="DM15" s="30"/>
      <c r="DR15" s="30"/>
      <c r="DW15" s="30"/>
    </row>
    <row r="16" spans="1:141" x14ac:dyDescent="0.25">
      <c r="A16" s="26" t="s">
        <v>3</v>
      </c>
      <c r="B16" s="5">
        <f>BO40</f>
        <v>23</v>
      </c>
      <c r="C16" s="15">
        <f>BP40</f>
        <v>138</v>
      </c>
      <c r="D16" s="15">
        <f>BQ40</f>
        <v>0</v>
      </c>
      <c r="E16" s="15">
        <f>BR40</f>
        <v>149</v>
      </c>
      <c r="F16" s="15">
        <f>BS40</f>
        <v>3</v>
      </c>
      <c r="G16" s="7">
        <f t="shared" si="0"/>
        <v>49.666666666666664</v>
      </c>
      <c r="H16" s="24"/>
      <c r="I16" s="7">
        <f t="shared" si="1"/>
        <v>46</v>
      </c>
      <c r="J16" s="7">
        <f t="shared" si="2"/>
        <v>6.4782608695652177</v>
      </c>
      <c r="K16" s="7"/>
      <c r="L16" s="25">
        <v>8</v>
      </c>
      <c r="M16" s="6">
        <v>48</v>
      </c>
      <c r="N16" s="6">
        <v>4</v>
      </c>
      <c r="O16" s="6">
        <v>26</v>
      </c>
      <c r="P16" s="6">
        <v>1</v>
      </c>
      <c r="Q16" s="25">
        <v>4</v>
      </c>
      <c r="R16" s="6">
        <v>24</v>
      </c>
      <c r="S16" s="6">
        <v>0</v>
      </c>
      <c r="T16" s="6">
        <v>24</v>
      </c>
      <c r="U16" s="6">
        <v>2</v>
      </c>
      <c r="V16" s="25">
        <v>4</v>
      </c>
      <c r="W16" s="12">
        <v>24</v>
      </c>
      <c r="X16" s="6">
        <v>2</v>
      </c>
      <c r="Y16" s="6">
        <v>11</v>
      </c>
      <c r="Z16" s="6">
        <v>0</v>
      </c>
      <c r="AA16" s="25"/>
      <c r="AB16" s="6"/>
      <c r="AC16" s="6"/>
      <c r="AD16" s="6"/>
      <c r="AE16" s="6"/>
      <c r="AF16" s="25">
        <v>3</v>
      </c>
      <c r="AG16" s="6">
        <v>18</v>
      </c>
      <c r="AH16" s="6">
        <v>1</v>
      </c>
      <c r="AI16" s="6">
        <v>25</v>
      </c>
      <c r="AJ16" s="6">
        <v>0</v>
      </c>
      <c r="AK16" s="25">
        <v>5</v>
      </c>
      <c r="AL16" s="6">
        <v>30</v>
      </c>
      <c r="AM16" s="6">
        <v>0</v>
      </c>
      <c r="AN16" s="6">
        <v>30</v>
      </c>
      <c r="AO16" s="6">
        <v>0</v>
      </c>
      <c r="AP16" s="25">
        <v>4</v>
      </c>
      <c r="AQ16" s="12">
        <v>24</v>
      </c>
      <c r="AR16" s="6">
        <v>0</v>
      </c>
      <c r="AS16" s="6">
        <v>31</v>
      </c>
      <c r="AT16" s="6">
        <v>1</v>
      </c>
      <c r="AU16" s="25"/>
      <c r="AV16" s="6"/>
      <c r="AW16" s="6"/>
      <c r="AX16" s="6"/>
      <c r="AY16" s="6"/>
      <c r="AZ16" s="25"/>
      <c r="BA16" s="6"/>
      <c r="BB16" s="6"/>
      <c r="BC16" s="6"/>
      <c r="BD16" s="6"/>
      <c r="BE16" s="31"/>
      <c r="BF16" s="37"/>
      <c r="BG16" s="27"/>
      <c r="BH16" s="27"/>
      <c r="BI16" s="27"/>
      <c r="BJ16" s="31"/>
      <c r="BK16" s="37"/>
      <c r="BL16" s="27"/>
      <c r="BM16" s="27"/>
      <c r="BN16" s="27"/>
      <c r="DC16" s="29"/>
      <c r="DD16" s="28"/>
      <c r="DE16" s="6"/>
      <c r="DF16" s="6"/>
      <c r="DG16" s="28"/>
      <c r="DM16" s="30"/>
      <c r="DR16" s="30"/>
      <c r="DW16" s="30"/>
    </row>
    <row r="17" spans="1:127" x14ac:dyDescent="0.25">
      <c r="A17" s="49" t="s">
        <v>29</v>
      </c>
      <c r="B17" s="5">
        <f>BT40</f>
        <v>17</v>
      </c>
      <c r="C17" s="15">
        <f>BU40</f>
        <v>102</v>
      </c>
      <c r="D17" s="15">
        <f>BV40</f>
        <v>1</v>
      </c>
      <c r="E17" s="15">
        <f>BW40</f>
        <v>71</v>
      </c>
      <c r="F17" s="15">
        <f>BX40</f>
        <v>1</v>
      </c>
      <c r="G17" s="7">
        <f>E17/F17</f>
        <v>71</v>
      </c>
      <c r="H17" s="24"/>
      <c r="I17" s="7">
        <f>C17/F17</f>
        <v>102</v>
      </c>
      <c r="J17" s="7">
        <f>6*E17/C17</f>
        <v>4.1764705882352944</v>
      </c>
      <c r="K17" s="7"/>
      <c r="L17" s="25">
        <v>4</v>
      </c>
      <c r="M17" s="6">
        <v>24</v>
      </c>
      <c r="N17" s="6">
        <v>0</v>
      </c>
      <c r="O17" s="6">
        <v>23</v>
      </c>
      <c r="P17" s="6">
        <v>0</v>
      </c>
      <c r="Q17" s="25">
        <v>8</v>
      </c>
      <c r="R17" s="6">
        <v>48</v>
      </c>
      <c r="S17" s="6">
        <v>0</v>
      </c>
      <c r="T17" s="6">
        <v>33</v>
      </c>
      <c r="U17" s="6">
        <v>2</v>
      </c>
      <c r="V17" s="25">
        <v>6</v>
      </c>
      <c r="W17" s="12">
        <v>36</v>
      </c>
      <c r="X17" s="6">
        <v>0</v>
      </c>
      <c r="Y17" s="6">
        <v>16</v>
      </c>
      <c r="Z17" s="6">
        <v>2</v>
      </c>
      <c r="AA17" s="25"/>
      <c r="AB17" s="6"/>
      <c r="AC17" s="6"/>
      <c r="AD17" s="6"/>
      <c r="AE17" s="6"/>
      <c r="AF17" s="25">
        <v>2</v>
      </c>
      <c r="AG17" s="6">
        <v>12</v>
      </c>
      <c r="AH17" s="6">
        <v>0</v>
      </c>
      <c r="AI17" s="6">
        <v>20</v>
      </c>
      <c r="AJ17" s="6">
        <v>1</v>
      </c>
      <c r="AK17" s="25"/>
      <c r="AL17" s="6"/>
      <c r="AM17" s="6"/>
      <c r="AN17" s="6"/>
      <c r="AO17" s="6"/>
      <c r="AP17" s="25">
        <v>5</v>
      </c>
      <c r="AQ17" s="12">
        <v>30</v>
      </c>
      <c r="AR17" s="6">
        <v>1</v>
      </c>
      <c r="AS17" s="6">
        <v>30</v>
      </c>
      <c r="AT17" s="6">
        <v>0</v>
      </c>
      <c r="AU17" s="25"/>
      <c r="AV17" s="6"/>
      <c r="AW17" s="6"/>
      <c r="AX17" s="6"/>
      <c r="AY17" s="6"/>
      <c r="AZ17" s="25"/>
      <c r="BA17" s="6"/>
      <c r="BB17" s="6"/>
      <c r="BC17" s="6"/>
      <c r="BD17" s="6"/>
      <c r="BE17" s="31"/>
      <c r="BF17" s="37"/>
      <c r="BG17" s="27"/>
      <c r="BH17" s="27"/>
      <c r="BI17" s="27"/>
      <c r="BJ17" s="31"/>
      <c r="BK17" s="37"/>
      <c r="BL17" s="27"/>
      <c r="BM17" s="27"/>
      <c r="BN17" s="27"/>
      <c r="DC17" s="29"/>
      <c r="DD17" s="28"/>
      <c r="DE17" s="6"/>
      <c r="DF17" s="6"/>
      <c r="DG17" s="28"/>
      <c r="DM17" s="30"/>
      <c r="DR17" s="30"/>
      <c r="DW17" s="30"/>
    </row>
    <row r="18" spans="1:127" x14ac:dyDescent="0.25">
      <c r="A18" s="63" t="s">
        <v>13</v>
      </c>
      <c r="B18" s="5">
        <f>AF40</f>
        <v>41.2</v>
      </c>
      <c r="C18" s="15">
        <f>AG40</f>
        <v>248</v>
      </c>
      <c r="D18" s="15">
        <f>AH40</f>
        <v>1</v>
      </c>
      <c r="E18" s="15">
        <f>AI40</f>
        <v>287</v>
      </c>
      <c r="F18" s="15">
        <f>AJ40</f>
        <v>11</v>
      </c>
      <c r="G18" s="7">
        <f>E18/F18</f>
        <v>26.09090909090909</v>
      </c>
      <c r="H18" s="24">
        <v>1</v>
      </c>
      <c r="I18" s="7">
        <f>C18/F18</f>
        <v>22.545454545454547</v>
      </c>
      <c r="J18" s="7">
        <f>6*E18/C18</f>
        <v>6.943548387096774</v>
      </c>
      <c r="K18" s="7"/>
      <c r="L18" s="25">
        <v>5</v>
      </c>
      <c r="M18" s="6">
        <v>30</v>
      </c>
      <c r="N18" s="6">
        <v>0</v>
      </c>
      <c r="O18" s="6">
        <v>24</v>
      </c>
      <c r="P18" s="6">
        <v>0</v>
      </c>
      <c r="Q18" s="25">
        <v>6</v>
      </c>
      <c r="R18" s="6">
        <v>36</v>
      </c>
      <c r="S18" s="6">
        <v>1</v>
      </c>
      <c r="T18" s="6">
        <v>23</v>
      </c>
      <c r="U18" s="6">
        <v>3</v>
      </c>
      <c r="V18" s="25">
        <v>8</v>
      </c>
      <c r="W18" s="12">
        <v>48</v>
      </c>
      <c r="X18" s="6">
        <v>1</v>
      </c>
      <c r="Y18" s="6">
        <v>25</v>
      </c>
      <c r="Z18" s="6">
        <v>0</v>
      </c>
      <c r="AA18" s="25"/>
      <c r="AB18" s="6"/>
      <c r="AC18" s="6"/>
      <c r="AD18" s="6"/>
      <c r="AE18" s="6"/>
      <c r="AF18" s="25">
        <v>4</v>
      </c>
      <c r="AG18" s="6">
        <v>24</v>
      </c>
      <c r="AH18" s="6">
        <v>0</v>
      </c>
      <c r="AI18" s="6">
        <v>26</v>
      </c>
      <c r="AJ18" s="6">
        <v>1</v>
      </c>
      <c r="AK18" s="25"/>
      <c r="AL18" s="6"/>
      <c r="AM18" s="6"/>
      <c r="AN18" s="6"/>
      <c r="AO18" s="6"/>
      <c r="AP18" s="25">
        <v>8</v>
      </c>
      <c r="AQ18" s="12">
        <v>48</v>
      </c>
      <c r="AR18" s="6">
        <v>0</v>
      </c>
      <c r="AS18" s="6">
        <v>32</v>
      </c>
      <c r="AT18" s="6">
        <v>3</v>
      </c>
      <c r="AU18" s="25"/>
      <c r="AV18" s="6"/>
      <c r="AW18" s="6"/>
      <c r="AX18" s="6"/>
      <c r="AY18" s="6"/>
      <c r="AZ18" s="25"/>
      <c r="BA18" s="6"/>
      <c r="BB18" s="6"/>
      <c r="BC18" s="6"/>
      <c r="BD18" s="6"/>
      <c r="BE18" s="31"/>
      <c r="BF18" s="37"/>
      <c r="BG18" s="27"/>
      <c r="BH18" s="27"/>
      <c r="BI18" s="27"/>
      <c r="BJ18" s="31"/>
      <c r="BK18" s="37"/>
      <c r="BL18" s="27"/>
      <c r="BM18" s="27"/>
      <c r="BN18" s="27"/>
      <c r="CI18" s="25"/>
      <c r="CJ18" s="6"/>
      <c r="CK18" s="6"/>
      <c r="CL18" s="6"/>
      <c r="CM18" s="6"/>
      <c r="CN18" s="25"/>
      <c r="CO18" s="12"/>
      <c r="CP18" s="12"/>
      <c r="CQ18" s="6"/>
      <c r="CR18" s="6"/>
      <c r="CS18" s="31"/>
      <c r="CT18" s="37"/>
      <c r="CU18" s="27"/>
      <c r="CV18" s="27"/>
      <c r="CW18" s="27"/>
      <c r="CX18" s="25"/>
      <c r="CY18" s="6"/>
      <c r="CZ18" s="6"/>
      <c r="DA18" s="6"/>
      <c r="DB18" s="6"/>
      <c r="DC18" s="31"/>
      <c r="DD18" s="37"/>
      <c r="DE18" s="27"/>
      <c r="DF18" s="27"/>
      <c r="DG18" s="27"/>
      <c r="DH18" s="31"/>
      <c r="DI18" s="37"/>
      <c r="DJ18" s="27"/>
      <c r="DK18" s="27"/>
      <c r="DL18" s="27"/>
      <c r="DM18" s="30"/>
      <c r="DR18" s="30"/>
      <c r="DW18" s="30"/>
    </row>
    <row r="19" spans="1:127" x14ac:dyDescent="0.25">
      <c r="A19" s="63" t="s">
        <v>14</v>
      </c>
      <c r="B19" s="5">
        <f>V40</f>
        <v>100.5</v>
      </c>
      <c r="C19" s="15">
        <f>W40</f>
        <v>605</v>
      </c>
      <c r="D19" s="15">
        <f>X40</f>
        <v>9</v>
      </c>
      <c r="E19" s="15">
        <f>Y40</f>
        <v>466</v>
      </c>
      <c r="F19" s="15">
        <f>Z40</f>
        <v>18</v>
      </c>
      <c r="G19" s="7">
        <f>E19/F19</f>
        <v>25.888888888888889</v>
      </c>
      <c r="H19" s="24">
        <v>2</v>
      </c>
      <c r="I19" s="7">
        <f>C19/F19</f>
        <v>33.611111111111114</v>
      </c>
      <c r="J19" s="7">
        <f>6*E19/C19</f>
        <v>4.621487603305785</v>
      </c>
      <c r="K19" s="7"/>
      <c r="L19" s="25">
        <v>4</v>
      </c>
      <c r="M19" s="6">
        <v>24</v>
      </c>
      <c r="N19" s="6">
        <v>1</v>
      </c>
      <c r="O19" s="6">
        <v>15</v>
      </c>
      <c r="P19" s="6">
        <v>0</v>
      </c>
      <c r="Q19" s="25"/>
      <c r="R19" s="6"/>
      <c r="S19" s="6"/>
      <c r="T19" s="6"/>
      <c r="U19" s="6"/>
      <c r="V19" s="25">
        <v>7</v>
      </c>
      <c r="W19" s="12">
        <v>42</v>
      </c>
      <c r="X19" s="6">
        <v>1</v>
      </c>
      <c r="Y19" s="6">
        <v>42</v>
      </c>
      <c r="Z19" s="6">
        <v>1</v>
      </c>
      <c r="AA19" s="25"/>
      <c r="AB19" s="6"/>
      <c r="AC19" s="6"/>
      <c r="AD19" s="6"/>
      <c r="AE19" s="6"/>
      <c r="AF19" s="25">
        <v>2</v>
      </c>
      <c r="AG19" s="6">
        <v>12</v>
      </c>
      <c r="AH19" s="6">
        <v>0</v>
      </c>
      <c r="AI19" s="6">
        <v>22</v>
      </c>
      <c r="AJ19" s="6">
        <v>0</v>
      </c>
      <c r="AK19" s="25"/>
      <c r="AL19" s="6"/>
      <c r="AM19" s="6"/>
      <c r="AN19" s="6"/>
      <c r="AO19" s="6"/>
      <c r="AP19" s="25">
        <v>1</v>
      </c>
      <c r="AQ19" s="12">
        <v>6</v>
      </c>
      <c r="AR19" s="6">
        <v>0</v>
      </c>
      <c r="AS19" s="6">
        <v>10</v>
      </c>
      <c r="AT19" s="6">
        <v>0</v>
      </c>
      <c r="AU19" s="25"/>
      <c r="AV19" s="6"/>
      <c r="AW19" s="6"/>
      <c r="AX19" s="6"/>
      <c r="AY19" s="6"/>
      <c r="AZ19" s="25"/>
      <c r="BA19" s="6"/>
      <c r="BB19" s="6"/>
      <c r="BC19" s="6"/>
      <c r="BD19" s="6"/>
      <c r="BE19" s="31"/>
      <c r="BF19" s="37"/>
      <c r="BG19" s="27"/>
      <c r="BH19" s="27"/>
      <c r="BI19" s="27"/>
      <c r="BJ19" s="31"/>
      <c r="BK19" s="37"/>
      <c r="BL19" s="27"/>
      <c r="BM19" s="27"/>
      <c r="BN19" s="27"/>
      <c r="BO19" s="25"/>
      <c r="BP19" s="12"/>
      <c r="BQ19" s="6"/>
      <c r="BR19" s="6"/>
      <c r="BS19" s="6"/>
      <c r="BT19" s="25"/>
      <c r="BU19" s="6"/>
      <c r="BV19" s="6"/>
      <c r="BW19" s="6"/>
      <c r="BX19" s="6"/>
      <c r="BY19" s="25"/>
      <c r="BZ19" s="12"/>
      <c r="CA19" s="6"/>
      <c r="CB19" s="6"/>
      <c r="CC19" s="6"/>
      <c r="CD19" s="31"/>
      <c r="CE19" s="37"/>
      <c r="CF19" s="27"/>
      <c r="CG19" s="27"/>
      <c r="CH19" s="27"/>
      <c r="CI19" s="25"/>
      <c r="CJ19" s="6"/>
      <c r="CK19" s="6"/>
      <c r="CL19" s="6"/>
      <c r="CM19" s="6"/>
      <c r="CN19" s="25"/>
      <c r="CO19" s="12"/>
      <c r="CP19" s="12"/>
      <c r="CQ19" s="6"/>
      <c r="CR19" s="6"/>
      <c r="CS19" s="31"/>
      <c r="CT19" s="37"/>
      <c r="CU19" s="27"/>
      <c r="CV19" s="27"/>
      <c r="CW19" s="27"/>
      <c r="CX19" s="25"/>
      <c r="CY19" s="6"/>
      <c r="CZ19" s="6"/>
      <c r="DA19" s="6"/>
      <c r="DB19" s="6"/>
      <c r="DC19" s="31"/>
      <c r="DD19" s="37"/>
      <c r="DE19" s="27"/>
      <c r="DF19" s="27"/>
      <c r="DG19" s="27"/>
      <c r="DH19" s="31"/>
      <c r="DI19" s="37"/>
      <c r="DJ19" s="27"/>
      <c r="DK19" s="27"/>
      <c r="DL19" s="27"/>
      <c r="DM19" s="30"/>
      <c r="DR19" s="30"/>
      <c r="DW19" s="30"/>
    </row>
    <row r="20" spans="1:127" x14ac:dyDescent="0.25">
      <c r="A20" s="62" t="s">
        <v>617</v>
      </c>
      <c r="B20" s="5">
        <f>AP40</f>
        <v>84.4</v>
      </c>
      <c r="C20" s="15">
        <f>AQ40</f>
        <v>508</v>
      </c>
      <c r="D20" s="15">
        <f>AR40</f>
        <v>8</v>
      </c>
      <c r="E20" s="15">
        <f>AS40</f>
        <v>402</v>
      </c>
      <c r="F20" s="15">
        <f>AT40</f>
        <v>18</v>
      </c>
      <c r="G20" s="7">
        <f>E20/F20</f>
        <v>22.333333333333332</v>
      </c>
      <c r="H20" s="24">
        <v>2</v>
      </c>
      <c r="I20" s="7">
        <f>C20/F20</f>
        <v>28.222222222222221</v>
      </c>
      <c r="J20" s="7">
        <f>6*E20/C20</f>
        <v>4.7480314960629917</v>
      </c>
      <c r="K20" s="7"/>
      <c r="L20" s="25"/>
      <c r="M20" s="6"/>
      <c r="N20" s="6"/>
      <c r="O20" s="6"/>
      <c r="P20" s="6"/>
      <c r="Q20" s="25"/>
      <c r="R20" s="6"/>
      <c r="S20" s="6"/>
      <c r="T20" s="6"/>
      <c r="U20" s="6"/>
      <c r="V20" s="25">
        <v>8</v>
      </c>
      <c r="W20" s="12">
        <v>48</v>
      </c>
      <c r="X20" s="6">
        <v>1</v>
      </c>
      <c r="Y20" s="6">
        <v>54</v>
      </c>
      <c r="Z20" s="6">
        <v>3</v>
      </c>
      <c r="AA20" s="25"/>
      <c r="AB20" s="6"/>
      <c r="AC20" s="6"/>
      <c r="AD20" s="6"/>
      <c r="AE20" s="6"/>
      <c r="AF20" s="25">
        <v>2</v>
      </c>
      <c r="AG20" s="6">
        <v>12</v>
      </c>
      <c r="AH20" s="6">
        <v>0</v>
      </c>
      <c r="AI20" s="6">
        <v>19</v>
      </c>
      <c r="AJ20" s="6">
        <v>0</v>
      </c>
      <c r="AK20" s="25"/>
      <c r="AL20" s="6"/>
      <c r="AM20" s="6"/>
      <c r="AN20" s="6"/>
      <c r="AO20" s="6"/>
      <c r="AP20" s="25">
        <v>8</v>
      </c>
      <c r="AQ20" s="12">
        <v>48</v>
      </c>
      <c r="AR20" s="6">
        <v>0</v>
      </c>
      <c r="AS20" s="6">
        <v>34</v>
      </c>
      <c r="AT20" s="6">
        <v>1</v>
      </c>
      <c r="AU20" s="25"/>
      <c r="AV20" s="6"/>
      <c r="AW20" s="6"/>
      <c r="AX20" s="6"/>
      <c r="AY20" s="6"/>
      <c r="AZ20" s="25"/>
      <c r="BA20" s="6"/>
      <c r="BB20" s="6"/>
      <c r="BC20" s="6"/>
      <c r="BD20" s="6"/>
      <c r="BE20" s="31"/>
      <c r="BF20" s="37"/>
      <c r="BG20" s="27"/>
      <c r="BH20" s="27"/>
      <c r="BI20" s="27"/>
      <c r="BJ20" s="31"/>
      <c r="BK20" s="37"/>
      <c r="BL20" s="27"/>
      <c r="BM20" s="27"/>
      <c r="BN20" s="27"/>
      <c r="BO20" s="25"/>
      <c r="BP20" s="12"/>
      <c r="BQ20" s="6"/>
      <c r="BR20" s="6"/>
      <c r="BS20" s="6"/>
      <c r="BT20" s="25"/>
      <c r="BU20" s="6"/>
      <c r="BV20" s="6"/>
      <c r="BW20" s="6"/>
      <c r="BX20" s="6"/>
      <c r="BY20" s="25"/>
      <c r="BZ20" s="12"/>
      <c r="CA20" s="6"/>
      <c r="CB20" s="6"/>
      <c r="CC20" s="6"/>
      <c r="CD20" s="31"/>
      <c r="CE20" s="37"/>
      <c r="CF20" s="27"/>
      <c r="CG20" s="27"/>
      <c r="CH20" s="27"/>
      <c r="CI20" s="25"/>
      <c r="CJ20" s="6"/>
      <c r="CK20" s="6"/>
      <c r="CL20" s="6"/>
      <c r="CM20" s="6"/>
      <c r="CN20" s="25"/>
      <c r="CO20" s="12"/>
      <c r="CP20" s="12"/>
      <c r="CQ20" s="6"/>
      <c r="CR20" s="6"/>
      <c r="CS20" s="31"/>
      <c r="CT20" s="37"/>
      <c r="CU20" s="27"/>
      <c r="CV20" s="27"/>
      <c r="CW20" s="27"/>
      <c r="CX20" s="25"/>
      <c r="CY20" s="6"/>
      <c r="CZ20" s="6"/>
      <c r="DA20" s="6"/>
      <c r="DB20" s="6"/>
      <c r="DC20" s="31"/>
      <c r="DD20" s="37"/>
      <c r="DE20" s="27"/>
      <c r="DF20" s="27"/>
      <c r="DG20" s="27"/>
      <c r="DH20" s="31"/>
      <c r="DI20" s="37"/>
      <c r="DJ20" s="27"/>
      <c r="DK20" s="27"/>
      <c r="DL20" s="27"/>
      <c r="DM20" s="30"/>
      <c r="DR20" s="30"/>
      <c r="DW20" s="30"/>
    </row>
    <row r="21" spans="1:127" x14ac:dyDescent="0.25">
      <c r="A21" s="63" t="s">
        <v>746</v>
      </c>
      <c r="B21" s="5">
        <f>AA40</f>
        <v>27</v>
      </c>
      <c r="C21" s="15">
        <f>AB40</f>
        <v>162</v>
      </c>
      <c r="D21" s="15">
        <f>AC40</f>
        <v>4</v>
      </c>
      <c r="E21" s="15">
        <f>AD40</f>
        <v>120</v>
      </c>
      <c r="F21" s="15">
        <f>AE40</f>
        <v>4</v>
      </c>
      <c r="G21" s="7">
        <f>E21/F21</f>
        <v>30</v>
      </c>
      <c r="H21" s="24"/>
      <c r="I21" s="7">
        <f>C21/F21</f>
        <v>40.5</v>
      </c>
      <c r="J21" s="7">
        <f>6*E21/C21</f>
        <v>4.4444444444444446</v>
      </c>
      <c r="K21" s="7"/>
      <c r="L21" s="25"/>
      <c r="M21" s="6"/>
      <c r="N21" s="6"/>
      <c r="O21" s="6"/>
      <c r="P21" s="6"/>
      <c r="Q21" s="25"/>
      <c r="R21" s="6"/>
      <c r="S21" s="6"/>
      <c r="T21" s="6"/>
      <c r="U21" s="6"/>
      <c r="V21" s="31">
        <v>4</v>
      </c>
      <c r="W21" s="28">
        <v>24</v>
      </c>
      <c r="X21" s="6">
        <v>0</v>
      </c>
      <c r="Y21" s="6">
        <v>20</v>
      </c>
      <c r="Z21" s="6">
        <v>1</v>
      </c>
      <c r="AA21" s="25"/>
      <c r="AB21" s="6"/>
      <c r="AC21" s="6"/>
      <c r="AD21" s="6"/>
      <c r="AE21" s="6"/>
      <c r="AF21" s="25"/>
      <c r="AG21" s="6"/>
      <c r="AH21" s="6"/>
      <c r="AI21" s="6"/>
      <c r="AJ21" s="6"/>
      <c r="AK21" s="25"/>
      <c r="AL21" s="6"/>
      <c r="AM21" s="6"/>
      <c r="AN21" s="6"/>
      <c r="AO21" s="6"/>
      <c r="AP21" s="25">
        <v>5</v>
      </c>
      <c r="AQ21" s="12">
        <v>30</v>
      </c>
      <c r="AR21" s="6">
        <v>1</v>
      </c>
      <c r="AS21" s="6">
        <v>40</v>
      </c>
      <c r="AT21" s="6">
        <v>0</v>
      </c>
      <c r="AU21" s="25"/>
      <c r="AV21" s="6"/>
      <c r="AW21" s="6"/>
      <c r="AX21" s="6"/>
      <c r="AY21" s="6"/>
      <c r="AZ21" s="25"/>
      <c r="BA21" s="6"/>
      <c r="BB21" s="6"/>
      <c r="BC21" s="6"/>
      <c r="BD21" s="6"/>
      <c r="BE21" s="31"/>
      <c r="BF21" s="37"/>
      <c r="BG21" s="27"/>
      <c r="BH21" s="27"/>
      <c r="BI21" s="27"/>
      <c r="BJ21" s="31"/>
      <c r="BK21" s="37"/>
      <c r="BL21" s="27"/>
      <c r="BM21" s="27"/>
      <c r="BN21" s="27"/>
      <c r="BO21" s="25"/>
      <c r="BP21" s="12"/>
      <c r="BQ21" s="6"/>
      <c r="BR21" s="6"/>
      <c r="BS21" s="6"/>
      <c r="BT21" s="25"/>
      <c r="BU21" s="6"/>
      <c r="BV21" s="6"/>
      <c r="BW21" s="6"/>
      <c r="BX21" s="6"/>
      <c r="BY21" s="25"/>
      <c r="BZ21" s="12"/>
      <c r="CA21" s="6"/>
      <c r="CB21" s="6"/>
      <c r="CC21" s="6"/>
      <c r="CD21" s="31"/>
      <c r="CE21" s="37"/>
      <c r="CF21" s="27"/>
      <c r="CG21" s="27"/>
      <c r="CH21" s="27"/>
      <c r="CI21" s="25"/>
      <c r="CJ21" s="6"/>
      <c r="CK21" s="6"/>
      <c r="CL21" s="6"/>
      <c r="CM21" s="6"/>
      <c r="CN21" s="25"/>
      <c r="CO21" s="12"/>
      <c r="CP21" s="12"/>
      <c r="CQ21" s="6"/>
      <c r="CR21" s="6"/>
      <c r="CS21" s="31"/>
      <c r="CT21" s="37"/>
      <c r="CU21" s="27"/>
      <c r="CV21" s="27"/>
      <c r="CW21" s="27"/>
      <c r="CX21" s="25"/>
      <c r="CY21" s="6"/>
      <c r="CZ21" s="6"/>
      <c r="DA21" s="6"/>
      <c r="DB21" s="6"/>
      <c r="DC21" s="31"/>
      <c r="DD21" s="37"/>
      <c r="DE21" s="27"/>
      <c r="DF21" s="27"/>
      <c r="DG21" s="27"/>
      <c r="DH21" s="31"/>
      <c r="DI21" s="37"/>
      <c r="DJ21" s="27"/>
      <c r="DK21" s="27"/>
      <c r="DL21" s="27"/>
      <c r="DM21" s="30"/>
      <c r="DR21" s="30"/>
      <c r="DW21" s="30"/>
    </row>
    <row r="22" spans="1:127" x14ac:dyDescent="0.25">
      <c r="A22" s="49"/>
      <c r="B22" s="35"/>
      <c r="C22" s="36"/>
      <c r="D22" s="36"/>
      <c r="E22" s="36"/>
      <c r="F22" s="36"/>
      <c r="G22" s="7"/>
      <c r="H22" s="24"/>
      <c r="I22" s="7"/>
      <c r="J22" s="7"/>
      <c r="K22" s="7"/>
      <c r="L22" s="25"/>
      <c r="M22" s="6"/>
      <c r="N22" s="6"/>
      <c r="O22" s="6"/>
      <c r="P22" s="6"/>
      <c r="Q22" s="25"/>
      <c r="R22" s="6"/>
      <c r="S22" s="6"/>
      <c r="T22" s="6"/>
      <c r="U22" s="6"/>
      <c r="V22" s="31">
        <v>3</v>
      </c>
      <c r="W22" s="28">
        <v>18</v>
      </c>
      <c r="X22" s="6">
        <v>0</v>
      </c>
      <c r="Y22" s="6">
        <v>27</v>
      </c>
      <c r="Z22" s="6">
        <v>0</v>
      </c>
      <c r="AA22" s="25"/>
      <c r="AB22" s="6"/>
      <c r="AC22" s="6"/>
      <c r="AD22" s="6"/>
      <c r="AE22" s="6"/>
      <c r="AF22" s="25"/>
      <c r="AG22" s="6"/>
      <c r="AH22" s="6"/>
      <c r="AI22" s="6"/>
      <c r="AJ22" s="6"/>
      <c r="AK22" s="25"/>
      <c r="AL22" s="6"/>
      <c r="AM22" s="6"/>
      <c r="AN22" s="6"/>
      <c r="AO22" s="6"/>
      <c r="AP22" s="25">
        <v>4</v>
      </c>
      <c r="AQ22" s="12">
        <v>24</v>
      </c>
      <c r="AR22" s="6">
        <v>0</v>
      </c>
      <c r="AS22" s="6">
        <v>19</v>
      </c>
      <c r="AT22" s="6">
        <v>1</v>
      </c>
      <c r="AU22" s="25"/>
      <c r="AV22" s="6"/>
      <c r="AW22" s="6"/>
      <c r="AX22" s="6"/>
      <c r="AY22" s="6"/>
      <c r="AZ22" s="25"/>
      <c r="BA22" s="6"/>
      <c r="BB22" s="6"/>
      <c r="BC22" s="6"/>
      <c r="BD22" s="6"/>
      <c r="BE22" s="31"/>
      <c r="BF22" s="37"/>
      <c r="BG22" s="27"/>
      <c r="BH22" s="27"/>
      <c r="BI22" s="27"/>
      <c r="BJ22" s="31"/>
      <c r="BK22" s="37"/>
      <c r="BL22" s="27"/>
      <c r="BM22" s="27"/>
      <c r="BN22" s="27"/>
      <c r="BO22" s="25"/>
      <c r="BP22" s="12"/>
      <c r="BQ22" s="6"/>
      <c r="BR22" s="6"/>
      <c r="BS22" s="6"/>
      <c r="BT22" s="25"/>
      <c r="BU22" s="6"/>
      <c r="BV22" s="6"/>
      <c r="BW22" s="6"/>
      <c r="BX22" s="6"/>
      <c r="BY22" s="25"/>
      <c r="BZ22" s="12"/>
      <c r="CA22" s="6"/>
      <c r="CB22" s="6"/>
      <c r="CC22" s="6"/>
      <c r="CD22" s="31"/>
      <c r="CE22" s="37"/>
      <c r="CF22" s="27"/>
      <c r="CG22" s="27"/>
      <c r="CH22" s="27"/>
      <c r="CI22" s="25"/>
      <c r="CJ22" s="6"/>
      <c r="CK22" s="6"/>
      <c r="CL22" s="6"/>
      <c r="CM22" s="6"/>
      <c r="CN22" s="25"/>
      <c r="CO22" s="12"/>
      <c r="CP22" s="12"/>
      <c r="CQ22" s="6"/>
      <c r="CR22" s="6"/>
      <c r="CS22" s="31"/>
      <c r="CT22" s="37"/>
      <c r="CU22" s="27"/>
      <c r="CV22" s="27"/>
      <c r="CW22" s="27"/>
      <c r="CX22" s="25"/>
      <c r="CY22" s="6"/>
      <c r="CZ22" s="6"/>
      <c r="DA22" s="6"/>
      <c r="DB22" s="6"/>
      <c r="DC22" s="31"/>
      <c r="DD22" s="37"/>
      <c r="DE22" s="27"/>
      <c r="DF22" s="27"/>
      <c r="DG22" s="27"/>
      <c r="DH22" s="31"/>
      <c r="DI22" s="37"/>
      <c r="DJ22" s="27"/>
      <c r="DK22" s="27"/>
      <c r="DL22" s="27"/>
      <c r="DM22" s="30"/>
      <c r="DR22" s="30"/>
      <c r="DW22" s="30"/>
    </row>
    <row r="23" spans="1:127" x14ac:dyDescent="0.25">
      <c r="A23" s="1" t="s">
        <v>2</v>
      </c>
      <c r="C23" s="18"/>
      <c r="D23" s="18"/>
      <c r="E23" s="18"/>
      <c r="F23" s="18"/>
      <c r="K23" s="7"/>
      <c r="L23" s="25"/>
      <c r="M23" s="6"/>
      <c r="N23" s="6"/>
      <c r="O23" s="6"/>
      <c r="P23" s="6"/>
      <c r="Q23" s="31"/>
      <c r="R23" s="6"/>
      <c r="S23" s="6"/>
      <c r="T23" s="6"/>
      <c r="U23" s="6"/>
      <c r="V23" s="31">
        <v>8</v>
      </c>
      <c r="W23" s="28">
        <v>48</v>
      </c>
      <c r="X23" s="6">
        <v>0</v>
      </c>
      <c r="Y23" s="6">
        <v>28</v>
      </c>
      <c r="Z23" s="6">
        <v>1</v>
      </c>
      <c r="AA23" s="25"/>
      <c r="AB23" s="6"/>
      <c r="AC23" s="6"/>
      <c r="AD23" s="6"/>
      <c r="AE23" s="6"/>
      <c r="AF23" s="25"/>
      <c r="AG23" s="6"/>
      <c r="AH23" s="6"/>
      <c r="AI23" s="6"/>
      <c r="AJ23" s="6"/>
      <c r="AK23" s="25"/>
      <c r="AL23" s="6"/>
      <c r="AM23" s="6"/>
      <c r="AN23" s="6"/>
      <c r="AO23" s="6"/>
      <c r="AP23" s="25"/>
      <c r="AQ23" s="12"/>
      <c r="AR23" s="6"/>
      <c r="AS23" s="6"/>
      <c r="AT23" s="6"/>
      <c r="AU23" s="25"/>
      <c r="AV23" s="6"/>
      <c r="AW23" s="6"/>
      <c r="AX23" s="6"/>
      <c r="AY23" s="6"/>
      <c r="AZ23" s="25"/>
      <c r="BA23" s="6"/>
      <c r="BB23" s="6"/>
      <c r="BC23" s="6"/>
      <c r="BD23" s="6"/>
      <c r="BE23" s="30"/>
      <c r="BF23" s="4"/>
      <c r="BJ23" s="31"/>
      <c r="BK23" s="37"/>
      <c r="BL23" s="27"/>
      <c r="BM23" s="27"/>
      <c r="BN23" s="27"/>
      <c r="BO23" s="25"/>
      <c r="BP23" s="12"/>
      <c r="BQ23" s="6"/>
      <c r="BR23" s="6"/>
      <c r="BS23" s="6"/>
      <c r="BT23" s="25"/>
      <c r="BU23" s="6"/>
      <c r="BV23" s="6"/>
      <c r="BW23" s="6"/>
      <c r="BX23" s="6"/>
      <c r="BY23" s="25"/>
      <c r="BZ23" s="12"/>
      <c r="CA23" s="6"/>
      <c r="CB23" s="6"/>
      <c r="CC23" s="6"/>
      <c r="CD23" s="31"/>
      <c r="CE23" s="37"/>
      <c r="CF23" s="27"/>
      <c r="CG23" s="27"/>
      <c r="CH23" s="27"/>
      <c r="CI23" s="25"/>
      <c r="CJ23" s="6"/>
      <c r="CK23" s="6"/>
      <c r="CL23" s="6"/>
      <c r="CM23" s="6"/>
      <c r="CN23" s="25"/>
      <c r="CO23" s="12"/>
      <c r="CP23" s="12"/>
      <c r="CQ23" s="6"/>
      <c r="CR23" s="6"/>
      <c r="CS23" s="31"/>
      <c r="CT23" s="37"/>
      <c r="CU23" s="27"/>
      <c r="CV23" s="27"/>
      <c r="CW23" s="27"/>
      <c r="CX23" s="25"/>
      <c r="CY23" s="6"/>
      <c r="CZ23" s="6"/>
      <c r="DA23" s="6"/>
      <c r="DB23" s="6"/>
      <c r="DC23" s="31"/>
      <c r="DD23" s="37"/>
      <c r="DE23" s="27"/>
      <c r="DF23" s="27"/>
      <c r="DG23" s="27"/>
      <c r="DH23" s="31"/>
      <c r="DI23" s="37"/>
      <c r="DJ23" s="27"/>
      <c r="DK23" s="27"/>
      <c r="DL23" s="27"/>
      <c r="DM23" s="30"/>
      <c r="DR23" s="30"/>
      <c r="DW23" s="30"/>
    </row>
    <row r="24" spans="1:127" x14ac:dyDescent="0.25">
      <c r="A24" s="49" t="s">
        <v>801</v>
      </c>
      <c r="B24" s="5">
        <f>DR40</f>
        <v>6</v>
      </c>
      <c r="C24" s="6">
        <f>DS40</f>
        <v>36</v>
      </c>
      <c r="D24" s="6">
        <f>DT40</f>
        <v>0</v>
      </c>
      <c r="E24" s="6">
        <f>DU40</f>
        <v>41</v>
      </c>
      <c r="F24" s="6">
        <f>DV40</f>
        <v>0</v>
      </c>
      <c r="J24" s="7"/>
      <c r="K24" s="7"/>
      <c r="L24" s="25"/>
      <c r="M24" s="6"/>
      <c r="N24" s="6"/>
      <c r="O24" s="6"/>
      <c r="P24" s="6"/>
      <c r="Q24" s="31"/>
      <c r="R24" s="6"/>
      <c r="S24" s="6"/>
      <c r="T24" s="6"/>
      <c r="U24" s="6"/>
      <c r="V24" s="25"/>
      <c r="W24" s="12"/>
      <c r="X24" s="6"/>
      <c r="Y24" s="6"/>
      <c r="Z24" s="6"/>
      <c r="AA24" s="25"/>
      <c r="AB24" s="6"/>
      <c r="AC24" s="6"/>
      <c r="AD24" s="6"/>
      <c r="AE24" s="6"/>
      <c r="AF24" s="25"/>
      <c r="AG24" s="6"/>
      <c r="AH24" s="6"/>
      <c r="AI24" s="6"/>
      <c r="AJ24" s="6"/>
      <c r="AK24" s="25"/>
      <c r="AL24" s="6"/>
      <c r="AM24" s="6"/>
      <c r="AN24" s="6"/>
      <c r="AO24" s="6"/>
      <c r="AP24" s="25"/>
      <c r="AQ24" s="12"/>
      <c r="AR24" s="6"/>
      <c r="AS24" s="6"/>
      <c r="AT24" s="6"/>
      <c r="AU24" s="25"/>
      <c r="AV24" s="6"/>
      <c r="AW24" s="6"/>
      <c r="AX24" s="6"/>
      <c r="AY24" s="6"/>
      <c r="AZ24" s="25"/>
      <c r="BA24" s="6"/>
      <c r="BB24" s="6"/>
      <c r="BC24" s="6"/>
      <c r="BD24" s="6"/>
      <c r="BE24" s="30"/>
      <c r="BF24" s="4"/>
      <c r="BJ24" s="31"/>
      <c r="BK24" s="37"/>
      <c r="BL24" s="27"/>
      <c r="BM24" s="27"/>
      <c r="BN24" s="27"/>
      <c r="BO24" s="25"/>
      <c r="BP24" s="12"/>
      <c r="BQ24" s="6"/>
      <c r="BR24" s="6"/>
      <c r="BS24" s="6"/>
      <c r="BT24" s="25"/>
      <c r="BU24" s="6"/>
      <c r="BV24" s="6"/>
      <c r="BW24" s="6"/>
      <c r="BX24" s="6"/>
      <c r="BY24" s="25"/>
      <c r="BZ24" s="12"/>
      <c r="CA24" s="6"/>
      <c r="CB24" s="6"/>
      <c r="CC24" s="6"/>
      <c r="CD24" s="31"/>
      <c r="CE24" s="37"/>
      <c r="CF24" s="27"/>
      <c r="CG24" s="27"/>
      <c r="CH24" s="27"/>
      <c r="CI24" s="25"/>
      <c r="CJ24" s="6"/>
      <c r="CK24" s="6"/>
      <c r="CL24" s="6"/>
      <c r="CM24" s="6"/>
      <c r="CN24" s="25"/>
      <c r="CO24" s="12"/>
      <c r="CP24" s="12"/>
      <c r="CQ24" s="6"/>
      <c r="CR24" s="6"/>
      <c r="CS24" s="31"/>
      <c r="CT24" s="37"/>
      <c r="CU24" s="27"/>
      <c r="CV24" s="27"/>
      <c r="CW24" s="27"/>
      <c r="CX24" s="25"/>
      <c r="CY24" s="6"/>
      <c r="CZ24" s="6"/>
      <c r="DA24" s="6"/>
      <c r="DB24" s="6"/>
      <c r="DC24" s="31"/>
      <c r="DD24" s="37"/>
      <c r="DE24" s="27"/>
      <c r="DF24" s="27"/>
      <c r="DG24" s="27"/>
      <c r="DH24" s="31"/>
      <c r="DI24" s="37"/>
      <c r="DJ24" s="27"/>
      <c r="DK24" s="27"/>
      <c r="DL24" s="27"/>
      <c r="DM24" s="30"/>
      <c r="DR24" s="30"/>
      <c r="DW24" s="30"/>
    </row>
    <row r="25" spans="1:127" x14ac:dyDescent="0.25">
      <c r="A25" s="49" t="s">
        <v>605</v>
      </c>
      <c r="B25" s="35">
        <f>DM40</f>
        <v>6</v>
      </c>
      <c r="C25" s="36">
        <f>DN40</f>
        <v>36</v>
      </c>
      <c r="D25" s="36">
        <f>DO40</f>
        <v>0</v>
      </c>
      <c r="E25" s="36">
        <f>DP40</f>
        <v>44</v>
      </c>
      <c r="F25" s="36">
        <f>DQ40</f>
        <v>1</v>
      </c>
      <c r="J25" s="7"/>
      <c r="K25" s="7"/>
      <c r="L25" s="25"/>
      <c r="M25" s="6"/>
      <c r="N25" s="6"/>
      <c r="O25" s="6"/>
      <c r="P25" s="6"/>
      <c r="Q25" s="31"/>
      <c r="R25" s="6"/>
      <c r="S25" s="6"/>
      <c r="T25" s="6"/>
      <c r="U25" s="6"/>
      <c r="V25" s="25"/>
      <c r="W25" s="12"/>
      <c r="X25" s="6"/>
      <c r="Y25" s="6"/>
      <c r="Z25" s="6"/>
      <c r="AA25" s="25"/>
      <c r="AB25" s="6"/>
      <c r="AC25" s="6"/>
      <c r="AD25" s="6"/>
      <c r="AE25" s="6"/>
      <c r="AF25" s="25"/>
      <c r="AG25" s="6"/>
      <c r="AH25" s="6"/>
      <c r="AI25" s="6"/>
      <c r="AJ25" s="6"/>
      <c r="AK25" s="25"/>
      <c r="AL25" s="6"/>
      <c r="AM25" s="6"/>
      <c r="AN25" s="6"/>
      <c r="AO25" s="6"/>
      <c r="AP25" s="25"/>
      <c r="AQ25" s="12"/>
      <c r="AR25" s="6"/>
      <c r="AS25" s="6"/>
      <c r="AT25" s="6"/>
      <c r="AU25" s="25"/>
      <c r="AV25" s="6"/>
      <c r="AW25" s="6"/>
      <c r="AX25" s="6"/>
      <c r="AY25" s="6"/>
      <c r="AZ25" s="25"/>
      <c r="BA25" s="6"/>
      <c r="BB25" s="6"/>
      <c r="BC25" s="6"/>
      <c r="BD25" s="6"/>
      <c r="BE25" s="30"/>
      <c r="BF25" s="4"/>
      <c r="BJ25" s="31"/>
      <c r="BK25" s="37"/>
      <c r="BL25" s="27"/>
      <c r="BM25" s="27"/>
      <c r="BN25" s="27"/>
      <c r="BO25" s="25"/>
      <c r="BP25" s="12"/>
      <c r="BQ25" s="6"/>
      <c r="BR25" s="6"/>
      <c r="BS25" s="6"/>
      <c r="BT25" s="25"/>
      <c r="BU25" s="6"/>
      <c r="BV25" s="6"/>
      <c r="BW25" s="6"/>
      <c r="BX25" s="6"/>
      <c r="BY25" s="25"/>
      <c r="BZ25" s="12"/>
      <c r="CA25" s="6"/>
      <c r="CB25" s="6"/>
      <c r="CC25" s="6"/>
      <c r="CD25" s="31"/>
      <c r="CE25" s="37"/>
      <c r="CF25" s="27"/>
      <c r="CG25" s="27"/>
      <c r="CH25" s="27"/>
      <c r="CI25" s="25"/>
      <c r="CJ25" s="6"/>
      <c r="CK25" s="6"/>
      <c r="CL25" s="6"/>
      <c r="CM25" s="6"/>
      <c r="CN25" s="25"/>
      <c r="CO25" s="12"/>
      <c r="CP25" s="12"/>
      <c r="CQ25" s="6"/>
      <c r="CR25" s="6"/>
      <c r="CS25" s="31"/>
      <c r="CT25" s="37"/>
      <c r="CU25" s="27"/>
      <c r="CV25" s="27"/>
      <c r="CW25" s="27"/>
      <c r="CX25" s="25"/>
      <c r="CY25" s="6"/>
      <c r="CZ25" s="6"/>
      <c r="DA25" s="6"/>
      <c r="DB25" s="6"/>
      <c r="DC25" s="31"/>
      <c r="DD25" s="37"/>
      <c r="DE25" s="27"/>
      <c r="DF25" s="27"/>
      <c r="DG25" s="27"/>
      <c r="DH25" s="31"/>
      <c r="DI25" s="37"/>
      <c r="DJ25" s="27"/>
      <c r="DK25" s="27"/>
      <c r="DL25" s="27"/>
      <c r="DM25" s="30"/>
      <c r="DR25" s="30"/>
      <c r="DW25" s="30"/>
    </row>
    <row r="26" spans="1:127" x14ac:dyDescent="0.25">
      <c r="A26" s="49" t="s">
        <v>878</v>
      </c>
      <c r="B26" s="35">
        <f>DW40</f>
        <v>3</v>
      </c>
      <c r="C26" s="36">
        <f>DX40</f>
        <v>18</v>
      </c>
      <c r="D26" s="36">
        <f>DY40</f>
        <v>0</v>
      </c>
      <c r="E26" s="36">
        <f>DZ40</f>
        <v>10</v>
      </c>
      <c r="F26" s="36">
        <f>EA40</f>
        <v>0</v>
      </c>
      <c r="J26" s="7"/>
      <c r="K26" s="7"/>
      <c r="L26" s="29"/>
      <c r="M26" s="6"/>
      <c r="N26" s="6"/>
      <c r="O26" s="6"/>
      <c r="P26" s="12"/>
      <c r="Q26" s="25"/>
      <c r="R26" s="6"/>
      <c r="S26" s="6"/>
      <c r="T26" s="6"/>
      <c r="U26" s="6"/>
      <c r="V26" s="29"/>
      <c r="W26" s="28"/>
      <c r="X26" s="6"/>
      <c r="Y26" s="6"/>
      <c r="Z26" s="6"/>
      <c r="AA26" s="25"/>
      <c r="AB26" s="6"/>
      <c r="AC26" s="6"/>
      <c r="AD26" s="6"/>
      <c r="AE26" s="6"/>
      <c r="AF26" s="25"/>
      <c r="AG26" s="6"/>
      <c r="AH26" s="6"/>
      <c r="AI26" s="6"/>
      <c r="AJ26" s="6"/>
      <c r="AK26" s="25"/>
      <c r="AL26" s="6"/>
      <c r="AM26" s="6"/>
      <c r="AN26" s="6"/>
      <c r="AO26" s="6"/>
      <c r="AP26" s="25"/>
      <c r="AQ26" s="12"/>
      <c r="AR26" s="6"/>
      <c r="AS26" s="6"/>
      <c r="AT26" s="6"/>
      <c r="AU26" s="29"/>
      <c r="AV26" s="6"/>
      <c r="AW26" s="6"/>
      <c r="AX26" s="6"/>
      <c r="AY26" s="6"/>
      <c r="AZ26" s="25"/>
      <c r="BA26" s="6"/>
      <c r="BB26" s="6"/>
      <c r="BC26" s="6"/>
      <c r="BD26" s="6"/>
      <c r="BE26" s="30"/>
      <c r="BF26" s="4"/>
      <c r="BJ26" s="30"/>
      <c r="BK26" s="4"/>
      <c r="BO26" s="25"/>
      <c r="BP26" s="12"/>
      <c r="BQ26" s="6"/>
      <c r="BR26" s="6"/>
      <c r="BS26" s="6"/>
      <c r="BT26" s="25"/>
      <c r="BU26" s="6"/>
      <c r="BV26" s="6"/>
      <c r="BW26" s="6"/>
      <c r="BX26" s="6"/>
      <c r="BY26" s="25"/>
      <c r="BZ26" s="12"/>
      <c r="CA26" s="6"/>
      <c r="CB26" s="6"/>
      <c r="CC26" s="6"/>
      <c r="CD26" s="30"/>
      <c r="CE26" s="4"/>
      <c r="CI26" s="25"/>
      <c r="CJ26" s="6"/>
      <c r="CK26" s="6"/>
      <c r="CL26" s="6"/>
      <c r="CM26" s="6"/>
      <c r="CN26" s="25"/>
      <c r="CO26" s="12"/>
      <c r="CP26" s="12"/>
      <c r="CQ26" s="6"/>
      <c r="CR26" s="6"/>
      <c r="CS26" s="30"/>
      <c r="CT26" s="34"/>
      <c r="CU26" s="27"/>
      <c r="CV26" s="27"/>
      <c r="CW26" s="27"/>
      <c r="CX26" s="25"/>
      <c r="CY26" s="6"/>
      <c r="CZ26" s="6"/>
      <c r="DA26" s="6"/>
      <c r="DB26" s="6"/>
      <c r="DC26" s="30"/>
      <c r="DD26" s="4"/>
      <c r="DH26" s="30"/>
      <c r="DI26" s="4"/>
      <c r="DM26" s="30"/>
      <c r="DR26" s="30"/>
      <c r="DW26" s="30"/>
    </row>
    <row r="27" spans="1:127" x14ac:dyDescent="0.25">
      <c r="A27" s="49" t="s">
        <v>531</v>
      </c>
      <c r="B27" s="5">
        <f>CI40</f>
        <v>9</v>
      </c>
      <c r="C27" s="15">
        <f>CJ40</f>
        <v>54</v>
      </c>
      <c r="D27" s="15">
        <f>CK40</f>
        <v>0</v>
      </c>
      <c r="E27" s="15">
        <f>CL40</f>
        <v>87</v>
      </c>
      <c r="F27" s="15">
        <f>CM40</f>
        <v>0</v>
      </c>
      <c r="G27" s="7"/>
      <c r="H27" s="24"/>
      <c r="I27" s="7"/>
      <c r="J27" s="7"/>
      <c r="K27" s="7"/>
      <c r="V27" s="28"/>
      <c r="W27" s="28"/>
      <c r="X27" s="6"/>
      <c r="Y27" s="6"/>
      <c r="Z27" s="28"/>
      <c r="AF27" s="28"/>
      <c r="AG27" s="6"/>
      <c r="AH27" s="6"/>
      <c r="AI27" s="6"/>
      <c r="AJ27" s="28"/>
      <c r="BJ27" s="30"/>
      <c r="BK27" s="4"/>
      <c r="BO27" s="25"/>
      <c r="BP27" s="12"/>
      <c r="BQ27" s="6"/>
      <c r="BR27" s="6"/>
      <c r="BS27" s="6"/>
      <c r="BT27" s="25"/>
      <c r="BU27" s="6"/>
      <c r="BV27" s="6"/>
      <c r="BW27" s="6"/>
      <c r="BX27" s="6"/>
      <c r="BY27" s="25"/>
      <c r="BZ27" s="12"/>
      <c r="CA27" s="6"/>
      <c r="CB27" s="6"/>
      <c r="CC27" s="6"/>
      <c r="CD27" s="30"/>
      <c r="CE27" s="4"/>
      <c r="CI27" s="25"/>
      <c r="CJ27" s="6"/>
      <c r="CK27" s="6"/>
      <c r="CL27" s="6"/>
      <c r="CM27" s="6"/>
      <c r="CN27" s="25"/>
      <c r="CO27" s="12"/>
      <c r="CP27" s="12"/>
      <c r="CQ27" s="6"/>
      <c r="CR27" s="6"/>
      <c r="CS27" s="30"/>
      <c r="CT27" s="4"/>
      <c r="CX27" s="25"/>
      <c r="CY27" s="12"/>
      <c r="CZ27" s="6"/>
      <c r="DA27" s="6"/>
      <c r="DB27" s="6"/>
      <c r="DC27" s="30"/>
      <c r="DD27" s="4"/>
      <c r="DH27" s="30"/>
      <c r="DI27" s="4"/>
      <c r="DM27" s="30"/>
      <c r="DR27" s="30"/>
      <c r="DW27" s="30"/>
    </row>
    <row r="28" spans="1:127" x14ac:dyDescent="0.25">
      <c r="A28" s="63" t="s">
        <v>869</v>
      </c>
      <c r="B28" s="5">
        <f>CD40</f>
        <v>3.3</v>
      </c>
      <c r="C28" s="6">
        <f>CE40</f>
        <v>21</v>
      </c>
      <c r="D28" s="6">
        <f>CF40</f>
        <v>0</v>
      </c>
      <c r="E28" s="6">
        <f>CG40</f>
        <v>49</v>
      </c>
      <c r="F28" s="6">
        <f>CH40</f>
        <v>1</v>
      </c>
      <c r="G28" s="7"/>
      <c r="H28" s="24"/>
      <c r="I28" s="7"/>
      <c r="J28" s="7"/>
      <c r="K28" s="7"/>
      <c r="V28" s="28"/>
      <c r="W28" s="28"/>
      <c r="X28" s="6"/>
      <c r="Y28" s="6"/>
      <c r="Z28" s="28"/>
      <c r="AF28" s="28"/>
      <c r="AG28" s="6"/>
      <c r="AH28" s="6"/>
      <c r="AI28" s="6"/>
      <c r="AJ28" s="28"/>
      <c r="BJ28" s="30"/>
      <c r="BK28" s="4"/>
      <c r="BO28" s="25"/>
      <c r="BP28" s="12"/>
      <c r="BQ28" s="6"/>
      <c r="BR28" s="6"/>
      <c r="BS28" s="6"/>
      <c r="BT28" s="25"/>
      <c r="BU28" s="6"/>
      <c r="BV28" s="6"/>
      <c r="BW28" s="6"/>
      <c r="BX28" s="6"/>
      <c r="BY28" s="25"/>
      <c r="BZ28" s="12"/>
      <c r="CA28" s="6"/>
      <c r="CB28" s="6"/>
      <c r="CC28" s="6"/>
      <c r="CD28" s="30"/>
      <c r="CE28" s="4"/>
      <c r="CI28" s="25"/>
      <c r="CJ28" s="6"/>
      <c r="CK28" s="6"/>
      <c r="CL28" s="6"/>
      <c r="CM28" s="6"/>
      <c r="CN28" s="25"/>
      <c r="CO28" s="12"/>
      <c r="CP28" s="12"/>
      <c r="CQ28" s="6"/>
      <c r="CR28" s="6"/>
      <c r="CS28" s="30"/>
      <c r="CT28" s="4"/>
      <c r="CX28" s="25"/>
      <c r="CY28" s="12"/>
      <c r="CZ28" s="6"/>
      <c r="DA28" s="6"/>
      <c r="DB28" s="6"/>
      <c r="DC28" s="30"/>
      <c r="DD28" s="4"/>
      <c r="DH28" s="30"/>
      <c r="DI28" s="4"/>
      <c r="DM28" s="30"/>
      <c r="DR28" s="30"/>
      <c r="DW28" s="30"/>
    </row>
    <row r="29" spans="1:127" x14ac:dyDescent="0.25">
      <c r="A29" s="62" t="s">
        <v>530</v>
      </c>
      <c r="B29" s="5">
        <f>CN40</f>
        <v>0</v>
      </c>
      <c r="C29" s="15">
        <f>CO40</f>
        <v>0</v>
      </c>
      <c r="D29" s="15">
        <f>CP40</f>
        <v>0</v>
      </c>
      <c r="E29" s="15">
        <f>CQ40</f>
        <v>0</v>
      </c>
      <c r="F29" s="15">
        <f>CR40</f>
        <v>0</v>
      </c>
      <c r="G29" s="7"/>
      <c r="H29" s="6"/>
      <c r="I29" s="7"/>
      <c r="J29" s="7"/>
      <c r="K29" s="7"/>
      <c r="V29" s="28"/>
      <c r="W29" s="28"/>
      <c r="X29" s="6"/>
      <c r="Y29" s="6"/>
      <c r="Z29" s="28"/>
      <c r="BJ29" s="30"/>
      <c r="BK29" s="4"/>
      <c r="BO29" s="25"/>
      <c r="BP29" s="12"/>
      <c r="BQ29" s="6"/>
      <c r="BR29" s="6"/>
      <c r="BS29" s="6"/>
      <c r="BT29" s="25"/>
      <c r="BU29" s="6"/>
      <c r="BV29" s="6"/>
      <c r="BW29" s="6"/>
      <c r="BX29" s="6"/>
      <c r="BY29" s="25"/>
      <c r="BZ29" s="12"/>
      <c r="CA29" s="6"/>
      <c r="CB29" s="6"/>
      <c r="CC29" s="6"/>
      <c r="CD29" s="30"/>
      <c r="CE29" s="4"/>
      <c r="CI29" s="25"/>
      <c r="CJ29" s="6"/>
      <c r="CK29" s="6"/>
      <c r="CL29" s="6"/>
      <c r="CM29" s="6"/>
      <c r="CN29" s="25"/>
      <c r="CO29" s="12"/>
      <c r="CP29" s="12"/>
      <c r="CQ29" s="6"/>
      <c r="CR29" s="6"/>
      <c r="CS29" s="30"/>
      <c r="CT29" s="4"/>
      <c r="CX29" s="25"/>
      <c r="CY29" s="12"/>
      <c r="CZ29" s="6"/>
      <c r="DA29" s="6"/>
      <c r="DB29" s="6"/>
      <c r="DC29" s="30"/>
      <c r="DD29" s="4"/>
      <c r="DH29" s="30"/>
      <c r="DI29" s="4"/>
      <c r="DM29" s="30"/>
      <c r="DR29" s="30"/>
      <c r="DW29" s="30"/>
    </row>
    <row r="30" spans="1:127" x14ac:dyDescent="0.25">
      <c r="K30" s="7"/>
      <c r="L30" s="31"/>
      <c r="M30" s="34"/>
      <c r="N30" s="37"/>
      <c r="O30" s="37"/>
      <c r="P30" s="54"/>
      <c r="Q30" s="29"/>
      <c r="R30" s="28"/>
      <c r="S30" s="6"/>
      <c r="T30" s="6"/>
      <c r="U30" s="6"/>
      <c r="AK30" s="25"/>
      <c r="AL30" s="6"/>
      <c r="AM30" s="6"/>
      <c r="AN30" s="6"/>
      <c r="AO30" s="6"/>
      <c r="AP30" s="25"/>
      <c r="AQ30" s="12"/>
      <c r="AR30" s="6"/>
      <c r="AS30" s="6"/>
      <c r="AT30" s="6"/>
      <c r="AU30" s="30"/>
      <c r="AV30" s="12"/>
      <c r="AW30" s="6"/>
      <c r="AX30" s="6"/>
      <c r="AY30" s="6"/>
      <c r="AZ30" s="30"/>
      <c r="BE30" s="30"/>
      <c r="BF30" s="4"/>
      <c r="BJ30" s="30"/>
      <c r="BK30" s="4"/>
      <c r="BO30" s="30"/>
      <c r="BP30" s="4"/>
      <c r="BT30" s="30"/>
      <c r="BY30" s="25"/>
      <c r="BZ30" s="12"/>
      <c r="CA30" s="6"/>
      <c r="CB30" s="6"/>
      <c r="CC30" s="6"/>
      <c r="CD30" s="30"/>
      <c r="CE30" s="4"/>
      <c r="CI30" s="25"/>
      <c r="CJ30" s="12"/>
      <c r="CK30" s="6"/>
      <c r="CL30" s="6"/>
      <c r="CM30" s="6"/>
      <c r="CN30" s="25"/>
      <c r="CO30" s="12"/>
      <c r="CP30" s="12"/>
      <c r="CQ30" s="6"/>
      <c r="CR30" s="6"/>
      <c r="CS30" s="30"/>
      <c r="CT30" s="4"/>
      <c r="CX30" s="25"/>
      <c r="CY30" s="12"/>
      <c r="CZ30" s="6"/>
      <c r="DA30" s="6"/>
      <c r="DB30" s="6"/>
      <c r="DC30" s="30"/>
      <c r="DD30" s="4"/>
      <c r="DH30" s="30"/>
      <c r="DI30" s="4"/>
      <c r="DM30" s="30"/>
      <c r="DR30" s="30"/>
      <c r="DW30" s="30"/>
    </row>
    <row r="31" spans="1:127" x14ac:dyDescent="0.25">
      <c r="B31" s="9">
        <f>TRUNC(C31/6)+0.1*(C31-6*TRUNC(C31/6))</f>
        <v>702.1</v>
      </c>
      <c r="C31" s="16">
        <f>SUM(C4:C29)</f>
        <v>4213</v>
      </c>
      <c r="D31" s="16">
        <f>SUM(D4:D29)</f>
        <v>49</v>
      </c>
      <c r="E31" s="16">
        <f>SUM(E4:E29)</f>
        <v>3777</v>
      </c>
      <c r="F31" s="16">
        <f>SUM(F4:F29)</f>
        <v>133</v>
      </c>
      <c r="G31" s="8">
        <f>E31/F31</f>
        <v>28.398496240601503</v>
      </c>
      <c r="H31" s="16">
        <f>SUM(H4:H30)</f>
        <v>12</v>
      </c>
      <c r="I31" s="8">
        <f>C31/F31</f>
        <v>31.676691729323309</v>
      </c>
      <c r="J31" s="8">
        <f>6*E31/C31</f>
        <v>5.3790647994303349</v>
      </c>
      <c r="K31" s="7"/>
      <c r="L31" s="31"/>
      <c r="M31" s="34"/>
      <c r="N31" s="34"/>
      <c r="O31" s="34"/>
      <c r="P31" s="52"/>
      <c r="Q31" s="29"/>
      <c r="R31" s="28"/>
      <c r="S31" s="6"/>
      <c r="T31" s="6"/>
      <c r="U31" s="6"/>
      <c r="AK31" s="25"/>
      <c r="AL31" s="6"/>
      <c r="AM31" s="6"/>
      <c r="AN31" s="6"/>
      <c r="AO31" s="6"/>
      <c r="AP31" s="25"/>
      <c r="AQ31" s="12"/>
      <c r="AR31" s="6"/>
      <c r="AS31" s="6"/>
      <c r="AT31" s="6"/>
      <c r="AU31" s="25"/>
      <c r="AV31" s="12"/>
      <c r="AW31" s="6"/>
      <c r="AX31" s="6"/>
      <c r="AY31" s="6"/>
      <c r="AZ31" s="25"/>
      <c r="BA31" s="6"/>
      <c r="BB31" s="6"/>
      <c r="BC31" s="6"/>
      <c r="BD31" s="6"/>
      <c r="BE31" s="30"/>
      <c r="BF31" s="4"/>
      <c r="BJ31" s="30"/>
      <c r="BK31" s="4"/>
      <c r="BO31" s="25"/>
      <c r="BP31" s="12"/>
      <c r="BQ31" s="6"/>
      <c r="BR31" s="6"/>
      <c r="BS31" s="6"/>
      <c r="BT31" s="25"/>
      <c r="BU31" s="6"/>
      <c r="BV31" s="6"/>
      <c r="BW31" s="6"/>
      <c r="BX31" s="6"/>
      <c r="BY31" s="25"/>
      <c r="BZ31" s="12"/>
      <c r="CA31" s="6"/>
      <c r="CB31" s="6"/>
      <c r="CC31" s="6"/>
      <c r="CD31" s="30"/>
      <c r="CE31" s="4"/>
      <c r="CI31" s="25"/>
      <c r="CJ31" s="12"/>
      <c r="CK31" s="6"/>
      <c r="CL31" s="6"/>
      <c r="CM31" s="6"/>
      <c r="CN31" s="30"/>
      <c r="CO31" s="4"/>
      <c r="CP31" s="4"/>
      <c r="CS31" s="30"/>
      <c r="CT31" s="4"/>
      <c r="CX31" s="25"/>
      <c r="CY31" s="12"/>
      <c r="CZ31" s="6"/>
      <c r="DA31" s="6"/>
      <c r="DB31" s="6"/>
      <c r="DC31" s="30"/>
      <c r="DD31" s="4"/>
      <c r="DH31" s="30"/>
      <c r="DI31" s="4"/>
      <c r="DM31" s="30"/>
      <c r="DR31" s="30"/>
      <c r="DW31" s="30"/>
    </row>
    <row r="32" spans="1:127" x14ac:dyDescent="0.25">
      <c r="K32" s="7"/>
      <c r="L32" s="31"/>
      <c r="M32" s="34"/>
      <c r="N32" s="34"/>
      <c r="O32" s="34"/>
      <c r="P32" s="52"/>
      <c r="Q32" s="28"/>
      <c r="R32" s="28"/>
      <c r="S32" s="6"/>
      <c r="T32" s="6"/>
      <c r="U32" s="6"/>
      <c r="V32" s="29"/>
      <c r="W32" s="28"/>
      <c r="X32" s="6"/>
      <c r="Y32" s="6"/>
      <c r="Z32" s="6"/>
      <c r="AA32" s="25"/>
      <c r="AB32" s="6"/>
      <c r="AC32" s="6"/>
      <c r="AD32" s="6"/>
      <c r="AE32" s="6"/>
      <c r="AF32" s="25"/>
      <c r="AG32" s="6"/>
      <c r="AH32" s="6"/>
      <c r="AI32" s="6"/>
      <c r="AJ32" s="6"/>
      <c r="AK32" s="25"/>
      <c r="AL32" s="6"/>
      <c r="AM32" s="6"/>
      <c r="AN32" s="6"/>
      <c r="AO32" s="6"/>
      <c r="AP32" s="25"/>
      <c r="AQ32" s="12"/>
      <c r="AR32" s="6"/>
      <c r="AS32" s="6"/>
      <c r="AT32" s="6"/>
      <c r="AU32" s="25"/>
      <c r="AV32" s="12"/>
      <c r="AW32" s="6"/>
      <c r="AX32" s="6"/>
      <c r="AY32" s="6"/>
      <c r="AZ32" s="25"/>
      <c r="BA32" s="6"/>
      <c r="BB32" s="6"/>
      <c r="BC32" s="6"/>
      <c r="BD32" s="6"/>
      <c r="BE32" s="30"/>
      <c r="BF32" s="4"/>
      <c r="BJ32" s="30"/>
      <c r="BK32" s="4"/>
      <c r="BO32" s="25"/>
      <c r="BP32" s="12"/>
      <c r="BQ32" s="6"/>
      <c r="BR32" s="6"/>
      <c r="BS32" s="6"/>
      <c r="BT32" s="25"/>
      <c r="BU32" s="6"/>
      <c r="BV32" s="6"/>
      <c r="BW32" s="6"/>
      <c r="BX32" s="6"/>
      <c r="BY32" s="25"/>
      <c r="BZ32" s="12"/>
      <c r="CA32" s="6"/>
      <c r="CB32" s="6"/>
      <c r="CC32" s="6"/>
      <c r="CD32" s="30"/>
      <c r="CE32" s="4"/>
      <c r="CI32" s="25"/>
      <c r="CJ32" s="12"/>
      <c r="CK32" s="6"/>
      <c r="CL32" s="6"/>
      <c r="CM32" s="6"/>
      <c r="CN32" s="30"/>
      <c r="CO32" s="4"/>
      <c r="CP32" s="4"/>
      <c r="CS32" s="30"/>
      <c r="CT32" s="4"/>
      <c r="CX32" s="25"/>
      <c r="CY32" s="12"/>
      <c r="CZ32" s="6"/>
      <c r="DA32" s="6"/>
      <c r="DB32" s="6"/>
      <c r="DC32" s="30"/>
      <c r="DD32" s="4"/>
      <c r="DH32" s="30"/>
      <c r="DI32" s="4"/>
      <c r="DM32" s="30"/>
      <c r="DR32" s="30"/>
      <c r="DW32" s="30"/>
    </row>
    <row r="33" spans="1:141" x14ac:dyDescent="0.25">
      <c r="K33" s="7"/>
      <c r="L33" s="31"/>
      <c r="M33" s="34"/>
      <c r="N33" s="34"/>
      <c r="O33" s="34"/>
      <c r="P33" s="52"/>
      <c r="Q33" s="28"/>
      <c r="R33" s="28"/>
      <c r="S33" s="6"/>
      <c r="T33" s="6"/>
      <c r="U33" s="6"/>
      <c r="V33" s="29"/>
      <c r="W33" s="28"/>
      <c r="X33" s="6"/>
      <c r="Y33" s="6"/>
      <c r="Z33" s="6"/>
      <c r="AA33" s="25"/>
      <c r="AB33" s="6"/>
      <c r="AC33" s="6"/>
      <c r="AD33" s="6"/>
      <c r="AE33" s="6"/>
      <c r="AF33" s="25"/>
      <c r="AG33" s="6"/>
      <c r="AH33" s="6"/>
      <c r="AI33" s="6"/>
      <c r="AJ33" s="6"/>
      <c r="AK33" s="25"/>
      <c r="AL33" s="6"/>
      <c r="AM33" s="6"/>
      <c r="AN33" s="6"/>
      <c r="AO33" s="6"/>
      <c r="AP33" s="25"/>
      <c r="AQ33" s="12"/>
      <c r="AR33" s="6"/>
      <c r="AS33" s="6"/>
      <c r="AT33" s="6"/>
      <c r="AU33" s="25"/>
      <c r="AV33" s="12"/>
      <c r="AW33" s="6"/>
      <c r="AX33" s="6"/>
      <c r="AY33" s="6"/>
      <c r="AZ33" s="25"/>
      <c r="BA33" s="6"/>
      <c r="BB33" s="6"/>
      <c r="BC33" s="6"/>
      <c r="BD33" s="6"/>
      <c r="BE33" s="30"/>
      <c r="BF33" s="4"/>
      <c r="BJ33" s="30"/>
      <c r="BK33" s="4"/>
      <c r="BO33" s="25"/>
      <c r="BP33" s="12"/>
      <c r="BQ33" s="6"/>
      <c r="BR33" s="6"/>
      <c r="BS33" s="6"/>
      <c r="BT33" s="25"/>
      <c r="BU33" s="6"/>
      <c r="BV33" s="6"/>
      <c r="BW33" s="6"/>
      <c r="BX33" s="6"/>
      <c r="BY33" s="25"/>
      <c r="BZ33" s="12"/>
      <c r="CA33" s="6"/>
      <c r="CB33" s="6"/>
      <c r="CC33" s="6"/>
      <c r="CD33" s="30"/>
      <c r="CE33" s="4"/>
      <c r="CI33" s="25"/>
      <c r="CJ33" s="12"/>
      <c r="CK33" s="6"/>
      <c r="CL33" s="6"/>
      <c r="CM33" s="6"/>
      <c r="CN33" s="30"/>
      <c r="CO33" s="4"/>
      <c r="CP33" s="4"/>
      <c r="CS33" s="30"/>
      <c r="CT33" s="4"/>
      <c r="CX33" s="25"/>
      <c r="CY33" s="12"/>
      <c r="CZ33" s="6"/>
      <c r="DA33" s="6"/>
      <c r="DB33" s="6"/>
      <c r="DC33" s="30"/>
      <c r="DD33" s="4"/>
      <c r="DH33" s="30"/>
      <c r="DI33" s="4"/>
      <c r="DM33" s="30"/>
      <c r="DR33" s="30"/>
      <c r="DW33" s="30"/>
    </row>
    <row r="34" spans="1:141" x14ac:dyDescent="0.25">
      <c r="B34" s="66"/>
      <c r="K34" s="7"/>
      <c r="L34" s="31"/>
      <c r="M34" s="34"/>
      <c r="N34" s="34"/>
      <c r="O34" s="34"/>
      <c r="P34" s="52"/>
      <c r="Q34" s="28"/>
      <c r="R34" s="28"/>
      <c r="S34" s="6"/>
      <c r="T34" s="6"/>
      <c r="U34" s="6"/>
      <c r="V34" s="29"/>
      <c r="W34" s="28"/>
      <c r="X34" s="6"/>
      <c r="Y34" s="6"/>
      <c r="Z34" s="6"/>
      <c r="AA34" s="25"/>
      <c r="AB34" s="6"/>
      <c r="AC34" s="6"/>
      <c r="AD34" s="6"/>
      <c r="AE34" s="6"/>
      <c r="AF34" s="25"/>
      <c r="AG34" s="6"/>
      <c r="AH34" s="6"/>
      <c r="AI34" s="6"/>
      <c r="AJ34" s="6"/>
      <c r="AK34" s="25"/>
      <c r="AL34" s="6"/>
      <c r="AM34" s="6"/>
      <c r="AN34" s="6"/>
      <c r="AO34" s="6"/>
      <c r="AP34" s="25"/>
      <c r="AQ34" s="12"/>
      <c r="AR34" s="6"/>
      <c r="AS34" s="6"/>
      <c r="AT34" s="6"/>
      <c r="AU34" s="25"/>
      <c r="AV34" s="12"/>
      <c r="AW34" s="6"/>
      <c r="AX34" s="6"/>
      <c r="AY34" s="6"/>
      <c r="AZ34" s="25"/>
      <c r="BA34" s="6"/>
      <c r="BB34" s="6"/>
      <c r="BC34" s="6"/>
      <c r="BD34" s="6"/>
      <c r="BE34" s="30"/>
      <c r="BF34" s="4"/>
      <c r="BJ34" s="30"/>
      <c r="BK34" s="4"/>
      <c r="BO34" s="25"/>
      <c r="BP34" s="12"/>
      <c r="BQ34" s="6"/>
      <c r="BR34" s="6"/>
      <c r="BS34" s="6"/>
      <c r="BT34" s="25"/>
      <c r="BU34" s="6"/>
      <c r="BV34" s="6"/>
      <c r="BW34" s="6"/>
      <c r="BX34" s="6"/>
      <c r="BY34" s="25"/>
      <c r="BZ34" s="12"/>
      <c r="CA34" s="6"/>
      <c r="CB34" s="6"/>
      <c r="CC34" s="6"/>
      <c r="CD34" s="30"/>
      <c r="CE34" s="4"/>
      <c r="CI34" s="25"/>
      <c r="CJ34" s="12"/>
      <c r="CK34" s="6"/>
      <c r="CL34" s="6"/>
      <c r="CM34" s="6"/>
      <c r="CN34" s="30"/>
      <c r="CO34" s="4"/>
      <c r="CP34" s="4"/>
      <c r="CS34" s="30"/>
      <c r="CT34" s="4"/>
      <c r="CX34" s="25"/>
      <c r="CY34" s="12"/>
      <c r="CZ34" s="6"/>
      <c r="DA34" s="6"/>
      <c r="DB34" s="6"/>
      <c r="DC34" s="30"/>
      <c r="DD34" s="4"/>
      <c r="DH34" s="30"/>
      <c r="DI34" s="4"/>
      <c r="DM34" s="30"/>
      <c r="DR34" s="30"/>
      <c r="DW34" s="30"/>
    </row>
    <row r="35" spans="1:141" x14ac:dyDescent="0.25">
      <c r="K35" s="7"/>
      <c r="L35" s="31"/>
      <c r="M35" s="34"/>
      <c r="N35" s="34"/>
      <c r="O35" s="34"/>
      <c r="P35" s="52"/>
      <c r="Q35" s="28"/>
      <c r="R35" s="28"/>
      <c r="S35" s="6"/>
      <c r="T35" s="6"/>
      <c r="U35" s="6"/>
      <c r="V35" s="29"/>
      <c r="W35" s="28"/>
      <c r="X35" s="6"/>
      <c r="Y35" s="6"/>
      <c r="Z35" s="6"/>
      <c r="AA35" s="25"/>
      <c r="AB35" s="6"/>
      <c r="AC35" s="6"/>
      <c r="AD35" s="6"/>
      <c r="AE35" s="6"/>
      <c r="AF35" s="25"/>
      <c r="AG35" s="6"/>
      <c r="AH35" s="6"/>
      <c r="AI35" s="6"/>
      <c r="AJ35" s="6"/>
      <c r="AK35" s="25"/>
      <c r="AL35" s="6"/>
      <c r="AM35" s="6"/>
      <c r="AN35" s="6"/>
      <c r="AO35" s="6"/>
      <c r="AP35" s="25"/>
      <c r="AQ35" s="12"/>
      <c r="AR35" s="6"/>
      <c r="AS35" s="6"/>
      <c r="AT35" s="6"/>
      <c r="AU35" s="25"/>
      <c r="AV35" s="12"/>
      <c r="AW35" s="6"/>
      <c r="AX35" s="6"/>
      <c r="AY35" s="6"/>
      <c r="AZ35" s="25"/>
      <c r="BA35" s="6"/>
      <c r="BB35" s="6"/>
      <c r="BC35" s="6"/>
      <c r="BD35" s="6"/>
      <c r="BE35" s="30"/>
      <c r="BF35" s="4"/>
      <c r="BJ35" s="30"/>
      <c r="BK35" s="4"/>
      <c r="BO35" s="25"/>
      <c r="BP35" s="12"/>
      <c r="BQ35" s="6"/>
      <c r="BR35" s="6"/>
      <c r="BS35" s="6"/>
      <c r="BT35" s="25"/>
      <c r="BU35" s="6"/>
      <c r="BV35" s="6"/>
      <c r="BW35" s="6"/>
      <c r="BX35" s="6"/>
      <c r="BY35" s="25"/>
      <c r="BZ35" s="12"/>
      <c r="CA35" s="6"/>
      <c r="CB35" s="6"/>
      <c r="CC35" s="6"/>
      <c r="CD35" s="30"/>
      <c r="CE35" s="4"/>
      <c r="CI35" s="25"/>
      <c r="CJ35" s="12"/>
      <c r="CK35" s="6"/>
      <c r="CL35" s="6"/>
      <c r="CM35" s="6"/>
      <c r="CN35" s="30"/>
      <c r="CO35" s="4"/>
      <c r="CP35" s="4"/>
      <c r="CS35" s="30"/>
      <c r="CT35" s="4"/>
      <c r="CX35" s="25"/>
      <c r="CY35" s="12"/>
      <c r="CZ35" s="6"/>
      <c r="DA35" s="6"/>
      <c r="DB35" s="6"/>
      <c r="DC35" s="30"/>
      <c r="DD35" s="4"/>
      <c r="DH35" s="30"/>
      <c r="DI35" s="4"/>
      <c r="DM35" s="30"/>
      <c r="DR35" s="30"/>
      <c r="DW35" s="30"/>
    </row>
    <row r="36" spans="1:141" x14ac:dyDescent="0.25">
      <c r="A36" s="1" t="s">
        <v>19</v>
      </c>
      <c r="K36" s="7"/>
      <c r="L36" s="30"/>
      <c r="M36" s="4"/>
      <c r="N36" s="4"/>
      <c r="O36" s="4"/>
      <c r="P36" s="52"/>
      <c r="Q36" s="28"/>
      <c r="R36" s="28"/>
      <c r="S36" s="6"/>
      <c r="T36" s="6"/>
      <c r="U36" s="6"/>
      <c r="V36" s="29"/>
      <c r="W36" s="28"/>
      <c r="X36" s="6"/>
      <c r="Y36" s="6"/>
      <c r="Z36" s="6"/>
      <c r="AA36" s="25"/>
      <c r="AB36" s="6"/>
      <c r="AC36" s="6"/>
      <c r="AD36" s="6"/>
      <c r="AE36" s="6"/>
      <c r="AF36" s="25"/>
      <c r="AG36" s="6"/>
      <c r="AH36" s="6"/>
      <c r="AI36" s="6"/>
      <c r="AJ36" s="6"/>
      <c r="AK36" s="25"/>
      <c r="AL36" s="6"/>
      <c r="AM36" s="6"/>
      <c r="AN36" s="6"/>
      <c r="AO36" s="6"/>
      <c r="AP36" s="25"/>
      <c r="AQ36" s="12"/>
      <c r="AR36" s="6"/>
      <c r="AS36" s="6"/>
      <c r="AT36" s="6"/>
      <c r="AU36" s="25"/>
      <c r="AV36" s="12"/>
      <c r="AW36" s="6"/>
      <c r="AX36" s="6"/>
      <c r="AY36" s="6"/>
      <c r="AZ36" s="25"/>
      <c r="BA36" s="6"/>
      <c r="BB36" s="6"/>
      <c r="BC36" s="6"/>
      <c r="BD36" s="6"/>
      <c r="BE36" s="30"/>
      <c r="BF36" s="4"/>
      <c r="BJ36" s="30"/>
      <c r="BK36" s="4"/>
      <c r="BO36" s="25"/>
      <c r="BP36" s="12"/>
      <c r="BQ36" s="6"/>
      <c r="BR36" s="6"/>
      <c r="BS36" s="6"/>
      <c r="BT36" s="25"/>
      <c r="BU36" s="6"/>
      <c r="BV36" s="6"/>
      <c r="BW36" s="6"/>
      <c r="BX36" s="6"/>
      <c r="BY36" s="25"/>
      <c r="BZ36" s="12"/>
      <c r="CA36" s="6"/>
      <c r="CB36" s="6"/>
      <c r="CC36" s="6"/>
      <c r="CD36" s="30"/>
      <c r="CE36" s="4"/>
      <c r="CI36" s="25"/>
      <c r="CJ36" s="12"/>
      <c r="CK36" s="6"/>
      <c r="CL36" s="6"/>
      <c r="CM36" s="6"/>
      <c r="CN36" s="30"/>
      <c r="CO36" s="4"/>
      <c r="CP36" s="4"/>
      <c r="CS36" s="30"/>
      <c r="CT36" s="4"/>
      <c r="CX36" s="25"/>
      <c r="CY36" s="12"/>
      <c r="CZ36" s="6"/>
      <c r="DA36" s="6"/>
      <c r="DB36" s="6"/>
      <c r="DC36" s="30"/>
      <c r="DD36" s="4"/>
      <c r="DH36" s="30"/>
      <c r="DI36" s="4"/>
      <c r="DM36" s="30"/>
      <c r="DR36" s="30"/>
      <c r="DW36" s="30"/>
    </row>
    <row r="37" spans="1:141" x14ac:dyDescent="0.25">
      <c r="B37" s="6"/>
      <c r="C37" s="6"/>
      <c r="D37" s="6"/>
      <c r="E37" s="65" t="s">
        <v>883</v>
      </c>
      <c r="F37" s="6"/>
      <c r="G37" s="7"/>
      <c r="H37" s="7"/>
      <c r="I37" s="7"/>
      <c r="J37" s="7"/>
      <c r="K37" s="7"/>
      <c r="L37" s="30"/>
      <c r="M37" s="4"/>
      <c r="N37" s="4"/>
      <c r="O37" s="4"/>
      <c r="P37" s="4"/>
      <c r="Q37" s="29"/>
      <c r="R37" s="28"/>
      <c r="S37" s="6"/>
      <c r="T37" s="6"/>
      <c r="U37" s="6"/>
      <c r="V37" s="29"/>
      <c r="W37" s="28"/>
      <c r="X37" s="6"/>
      <c r="Y37" s="6"/>
      <c r="Z37" s="6"/>
      <c r="AA37" s="25"/>
      <c r="AB37" s="6"/>
      <c r="AC37" s="6"/>
      <c r="AD37" s="6"/>
      <c r="AE37" s="6"/>
      <c r="AF37" s="25"/>
      <c r="AG37" s="6"/>
      <c r="AH37" s="6"/>
      <c r="AI37" s="6"/>
      <c r="AJ37" s="6"/>
      <c r="AK37" s="25"/>
      <c r="AL37" s="6"/>
      <c r="AM37" s="6"/>
      <c r="AN37" s="6"/>
      <c r="AO37" s="6"/>
      <c r="AP37" s="25"/>
      <c r="AQ37" s="12"/>
      <c r="AR37" s="6"/>
      <c r="AS37" s="6"/>
      <c r="AT37" s="6"/>
      <c r="AU37" s="25"/>
      <c r="AV37" s="12"/>
      <c r="AW37" s="6"/>
      <c r="AX37" s="6"/>
      <c r="AY37" s="6"/>
      <c r="AZ37" s="25"/>
      <c r="BA37" s="6"/>
      <c r="BB37" s="6"/>
      <c r="BC37" s="6"/>
      <c r="BD37" s="6"/>
      <c r="BE37" s="30"/>
      <c r="BF37" s="4"/>
      <c r="BJ37" s="30"/>
      <c r="BK37" s="4"/>
      <c r="BO37" s="25"/>
      <c r="BP37" s="12"/>
      <c r="BQ37" s="6"/>
      <c r="BR37" s="6"/>
      <c r="BS37" s="6"/>
      <c r="BT37" s="25"/>
      <c r="BU37" s="6"/>
      <c r="BV37" s="6"/>
      <c r="BW37" s="6"/>
      <c r="BX37" s="6"/>
      <c r="BY37" s="25"/>
      <c r="BZ37" s="12"/>
      <c r="CA37" s="6"/>
      <c r="CB37" s="6"/>
      <c r="CC37" s="6"/>
      <c r="CD37" s="30"/>
      <c r="CE37" s="4"/>
      <c r="CI37" s="25"/>
      <c r="CJ37" s="12"/>
      <c r="CK37" s="6"/>
      <c r="CL37" s="6"/>
      <c r="CM37" s="6"/>
      <c r="CN37" s="30"/>
      <c r="CO37" s="4"/>
      <c r="CP37" s="4"/>
      <c r="CS37" s="30"/>
      <c r="CT37" s="4"/>
      <c r="CX37" s="25"/>
      <c r="CY37" s="12"/>
      <c r="CZ37" s="6"/>
      <c r="DA37" s="6"/>
      <c r="DB37" s="6"/>
      <c r="DC37" s="30"/>
      <c r="DD37" s="4"/>
      <c r="DH37" s="30"/>
      <c r="DI37" s="4"/>
      <c r="DM37" s="30"/>
      <c r="DR37" s="30"/>
      <c r="DW37" s="30"/>
    </row>
    <row r="38" spans="1:141" x14ac:dyDescent="0.25">
      <c r="A38" s="1" t="s">
        <v>90</v>
      </c>
      <c r="B38" s="6"/>
      <c r="J38" s="6"/>
      <c r="K38" s="7"/>
      <c r="L38" s="25"/>
      <c r="M38" s="12"/>
      <c r="N38" s="6"/>
      <c r="O38" s="6"/>
      <c r="P38" s="6"/>
      <c r="Q38" s="25"/>
      <c r="R38" s="12"/>
      <c r="S38" s="6"/>
      <c r="T38" s="6"/>
      <c r="U38" s="6"/>
      <c r="V38" s="25"/>
      <c r="W38" s="12"/>
      <c r="X38" s="6"/>
      <c r="Y38" s="6"/>
      <c r="Z38" s="6"/>
      <c r="AA38" s="25"/>
      <c r="AB38" s="6"/>
      <c r="AC38" s="6"/>
      <c r="AD38" s="6"/>
      <c r="AE38" s="6"/>
      <c r="AF38" s="25"/>
      <c r="AG38" s="6"/>
      <c r="AH38" s="6"/>
      <c r="AI38" s="6"/>
      <c r="AJ38" s="6"/>
      <c r="AK38" s="25"/>
      <c r="AL38" s="6"/>
      <c r="AM38" s="6"/>
      <c r="AN38" s="6"/>
      <c r="AO38" s="6"/>
      <c r="AP38" s="25"/>
      <c r="AQ38" s="12"/>
      <c r="AR38" s="6"/>
      <c r="AS38" s="6"/>
      <c r="AT38" s="6"/>
      <c r="AU38" s="25"/>
      <c r="AV38" s="12"/>
      <c r="AW38" s="6"/>
      <c r="AX38" s="6"/>
      <c r="AY38" s="6"/>
      <c r="AZ38" s="25"/>
      <c r="BA38" s="6"/>
      <c r="BB38" s="6"/>
      <c r="BC38" s="6"/>
      <c r="BD38" s="6"/>
      <c r="BE38" s="30"/>
      <c r="BF38" s="4"/>
      <c r="BJ38" s="30"/>
      <c r="BO38" s="25"/>
      <c r="BP38" s="12"/>
      <c r="BQ38" s="6"/>
      <c r="BR38" s="6"/>
      <c r="BS38" s="6"/>
      <c r="BT38" s="25"/>
      <c r="BU38" s="6"/>
      <c r="BV38" s="6"/>
      <c r="BW38" s="6"/>
      <c r="BX38" s="6"/>
      <c r="BY38" s="25"/>
      <c r="BZ38" s="6"/>
      <c r="CA38" s="6"/>
      <c r="CB38" s="6"/>
      <c r="CC38" s="6"/>
      <c r="CD38" s="30"/>
      <c r="CE38" s="4"/>
      <c r="CI38" s="25"/>
      <c r="CJ38" s="12"/>
      <c r="CK38" s="6"/>
      <c r="CL38" s="6"/>
      <c r="CM38" s="6"/>
      <c r="CN38" s="25"/>
      <c r="CO38" s="12"/>
      <c r="CP38" s="12"/>
      <c r="CQ38" s="6"/>
      <c r="CR38" s="6"/>
      <c r="CS38" s="30"/>
      <c r="CT38" s="4"/>
      <c r="CX38" s="25"/>
      <c r="CY38" s="12"/>
      <c r="CZ38" s="6"/>
      <c r="DA38" s="6"/>
      <c r="DB38" s="6"/>
      <c r="DC38" s="30"/>
      <c r="DD38" s="4"/>
      <c r="DH38" s="30"/>
      <c r="DI38" s="4"/>
      <c r="DM38" s="30"/>
      <c r="DR38" s="30"/>
      <c r="DW38" s="30"/>
    </row>
    <row r="39" spans="1:141" x14ac:dyDescent="0.25">
      <c r="A39" s="49" t="s">
        <v>886</v>
      </c>
      <c r="B39" s="49" t="s">
        <v>887</v>
      </c>
      <c r="C39" s="49" t="s">
        <v>884</v>
      </c>
      <c r="E39" s="49" t="s">
        <v>885</v>
      </c>
      <c r="J39" s="6"/>
      <c r="L39" s="25"/>
      <c r="M39" s="6"/>
      <c r="N39" s="6"/>
      <c r="O39" s="6"/>
      <c r="P39" s="6"/>
      <c r="Q39" s="25"/>
      <c r="R39" s="6"/>
      <c r="S39" s="6"/>
      <c r="T39" s="6"/>
      <c r="U39" s="6"/>
      <c r="V39" s="25"/>
      <c r="W39" s="12"/>
      <c r="X39" s="6"/>
      <c r="Y39" s="6"/>
      <c r="Z39" s="6"/>
      <c r="AA39" s="30"/>
      <c r="AF39" s="30"/>
      <c r="AK39" s="25"/>
      <c r="AL39" s="6"/>
      <c r="AM39" s="6"/>
      <c r="AN39" s="6"/>
      <c r="AO39" s="6"/>
      <c r="AP39" s="25"/>
      <c r="AQ39" s="12"/>
      <c r="AR39" s="6"/>
      <c r="AS39" s="6"/>
      <c r="AT39" s="6"/>
      <c r="AU39" s="25"/>
      <c r="AV39" s="12"/>
      <c r="AW39" s="6"/>
      <c r="AX39" s="6"/>
      <c r="AY39" s="6"/>
      <c r="AZ39" s="25"/>
      <c r="BA39" s="6"/>
      <c r="BB39" s="6"/>
      <c r="BC39" s="6"/>
      <c r="BD39" s="6"/>
      <c r="BE39" s="30"/>
      <c r="BF39" s="4"/>
      <c r="BJ39" s="30"/>
      <c r="BO39" s="30"/>
      <c r="BP39" s="4"/>
      <c r="BT39" s="30"/>
      <c r="BY39" s="25"/>
      <c r="BZ39" s="6"/>
      <c r="CA39" s="6"/>
      <c r="CB39" s="6"/>
      <c r="CC39" s="6"/>
      <c r="CD39" s="30"/>
      <c r="CE39" s="4"/>
      <c r="CI39" s="25"/>
      <c r="CJ39" s="6"/>
      <c r="CK39" s="6"/>
      <c r="CL39" s="6"/>
      <c r="CM39" s="6"/>
      <c r="CN39" s="25"/>
      <c r="CO39" s="6"/>
      <c r="CP39" s="6"/>
      <c r="CQ39" s="6"/>
      <c r="CR39" s="6"/>
      <c r="CS39" s="30"/>
      <c r="CT39" s="4"/>
      <c r="CX39" s="25"/>
      <c r="CY39" s="6"/>
      <c r="CZ39" s="6"/>
      <c r="DA39" s="6"/>
      <c r="DB39" s="6"/>
      <c r="DC39" s="30"/>
      <c r="DD39" s="4"/>
      <c r="DH39" s="30"/>
      <c r="DI39" s="4"/>
      <c r="DM39" s="30"/>
      <c r="DR39" s="30"/>
      <c r="DW39" s="30"/>
    </row>
    <row r="40" spans="1:141" x14ac:dyDescent="0.25">
      <c r="A40" s="49" t="s">
        <v>848</v>
      </c>
      <c r="B40" s="49" t="s">
        <v>88</v>
      </c>
      <c r="C40" s="49" t="s">
        <v>680</v>
      </c>
      <c r="E40" s="50" t="s">
        <v>670</v>
      </c>
      <c r="J40" s="6"/>
      <c r="L40" s="47">
        <f>TRUNC(M40/6)+0.1*(M40-6*TRUNC(M40/6))</f>
        <v>62</v>
      </c>
      <c r="M40" s="21">
        <f>SUM(M4:M39)</f>
        <v>372</v>
      </c>
      <c r="N40" s="21">
        <f>SUM(N4:N39)</f>
        <v>9</v>
      </c>
      <c r="O40" s="21">
        <f>SUM(O4:O39)</f>
        <v>295</v>
      </c>
      <c r="P40" s="21">
        <f>SUM(P4:P39)</f>
        <v>10</v>
      </c>
      <c r="Q40" s="47">
        <f>TRUNC(R40/6)+0.1*(R40-6*TRUNC(R40/6))</f>
        <v>64</v>
      </c>
      <c r="R40" s="21">
        <f>SUM(R4:R39)</f>
        <v>384</v>
      </c>
      <c r="S40" s="21">
        <f>SUM(S4:S39)</f>
        <v>6</v>
      </c>
      <c r="T40" s="21">
        <f>SUM(T4:T39)</f>
        <v>267</v>
      </c>
      <c r="U40" s="21">
        <f>SUM(U4:U39)</f>
        <v>16</v>
      </c>
      <c r="V40" s="47">
        <f>TRUNC(W40/6)+0.1*(W40-6*TRUNC(W40/6))</f>
        <v>100.5</v>
      </c>
      <c r="W40" s="21">
        <f>SUM(W4:W39)</f>
        <v>605</v>
      </c>
      <c r="X40" s="21">
        <f>SUM(X4:X39)</f>
        <v>9</v>
      </c>
      <c r="Y40" s="21">
        <f>SUM(Y4:Y39)</f>
        <v>466</v>
      </c>
      <c r="Z40" s="21">
        <f>SUM(Z4:Z39)</f>
        <v>18</v>
      </c>
      <c r="AA40" s="47">
        <f>TRUNC(AB40/6)+0.1*(AB40-6*TRUNC(AB40/6))</f>
        <v>27</v>
      </c>
      <c r="AB40" s="21">
        <f>SUM(AB4:AB39)</f>
        <v>162</v>
      </c>
      <c r="AC40" s="21">
        <f>SUM(AC4:AC39)</f>
        <v>4</v>
      </c>
      <c r="AD40" s="21">
        <f>SUM(AD4:AD39)</f>
        <v>120</v>
      </c>
      <c r="AE40" s="21">
        <f>SUM(AE4:AE39)</f>
        <v>4</v>
      </c>
      <c r="AF40" s="21">
        <f>TRUNC(AG40/6)+0.1*(AG40-6*TRUNC(AG40/6))</f>
        <v>41.2</v>
      </c>
      <c r="AG40" s="21">
        <f>SUM(AG4:AG39)</f>
        <v>248</v>
      </c>
      <c r="AH40" s="21">
        <f>SUM(AH4:AH39)</f>
        <v>1</v>
      </c>
      <c r="AI40" s="21">
        <f>SUM(AI4:AI39)</f>
        <v>287</v>
      </c>
      <c r="AJ40" s="21">
        <f>SUM(AJ4:AJ39)</f>
        <v>11</v>
      </c>
      <c r="AK40" s="21">
        <f>TRUNC(AL40/6)+0.1*(AL40-6*TRUNC(AL40/6))</f>
        <v>61</v>
      </c>
      <c r="AL40" s="21">
        <f>SUM(AL4:AL39)</f>
        <v>366</v>
      </c>
      <c r="AM40" s="21">
        <f>SUM(AM4:AM39)</f>
        <v>5</v>
      </c>
      <c r="AN40" s="21">
        <f>SUM(AN4:AN39)</f>
        <v>278</v>
      </c>
      <c r="AO40" s="21">
        <f>SUM(AO4:AO39)</f>
        <v>10</v>
      </c>
      <c r="AP40" s="21">
        <f>TRUNC(AQ40/6)+0.1*(AQ40-6*TRUNC(AQ40/6))</f>
        <v>84.4</v>
      </c>
      <c r="AQ40" s="21">
        <f>SUM(AQ4:AQ39)</f>
        <v>508</v>
      </c>
      <c r="AR40" s="21">
        <f>SUM(AR4:AR39)</f>
        <v>8</v>
      </c>
      <c r="AS40" s="21">
        <f>SUM(AS4:AS39)</f>
        <v>402</v>
      </c>
      <c r="AT40" s="21">
        <f>SUM(AT4:AT39)</f>
        <v>18</v>
      </c>
      <c r="AU40" s="21">
        <f>TRUNC(AV40/6)+0.1*(AV40-6*TRUNC(AV40/6))</f>
        <v>21</v>
      </c>
      <c r="AV40" s="21">
        <f>SUM(AV4:AV39)</f>
        <v>126</v>
      </c>
      <c r="AW40" s="21">
        <f>SUM(AW4:AW39)</f>
        <v>0</v>
      </c>
      <c r="AX40" s="21">
        <f>SUM(AX4:AX39)</f>
        <v>122</v>
      </c>
      <c r="AY40" s="21">
        <f>SUM(AY4:AY39)</f>
        <v>6</v>
      </c>
      <c r="AZ40" s="47">
        <f>TRUNC(BA40/6)+0.1*(BA40-6*TRUNC(BA40/6))</f>
        <v>22</v>
      </c>
      <c r="BA40" s="21">
        <f>SUM(BA4:BA39)</f>
        <v>132</v>
      </c>
      <c r="BB40" s="21">
        <f>SUM(BB4:BB39)</f>
        <v>1</v>
      </c>
      <c r="BC40" s="21">
        <f>SUM(BC4:BC39)</f>
        <v>125</v>
      </c>
      <c r="BD40" s="21">
        <f>SUM(BD4:BD39)</f>
        <v>6</v>
      </c>
      <c r="BE40" s="21">
        <f>TRUNC(BF40/6)+0.1*(BF40-6*TRUNC(BF40/6))</f>
        <v>19</v>
      </c>
      <c r="BF40" s="21">
        <f>SUM(BF4:BF39)</f>
        <v>114</v>
      </c>
      <c r="BG40" s="21">
        <f>SUM(BG4:BG39)</f>
        <v>0</v>
      </c>
      <c r="BH40" s="21">
        <f>SUM(BH4:BH39)</f>
        <v>130</v>
      </c>
      <c r="BI40" s="21">
        <f>SUM(BI4:BI39)</f>
        <v>5</v>
      </c>
      <c r="BJ40" s="47">
        <f>TRUNC(BK40/6)+0.1*(BK40-6*TRUNC(BK40/6))</f>
        <v>17</v>
      </c>
      <c r="BK40" s="21">
        <f>SUM(BK4:BK39)</f>
        <v>102</v>
      </c>
      <c r="BL40" s="21">
        <f>SUM(BL4:BL39)</f>
        <v>0</v>
      </c>
      <c r="BM40" s="21">
        <f>SUM(BM4:BM39)</f>
        <v>132</v>
      </c>
      <c r="BN40" s="21">
        <f>SUM(BN4:BN39)</f>
        <v>0</v>
      </c>
      <c r="BO40" s="21">
        <f>TRUNC(BP40/6)+0.1*(BP40-6*TRUNC(BP40/6))</f>
        <v>23</v>
      </c>
      <c r="BP40" s="21">
        <f>SUM(BP4:BP39)</f>
        <v>138</v>
      </c>
      <c r="BQ40" s="21">
        <f>SUM(BQ4:BQ39)</f>
        <v>0</v>
      </c>
      <c r="BR40" s="21">
        <f>SUM(BR4:BR39)</f>
        <v>149</v>
      </c>
      <c r="BS40" s="21">
        <f>SUM(BS4:BS39)</f>
        <v>3</v>
      </c>
      <c r="BT40" s="21">
        <f>TRUNC(BU40/6)+0.1*(BU40-6*TRUNC(BU40/6))</f>
        <v>17</v>
      </c>
      <c r="BU40" s="21">
        <f>SUM(BU4:BU39)</f>
        <v>102</v>
      </c>
      <c r="BV40" s="21">
        <f>SUM(BV4:BV39)</f>
        <v>1</v>
      </c>
      <c r="BW40" s="21">
        <f>SUM(BW4:BW39)</f>
        <v>71</v>
      </c>
      <c r="BX40" s="21">
        <f>SUM(BX4:BX39)</f>
        <v>1</v>
      </c>
      <c r="BY40" s="47">
        <f>TRUNC(BZ40/6)+0.1*(BZ40-6*TRUNC(BZ40/6))</f>
        <v>12</v>
      </c>
      <c r="BZ40" s="21">
        <f>SUM(BZ4:BZ39)</f>
        <v>72</v>
      </c>
      <c r="CA40" s="21">
        <f>SUM(CA4:CA39)</f>
        <v>0</v>
      </c>
      <c r="CB40" s="21">
        <f>SUM(CB4:CB39)</f>
        <v>52</v>
      </c>
      <c r="CC40" s="21">
        <f>SUM(CC4:CC39)</f>
        <v>3</v>
      </c>
      <c r="CD40" s="47">
        <f>TRUNC(CE40/6)+0.1*(CE40-6*TRUNC(CE40/6))</f>
        <v>3.3</v>
      </c>
      <c r="CE40" s="48">
        <f>SUM(CE4:CE39)</f>
        <v>21</v>
      </c>
      <c r="CF40" s="21">
        <f>SUM(CF4:CF39)</f>
        <v>0</v>
      </c>
      <c r="CG40" s="21">
        <f>SUM(CG4:CG39)</f>
        <v>49</v>
      </c>
      <c r="CH40" s="21">
        <f>SUM(CH4:CH39)</f>
        <v>1</v>
      </c>
      <c r="CI40" s="21">
        <f>TRUNC(CJ40/6)+0.1*(CJ40-6*TRUNC(CJ40/6))</f>
        <v>9</v>
      </c>
      <c r="CJ40" s="21">
        <f>SUM(CJ4:CJ39)</f>
        <v>54</v>
      </c>
      <c r="CK40" s="21">
        <f>SUM(CK4:CK39)</f>
        <v>0</v>
      </c>
      <c r="CL40" s="21">
        <f>SUM(CL4:CL39)</f>
        <v>87</v>
      </c>
      <c r="CM40" s="21">
        <f>SUM(CM4:CM39)</f>
        <v>0</v>
      </c>
      <c r="CN40" s="47">
        <f>TRUNC(CO40/6)+0.1*(CO40-6*TRUNC(CO40/6))</f>
        <v>0</v>
      </c>
      <c r="CO40" s="21">
        <f>SUM(CO4:CO39)</f>
        <v>0</v>
      </c>
      <c r="CP40" s="21">
        <f>SUM(CP4:CP39)</f>
        <v>0</v>
      </c>
      <c r="CQ40" s="21">
        <f>SUM(CQ4:CQ39)</f>
        <v>0</v>
      </c>
      <c r="CR40" s="21">
        <f>SUM(CR4:CR39)</f>
        <v>0</v>
      </c>
      <c r="CS40" s="47">
        <f>TRUNC(CT40/6)+0.1*(CT40-6*TRUNC(CT40/6))</f>
        <v>13.5</v>
      </c>
      <c r="CT40" s="48">
        <f>SUM(CT4:CT39)</f>
        <v>83</v>
      </c>
      <c r="CU40" s="21">
        <f>SUM(CU4:CU39)</f>
        <v>1</v>
      </c>
      <c r="CV40" s="21">
        <f>SUM(CV4:CV39)</f>
        <v>52</v>
      </c>
      <c r="CW40" s="21">
        <f>SUM(CW4:CW39)</f>
        <v>2</v>
      </c>
      <c r="CX40" s="21">
        <f>TRUNC(CY40/6)+0.1*(CY40-6*TRUNC(CY40/6))</f>
        <v>29</v>
      </c>
      <c r="CY40" s="21">
        <f>SUM(CY4:CY39)</f>
        <v>174</v>
      </c>
      <c r="CZ40" s="21">
        <f>SUM(CZ4:CZ39)</f>
        <v>1</v>
      </c>
      <c r="DA40" s="21">
        <f>SUM(DA4:DA39)</f>
        <v>229</v>
      </c>
      <c r="DB40" s="21">
        <f>SUM(DB4:DB39)</f>
        <v>3</v>
      </c>
      <c r="DC40" s="47">
        <f>TRUNC(DD40/6)+0.1*(DD40-6*TRUNC(DD40/6))</f>
        <v>35</v>
      </c>
      <c r="DD40" s="48">
        <f>SUM(DD4:DD39)</f>
        <v>210</v>
      </c>
      <c r="DE40" s="21">
        <f>SUM(DE4:DE39)</f>
        <v>2</v>
      </c>
      <c r="DF40" s="21">
        <f>SUM(DF4:DF39)</f>
        <v>220</v>
      </c>
      <c r="DG40" s="21">
        <f>SUM(DG4:DG39)</f>
        <v>12</v>
      </c>
      <c r="DH40" s="47">
        <f>TRUNC(DI40/6)+0.1*(DI40-6*TRUNC(DI40/6))</f>
        <v>25</v>
      </c>
      <c r="DI40" s="48">
        <f>SUM(DI4:DI39)</f>
        <v>150</v>
      </c>
      <c r="DJ40" s="21">
        <f>SUM(DJ4:DJ39)</f>
        <v>1</v>
      </c>
      <c r="DK40" s="21">
        <f>SUM(DK4:DK39)</f>
        <v>149</v>
      </c>
      <c r="DL40" s="21">
        <f>SUM(DL4:DL39)</f>
        <v>3</v>
      </c>
      <c r="DM40" s="47">
        <f>TRUNC(DN40/6)+0.1*(DN40-6*TRUNC(DN40/6))</f>
        <v>6</v>
      </c>
      <c r="DN40" s="48">
        <f>SUM(DN4:DN39)</f>
        <v>36</v>
      </c>
      <c r="DO40" s="21">
        <f>SUM(DO4:DO39)</f>
        <v>0</v>
      </c>
      <c r="DP40" s="21">
        <f>SUM(DP4:DP39)</f>
        <v>44</v>
      </c>
      <c r="DQ40" s="21">
        <f>SUM(DQ4:DQ39)</f>
        <v>1</v>
      </c>
      <c r="DR40" s="47">
        <f>TRUNC(DS40/6)+0.1*(DS40-6*TRUNC(DS40/6))</f>
        <v>6</v>
      </c>
      <c r="DS40" s="48">
        <f>SUM(DS4:DS39)</f>
        <v>36</v>
      </c>
      <c r="DT40" s="21">
        <f>SUM(DT4:DT39)</f>
        <v>0</v>
      </c>
      <c r="DU40" s="21">
        <f>SUM(DU4:DU39)</f>
        <v>41</v>
      </c>
      <c r="DV40" s="21">
        <f>SUM(DV4:DV39)</f>
        <v>0</v>
      </c>
      <c r="DW40" s="47">
        <f>TRUNC(DX40/6)+0.1*(DX40-6*TRUNC(DX40/6))</f>
        <v>3</v>
      </c>
      <c r="DX40" s="48">
        <f>SUM(DX4:DX39)</f>
        <v>18</v>
      </c>
      <c r="DY40" s="21">
        <f>SUM(DY4:DY39)</f>
        <v>0</v>
      </c>
      <c r="DZ40" s="21">
        <f>SUM(DZ4:DZ39)</f>
        <v>10</v>
      </c>
      <c r="EA40" s="21">
        <f>SUM(EA4:EA39)</f>
        <v>0</v>
      </c>
      <c r="EB40" s="47">
        <f>TRUNC(EC40/6)+0.1*(EC40-6*TRUNC(EC40/6))</f>
        <v>0</v>
      </c>
      <c r="EC40" s="48">
        <f>SUM(EC4:EC39)</f>
        <v>0</v>
      </c>
      <c r="ED40" s="21">
        <f>SUM(ED4:ED39)</f>
        <v>0</v>
      </c>
      <c r="EE40" s="21">
        <f>SUM(EE4:EE39)</f>
        <v>0</v>
      </c>
      <c r="EF40" s="21">
        <f>SUM(EF4:EF39)</f>
        <v>0</v>
      </c>
      <c r="EG40" s="47">
        <f>TRUNC(EH40/6)+0.1*(EH40-6*TRUNC(EH40/6))</f>
        <v>0</v>
      </c>
      <c r="EH40" s="48">
        <f>SUM(EH4:EH39)</f>
        <v>0</v>
      </c>
      <c r="EI40" s="21">
        <f>SUM(EI4:EI39)</f>
        <v>0</v>
      </c>
      <c r="EJ40" s="21">
        <f>SUM(EJ4:EJ39)</f>
        <v>0</v>
      </c>
      <c r="EK40" s="21">
        <f>SUM(EK4:EK39)</f>
        <v>0</v>
      </c>
    </row>
    <row r="41" spans="1:141" x14ac:dyDescent="0.25">
      <c r="A41" s="49" t="s">
        <v>781</v>
      </c>
      <c r="B41" s="49" t="s">
        <v>96</v>
      </c>
      <c r="C41" s="49" t="s">
        <v>766</v>
      </c>
      <c r="E41" s="50" t="s">
        <v>877</v>
      </c>
    </row>
    <row r="42" spans="1:141" x14ac:dyDescent="0.25">
      <c r="A42" s="49" t="s">
        <v>872</v>
      </c>
      <c r="B42" t="s">
        <v>164</v>
      </c>
      <c r="C42" t="s">
        <v>765</v>
      </c>
      <c r="E42" t="s">
        <v>873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</row>
    <row r="43" spans="1:141" x14ac:dyDescent="0.25">
      <c r="A43" s="49" t="s">
        <v>595</v>
      </c>
      <c r="B43" t="s">
        <v>99</v>
      </c>
      <c r="C43" t="s">
        <v>881</v>
      </c>
      <c r="E43" s="55" t="s">
        <v>882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</row>
    <row r="44" spans="1:141" x14ac:dyDescent="0.25">
      <c r="A44" s="49" t="s">
        <v>14</v>
      </c>
      <c r="B44" t="s">
        <v>99</v>
      </c>
      <c r="C44" t="s">
        <v>679</v>
      </c>
      <c r="E44" t="s">
        <v>874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</row>
    <row r="45" spans="1:141" x14ac:dyDescent="0.25">
      <c r="A45" s="49" t="s">
        <v>57</v>
      </c>
      <c r="B45" s="49" t="s">
        <v>270</v>
      </c>
      <c r="C45" s="49" t="s">
        <v>884</v>
      </c>
      <c r="E45" s="67" t="s">
        <v>885</v>
      </c>
      <c r="L45" s="6"/>
      <c r="M45" s="6"/>
      <c r="N45" s="6"/>
      <c r="O45" s="6"/>
      <c r="P45" s="12"/>
      <c r="Q45" s="4"/>
      <c r="R45" s="12"/>
      <c r="S45" s="12"/>
      <c r="T45" s="12"/>
      <c r="U45" s="12"/>
      <c r="V45" s="12"/>
      <c r="W45" s="12"/>
      <c r="X45" s="12"/>
      <c r="Y45" s="12"/>
      <c r="Z45" s="12"/>
      <c r="AA45" s="4"/>
      <c r="AJ45" s="4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6"/>
      <c r="AX45" s="6"/>
      <c r="AY45" s="6"/>
      <c r="AZ45" s="6"/>
      <c r="BA45" s="6"/>
      <c r="BB45" s="6"/>
      <c r="BC45" s="6"/>
      <c r="BD45" s="6"/>
      <c r="BE45" s="4"/>
      <c r="BF45" s="4"/>
      <c r="BY45" s="6"/>
      <c r="BZ45" s="6"/>
      <c r="CA45" s="6"/>
      <c r="CB45" s="6"/>
      <c r="CC45" s="6"/>
      <c r="CH45" s="4"/>
      <c r="CI45" s="4"/>
      <c r="CJ45" s="12"/>
      <c r="CK45" s="12"/>
      <c r="CL45" s="12"/>
      <c r="CM45" s="12"/>
      <c r="CN45" s="6"/>
      <c r="CO45" s="6"/>
      <c r="CP45" s="6"/>
      <c r="CQ45" s="6"/>
      <c r="CR45" s="6"/>
      <c r="CW45" s="4"/>
      <c r="CX45" s="6"/>
      <c r="CY45" s="6"/>
      <c r="CZ45" s="6"/>
      <c r="DA45" s="6"/>
      <c r="DB45" s="6"/>
    </row>
    <row r="46" spans="1:141" x14ac:dyDescent="0.25">
      <c r="A46" s="49" t="s">
        <v>57</v>
      </c>
      <c r="B46" t="s">
        <v>426</v>
      </c>
      <c r="C46" t="s">
        <v>696</v>
      </c>
      <c r="E46" s="55" t="s">
        <v>875</v>
      </c>
      <c r="L46" s="6"/>
      <c r="M46" s="6"/>
      <c r="N46" s="6"/>
      <c r="O46" s="6"/>
      <c r="P46" s="12"/>
      <c r="Q46" s="4"/>
      <c r="R46" s="12"/>
      <c r="S46" s="12"/>
      <c r="T46" s="12"/>
      <c r="U46" s="12"/>
      <c r="V46" s="12"/>
      <c r="W46" s="12"/>
      <c r="X46" s="12"/>
      <c r="Y46" s="12"/>
      <c r="Z46" s="12"/>
      <c r="AA46" s="4"/>
      <c r="AJ46" s="4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6"/>
      <c r="AX46" s="6"/>
      <c r="AY46" s="6"/>
      <c r="AZ46" s="6"/>
      <c r="BA46" s="6"/>
      <c r="BB46" s="6"/>
      <c r="BC46" s="6"/>
      <c r="BD46" s="6"/>
      <c r="BE46" s="4"/>
      <c r="BF46" s="4"/>
      <c r="BY46" s="6"/>
      <c r="BZ46" s="6"/>
      <c r="CA46" s="6"/>
      <c r="CB46" s="6"/>
      <c r="CC46" s="6"/>
      <c r="CH46" s="4"/>
      <c r="CI46" s="4"/>
      <c r="CJ46" s="12"/>
      <c r="CK46" s="12"/>
      <c r="CL46" s="12"/>
      <c r="CM46" s="12"/>
      <c r="CN46" s="6"/>
      <c r="CO46" s="6"/>
      <c r="CP46" s="6"/>
      <c r="CQ46" s="6"/>
      <c r="CR46" s="6"/>
      <c r="CW46" s="4"/>
      <c r="CX46" s="6"/>
      <c r="CY46" s="6"/>
      <c r="CZ46" s="6"/>
      <c r="DA46" s="6"/>
      <c r="DB46" s="6"/>
    </row>
    <row r="47" spans="1:141" x14ac:dyDescent="0.25">
      <c r="A47" s="49" t="s">
        <v>13</v>
      </c>
      <c r="B47" t="s">
        <v>104</v>
      </c>
      <c r="C47" t="s">
        <v>679</v>
      </c>
      <c r="E47" s="55" t="s">
        <v>779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12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12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12"/>
      <c r="AV47" s="12"/>
      <c r="AW47" s="6"/>
      <c r="AX47" s="6"/>
      <c r="AY47" s="6"/>
      <c r="AZ47" s="6"/>
      <c r="BA47" s="6"/>
      <c r="BB47" s="6"/>
      <c r="BC47" s="6"/>
      <c r="BD47" s="6"/>
      <c r="BE47" s="4"/>
      <c r="BF47" s="4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H47" s="4"/>
      <c r="CI47" s="12"/>
      <c r="CJ47" s="12"/>
      <c r="CK47" s="12"/>
      <c r="CL47" s="12"/>
      <c r="CM47" s="12"/>
      <c r="CN47" s="6"/>
      <c r="CO47" s="6"/>
      <c r="CP47" s="6"/>
      <c r="CQ47" s="6"/>
      <c r="CR47" s="6"/>
      <c r="CX47" s="6"/>
      <c r="CY47" s="6"/>
      <c r="CZ47" s="6"/>
      <c r="DA47" s="6"/>
      <c r="DB47" s="6"/>
    </row>
    <row r="48" spans="1:141" x14ac:dyDescent="0.25">
      <c r="A48" s="49" t="s">
        <v>848</v>
      </c>
      <c r="B48" t="s">
        <v>262</v>
      </c>
      <c r="C48" t="s">
        <v>876</v>
      </c>
      <c r="E48" s="55" t="s">
        <v>780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12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12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12"/>
      <c r="AV48" s="12"/>
      <c r="AW48" s="6"/>
      <c r="AX48" s="6"/>
      <c r="AY48" s="6"/>
      <c r="AZ48" s="6"/>
      <c r="BA48" s="6"/>
      <c r="BB48" s="6"/>
      <c r="BC48" s="6"/>
      <c r="BD48" s="6"/>
      <c r="BE48" s="4"/>
      <c r="BF48" s="4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H48" s="4"/>
      <c r="CI48" s="12"/>
      <c r="CJ48" s="12"/>
      <c r="CK48" s="12"/>
      <c r="CL48" s="12"/>
      <c r="CM48" s="12"/>
      <c r="CN48" s="6"/>
      <c r="CO48" s="6"/>
      <c r="CP48" s="6"/>
      <c r="CQ48" s="6"/>
      <c r="CR48" s="6"/>
      <c r="CX48" s="6"/>
      <c r="CY48" s="6"/>
      <c r="CZ48" s="6"/>
      <c r="DA48" s="6"/>
      <c r="DB48" s="6"/>
    </row>
    <row r="49" spans="1:106" x14ac:dyDescent="0.25">
      <c r="A49" s="49" t="s">
        <v>781</v>
      </c>
      <c r="B49" s="49" t="s">
        <v>321</v>
      </c>
      <c r="C49" s="49" t="s">
        <v>860</v>
      </c>
      <c r="E49" s="50" t="s">
        <v>880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12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12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12"/>
      <c r="AV49" s="12"/>
      <c r="AW49" s="6"/>
      <c r="AX49" s="6"/>
      <c r="AY49" s="6"/>
      <c r="AZ49" s="6"/>
      <c r="BA49" s="6"/>
      <c r="BB49" s="6"/>
      <c r="BC49" s="6"/>
      <c r="BD49" s="6"/>
      <c r="BE49" s="4"/>
      <c r="BF49" s="4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H49" s="4"/>
      <c r="CI49" s="12"/>
      <c r="CJ49" s="12"/>
      <c r="CK49" s="12"/>
      <c r="CL49" s="12"/>
      <c r="CM49" s="12"/>
      <c r="CN49" s="6"/>
      <c r="CO49" s="6"/>
      <c r="CP49" s="6"/>
      <c r="CQ49" s="6"/>
      <c r="CR49" s="6"/>
      <c r="CX49" s="6"/>
      <c r="CY49" s="6"/>
      <c r="CZ49" s="6"/>
      <c r="DA49" s="6"/>
      <c r="DB49" s="6"/>
    </row>
    <row r="50" spans="1:106" x14ac:dyDescent="0.25">
      <c r="A50" s="49" t="s">
        <v>14</v>
      </c>
      <c r="B50" s="49" t="s">
        <v>879</v>
      </c>
      <c r="C50" s="49" t="s">
        <v>860</v>
      </c>
      <c r="E50" s="50" t="s">
        <v>880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12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12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12"/>
      <c r="AV50" s="12"/>
      <c r="AW50" s="6"/>
      <c r="AX50" s="6"/>
      <c r="AY50" s="6"/>
      <c r="AZ50" s="6"/>
      <c r="BA50" s="6"/>
      <c r="BB50" s="6"/>
      <c r="BC50" s="6"/>
      <c r="BD50" s="6"/>
      <c r="BE50" s="4"/>
      <c r="BF50" s="4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H50" s="4"/>
      <c r="CI50" s="12"/>
      <c r="CJ50" s="12"/>
      <c r="CK50" s="12"/>
      <c r="CL50" s="12"/>
      <c r="CM50" s="12"/>
      <c r="CN50" s="6"/>
      <c r="CO50" s="6"/>
      <c r="CP50" s="6"/>
      <c r="CQ50" s="6"/>
      <c r="CR50" s="6"/>
      <c r="CX50" s="6"/>
      <c r="CY50" s="6"/>
      <c r="CZ50" s="6"/>
      <c r="DA50" s="6"/>
      <c r="DB50" s="6"/>
    </row>
    <row r="51" spans="1:106" x14ac:dyDescent="0.25">
      <c r="L51" s="6"/>
      <c r="M51" s="6"/>
      <c r="N51" s="6"/>
      <c r="O51" s="6"/>
      <c r="P51" s="6"/>
      <c r="Q51" s="6"/>
      <c r="R51" s="6"/>
      <c r="S51" s="6"/>
      <c r="T51" s="6"/>
      <c r="U51" s="6"/>
      <c r="V51" s="12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12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12"/>
      <c r="AV51" s="12"/>
      <c r="AW51" s="6"/>
      <c r="AX51" s="6"/>
      <c r="AY51" s="6"/>
      <c r="AZ51" s="6"/>
      <c r="BA51" s="6"/>
      <c r="BB51" s="6"/>
      <c r="BC51" s="6"/>
      <c r="BD51" s="6"/>
      <c r="BE51" s="4"/>
      <c r="BF51" s="4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H51" s="4"/>
      <c r="CI51" s="12"/>
      <c r="CJ51" s="12"/>
      <c r="CK51" s="12"/>
      <c r="CL51" s="12"/>
      <c r="CM51" s="12"/>
      <c r="CN51" s="6"/>
      <c r="CO51" s="6"/>
      <c r="CP51" s="6"/>
      <c r="CQ51" s="6"/>
      <c r="CR51" s="6"/>
      <c r="CX51" s="6"/>
      <c r="CY51" s="6"/>
      <c r="CZ51" s="6"/>
      <c r="DA51" s="6"/>
      <c r="DB51" s="6"/>
    </row>
    <row r="52" spans="1:106" x14ac:dyDescent="0.25">
      <c r="L52" s="6"/>
      <c r="M52" s="6"/>
      <c r="N52" s="6"/>
      <c r="O52" s="6"/>
      <c r="P52" s="6"/>
      <c r="Q52" s="6"/>
      <c r="R52" s="6"/>
      <c r="S52" s="6"/>
      <c r="T52" s="6"/>
      <c r="U52" s="6"/>
      <c r="V52" s="12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12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12"/>
      <c r="AV52" s="12"/>
      <c r="AW52" s="6"/>
      <c r="AX52" s="6"/>
      <c r="AY52" s="6"/>
      <c r="AZ52" s="6"/>
      <c r="BA52" s="6"/>
      <c r="BB52" s="6"/>
      <c r="BC52" s="6"/>
      <c r="BD52" s="6"/>
      <c r="BE52" s="4"/>
      <c r="BF52" s="4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H52" s="4"/>
      <c r="CI52" s="12"/>
      <c r="CJ52" s="12"/>
      <c r="CK52" s="12"/>
      <c r="CL52" s="12"/>
      <c r="CM52" s="12"/>
      <c r="CN52" s="6"/>
      <c r="CO52" s="6"/>
      <c r="CP52" s="6"/>
      <c r="CQ52" s="6"/>
      <c r="CR52" s="6"/>
      <c r="CX52" s="6"/>
      <c r="CY52" s="6"/>
      <c r="CZ52" s="6"/>
      <c r="DA52" s="6"/>
      <c r="DB52" s="6"/>
    </row>
    <row r="53" spans="1:106" x14ac:dyDescent="0.25">
      <c r="L53" s="6"/>
      <c r="M53" s="6"/>
      <c r="N53" s="6"/>
      <c r="O53" s="6"/>
      <c r="P53" s="6"/>
      <c r="Q53" s="6"/>
      <c r="R53" s="6"/>
      <c r="S53" s="6"/>
      <c r="T53" s="6"/>
      <c r="U53" s="6"/>
      <c r="V53" s="12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12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12"/>
      <c r="AV53" s="12"/>
      <c r="AW53" s="6"/>
      <c r="AX53" s="6"/>
      <c r="AY53" s="6"/>
      <c r="AZ53" s="6"/>
      <c r="BA53" s="6"/>
      <c r="BB53" s="6"/>
      <c r="BC53" s="6"/>
      <c r="BD53" s="6"/>
      <c r="BE53" s="4"/>
      <c r="BF53" s="4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H53" s="4"/>
      <c r="CI53" s="12"/>
      <c r="CJ53" s="12"/>
      <c r="CK53" s="12"/>
      <c r="CL53" s="12"/>
      <c r="CM53" s="12"/>
      <c r="CN53" s="6"/>
      <c r="CO53" s="6"/>
      <c r="CP53" s="6"/>
      <c r="CQ53" s="6"/>
      <c r="CR53" s="6"/>
      <c r="CX53" s="6"/>
      <c r="CY53" s="6"/>
      <c r="CZ53" s="6"/>
      <c r="DA53" s="6"/>
      <c r="DB53" s="6"/>
    </row>
    <row r="54" spans="1:106" x14ac:dyDescent="0.25">
      <c r="A54" s="2"/>
      <c r="E54" s="55"/>
      <c r="L54" s="6"/>
      <c r="M54" s="6"/>
      <c r="N54" s="6"/>
      <c r="O54" s="6"/>
      <c r="P54" s="6"/>
      <c r="Q54" s="6"/>
      <c r="R54" s="6"/>
      <c r="S54" s="6"/>
      <c r="T54" s="6"/>
      <c r="U54" s="6"/>
      <c r="V54" s="12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12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12"/>
      <c r="AV54" s="12"/>
      <c r="AW54" s="6"/>
      <c r="AX54" s="6"/>
      <c r="AY54" s="6"/>
      <c r="AZ54" s="6"/>
      <c r="BA54" s="6"/>
      <c r="BB54" s="6"/>
      <c r="BC54" s="6"/>
      <c r="BD54" s="6"/>
      <c r="BE54" s="4"/>
      <c r="BF54" s="4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H54" s="4"/>
      <c r="CI54" s="12"/>
      <c r="CJ54" s="12"/>
      <c r="CK54" s="12"/>
      <c r="CL54" s="12"/>
      <c r="CM54" s="12"/>
      <c r="CN54" s="6"/>
      <c r="CO54" s="6"/>
      <c r="CP54" s="6"/>
      <c r="CQ54" s="6"/>
      <c r="CR54" s="6"/>
      <c r="CX54" s="6"/>
      <c r="CY54" s="6"/>
      <c r="CZ54" s="6"/>
      <c r="DA54" s="6"/>
      <c r="DB54" s="6"/>
    </row>
    <row r="55" spans="1:106" x14ac:dyDescent="0.25">
      <c r="A55" s="2"/>
      <c r="J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12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12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12"/>
      <c r="AV55" s="12"/>
      <c r="AW55" s="6"/>
      <c r="AX55" s="6"/>
      <c r="AY55" s="6"/>
      <c r="AZ55" s="6"/>
      <c r="BA55" s="6"/>
      <c r="BB55" s="6"/>
      <c r="BC55" s="6"/>
      <c r="BD55" s="6"/>
      <c r="BE55" s="4"/>
      <c r="BF55" s="4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H55" s="4"/>
      <c r="CI55" s="12"/>
      <c r="CJ55" s="12"/>
      <c r="CK55" s="12"/>
      <c r="CL55" s="12"/>
      <c r="CM55" s="12"/>
      <c r="CN55" s="6"/>
      <c r="CO55" s="6"/>
      <c r="CP55" s="6"/>
      <c r="CQ55" s="6"/>
      <c r="CR55" s="6"/>
      <c r="CX55" s="6"/>
      <c r="CY55" s="6"/>
      <c r="CZ55" s="6"/>
      <c r="DA55" s="6"/>
      <c r="DB55" s="6"/>
    </row>
    <row r="56" spans="1:106" x14ac:dyDescent="0.25">
      <c r="A56" s="2"/>
      <c r="E56" s="55"/>
      <c r="J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12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12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12"/>
      <c r="AV56" s="12"/>
      <c r="AW56" s="6"/>
      <c r="AX56" s="6"/>
      <c r="AY56" s="6"/>
      <c r="AZ56" s="6"/>
      <c r="BA56" s="6"/>
      <c r="BB56" s="6"/>
      <c r="BC56" s="6"/>
      <c r="BD56" s="6"/>
      <c r="BE56" s="4"/>
      <c r="BF56" s="4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H56" s="4"/>
      <c r="CI56" s="12"/>
      <c r="CJ56" s="12"/>
      <c r="CK56" s="12"/>
      <c r="CL56" s="12"/>
      <c r="CM56" s="12"/>
      <c r="CN56" s="6"/>
      <c r="CO56" s="6"/>
      <c r="CP56" s="6"/>
      <c r="CQ56" s="6"/>
      <c r="CR56" s="6"/>
      <c r="CX56" s="6"/>
      <c r="CY56" s="6"/>
      <c r="CZ56" s="6"/>
      <c r="DA56" s="6"/>
      <c r="DB56" s="6"/>
    </row>
    <row r="57" spans="1:106" x14ac:dyDescent="0.25">
      <c r="A57" s="2"/>
      <c r="E57" s="55"/>
      <c r="J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12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12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12"/>
      <c r="AV57" s="12"/>
      <c r="AW57" s="6"/>
      <c r="AX57" s="6"/>
      <c r="AY57" s="6"/>
      <c r="AZ57" s="6"/>
      <c r="BA57" s="6"/>
      <c r="BB57" s="6"/>
      <c r="BC57" s="6"/>
      <c r="BD57" s="6"/>
      <c r="BE57" s="4"/>
      <c r="BF57" s="4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H57" s="4"/>
      <c r="CI57" s="12"/>
      <c r="CJ57" s="12"/>
      <c r="CK57" s="12"/>
      <c r="CL57" s="12"/>
      <c r="CM57" s="12"/>
      <c r="CN57" s="6"/>
      <c r="CO57" s="6"/>
      <c r="CP57" s="6"/>
      <c r="CQ57" s="6"/>
      <c r="CR57" s="6"/>
      <c r="CX57" s="6"/>
      <c r="CY57" s="6"/>
      <c r="CZ57" s="6"/>
      <c r="DA57" s="6"/>
      <c r="DB57" s="6"/>
    </row>
    <row r="58" spans="1:106" x14ac:dyDescent="0.25">
      <c r="A58" s="2"/>
      <c r="E58" s="55"/>
      <c r="J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12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12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12"/>
      <c r="AV58" s="12"/>
      <c r="AW58" s="6"/>
      <c r="AX58" s="6"/>
      <c r="AY58" s="6"/>
      <c r="AZ58" s="6"/>
      <c r="BA58" s="6"/>
      <c r="BB58" s="6"/>
      <c r="BC58" s="6"/>
      <c r="BD58" s="6"/>
      <c r="BE58" s="4"/>
      <c r="BF58" s="4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4"/>
      <c r="CI58" s="12"/>
      <c r="CJ58" s="12"/>
      <c r="CK58" s="12"/>
      <c r="CL58" s="12"/>
      <c r="CM58" s="12"/>
      <c r="CN58" s="6"/>
      <c r="CO58" s="6"/>
      <c r="CP58" s="6"/>
      <c r="CQ58" s="6"/>
      <c r="CR58" s="6"/>
      <c r="CX58" s="6"/>
      <c r="CY58" s="6"/>
      <c r="CZ58" s="6"/>
      <c r="DA58" s="6"/>
      <c r="DB58" s="6"/>
    </row>
    <row r="59" spans="1:106" x14ac:dyDescent="0.25">
      <c r="A59" s="2"/>
      <c r="J59" s="6"/>
      <c r="K59" s="7"/>
      <c r="L59" s="6"/>
      <c r="M59" s="6"/>
      <c r="N59" s="6"/>
      <c r="O59" s="6"/>
      <c r="P59" s="6"/>
      <c r="Q59" s="6"/>
      <c r="R59" s="6"/>
      <c r="S59" s="6"/>
      <c r="T59" s="6"/>
      <c r="U59" s="6"/>
      <c r="V59" s="12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O59" s="4"/>
      <c r="AP59" s="4"/>
      <c r="AQ59" s="4"/>
      <c r="AR59" s="4"/>
      <c r="AS59" s="4"/>
      <c r="AT59" s="4"/>
      <c r="AU59" s="12"/>
      <c r="AV59" s="12"/>
      <c r="AW59" s="6"/>
      <c r="AX59" s="6"/>
      <c r="AY59" s="6"/>
      <c r="AZ59" s="6"/>
      <c r="BA59" s="6"/>
      <c r="BB59" s="6"/>
      <c r="BC59" s="6"/>
      <c r="BD59" s="6"/>
      <c r="BE59" s="4"/>
      <c r="BF59" s="4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X59" s="6"/>
      <c r="CY59" s="6"/>
      <c r="CZ59" s="6"/>
      <c r="DA59" s="6"/>
      <c r="DB59" s="6"/>
    </row>
    <row r="60" spans="1:106" x14ac:dyDescent="0.25">
      <c r="A60" s="2"/>
      <c r="E60" s="55"/>
      <c r="J60" s="6"/>
      <c r="K60" s="7"/>
      <c r="L60" s="6"/>
      <c r="M60" s="6"/>
      <c r="N60" s="6"/>
      <c r="O60" s="6"/>
      <c r="P60" s="6"/>
      <c r="Q60" s="6"/>
      <c r="R60" s="6"/>
      <c r="S60" s="6"/>
      <c r="T60" s="6"/>
      <c r="U60" s="6"/>
      <c r="V60" s="12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O60" s="4"/>
      <c r="AP60" s="4"/>
      <c r="AQ60" s="4"/>
      <c r="AR60" s="4"/>
      <c r="AS60" s="4"/>
      <c r="AT60" s="4"/>
      <c r="AU60" s="12"/>
      <c r="AV60" s="12"/>
      <c r="AW60" s="6"/>
      <c r="AX60" s="6"/>
      <c r="AY60" s="6"/>
      <c r="AZ60" s="6"/>
      <c r="BA60" s="6"/>
      <c r="BB60" s="6"/>
      <c r="BC60" s="6"/>
      <c r="BD60" s="6"/>
      <c r="BE60" s="4"/>
      <c r="BF60" s="4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X60" s="6"/>
      <c r="CY60" s="6"/>
      <c r="CZ60" s="6"/>
      <c r="DA60" s="6"/>
      <c r="DB60" s="6"/>
    </row>
    <row r="61" spans="1:106" x14ac:dyDescent="0.25">
      <c r="A61" s="2"/>
      <c r="J61" s="6"/>
      <c r="K61" s="7"/>
      <c r="L61" s="6"/>
      <c r="M61" s="6"/>
      <c r="N61" s="6"/>
      <c r="O61" s="6"/>
      <c r="P61" s="6"/>
      <c r="Q61" s="6"/>
      <c r="R61" s="6"/>
      <c r="S61" s="6"/>
      <c r="T61" s="6"/>
      <c r="U61" s="6"/>
      <c r="V61" s="12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O61" s="4"/>
      <c r="AP61" s="4"/>
      <c r="AQ61" s="4"/>
      <c r="AR61" s="4"/>
      <c r="AS61" s="4"/>
      <c r="AT61" s="4"/>
      <c r="AU61" s="12"/>
      <c r="AV61" s="12"/>
      <c r="AW61" s="6"/>
      <c r="AX61" s="6"/>
      <c r="AY61" s="6"/>
      <c r="AZ61" s="6"/>
      <c r="BA61" s="6"/>
      <c r="BB61" s="6"/>
      <c r="BC61" s="6"/>
      <c r="BD61" s="6"/>
      <c r="BE61" s="4"/>
      <c r="BF61" s="4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X61" s="6"/>
      <c r="CY61" s="6"/>
      <c r="CZ61" s="6"/>
      <c r="DA61" s="6"/>
      <c r="DB61" s="6"/>
    </row>
    <row r="62" spans="1:106" x14ac:dyDescent="0.25">
      <c r="A62" s="2"/>
      <c r="J62" s="6"/>
      <c r="K62" s="7"/>
      <c r="L62" s="6"/>
      <c r="M62" s="6"/>
      <c r="N62" s="6"/>
      <c r="O62" s="6"/>
      <c r="P62" s="6"/>
      <c r="Q62" s="6"/>
      <c r="R62" s="6"/>
      <c r="S62" s="6"/>
      <c r="T62" s="6"/>
      <c r="U62" s="6"/>
      <c r="V62" s="12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O62" s="4"/>
      <c r="AP62" s="4"/>
      <c r="AQ62" s="4"/>
      <c r="AR62" s="4"/>
      <c r="AS62" s="4"/>
      <c r="AT62" s="4"/>
      <c r="AU62" s="12"/>
      <c r="AV62" s="12"/>
      <c r="AW62" s="6"/>
      <c r="AX62" s="6"/>
      <c r="AY62" s="6"/>
      <c r="AZ62" s="6"/>
      <c r="BA62" s="6"/>
      <c r="BB62" s="6"/>
      <c r="BC62" s="6"/>
      <c r="BD62" s="6"/>
      <c r="BE62" s="4"/>
      <c r="BF62" s="4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X62" s="6"/>
      <c r="CY62" s="6"/>
      <c r="CZ62" s="6"/>
      <c r="DA62" s="6"/>
      <c r="DB62" s="6"/>
    </row>
    <row r="63" spans="1:106" x14ac:dyDescent="0.25">
      <c r="A63" s="2"/>
      <c r="B63" s="50"/>
      <c r="C63" s="49"/>
      <c r="D63" s="49"/>
      <c r="E63" s="49"/>
      <c r="J63" s="6"/>
      <c r="K63" s="7"/>
      <c r="L63" s="6"/>
      <c r="M63" s="6"/>
      <c r="N63" s="6"/>
      <c r="O63" s="6"/>
      <c r="P63" s="6"/>
      <c r="Q63" s="6"/>
      <c r="R63" s="6"/>
      <c r="S63" s="6"/>
      <c r="T63" s="6"/>
      <c r="U63" s="6"/>
      <c r="V63" s="12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O63" s="4"/>
      <c r="AP63" s="4"/>
      <c r="AQ63" s="4"/>
      <c r="AR63" s="4"/>
      <c r="AS63" s="4"/>
      <c r="AT63" s="4"/>
      <c r="AU63" s="12"/>
      <c r="AV63" s="12"/>
      <c r="AW63" s="6"/>
      <c r="AX63" s="6"/>
      <c r="AY63" s="6"/>
      <c r="AZ63" s="6"/>
      <c r="BA63" s="6"/>
      <c r="BB63" s="6"/>
      <c r="BC63" s="6"/>
      <c r="BD63" s="6"/>
      <c r="BE63" s="4"/>
      <c r="BF63" s="4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X63" s="6"/>
      <c r="CY63" s="6"/>
      <c r="CZ63" s="6"/>
      <c r="DA63" s="6"/>
      <c r="DB63" s="6"/>
    </row>
    <row r="64" spans="1:106" x14ac:dyDescent="0.25">
      <c r="A64" s="2"/>
      <c r="B64" s="50"/>
      <c r="D64" s="49"/>
      <c r="E64" s="49"/>
      <c r="J64" s="6"/>
      <c r="K64" s="7"/>
      <c r="L64" s="6"/>
      <c r="M64" s="6"/>
      <c r="N64" s="6"/>
      <c r="O64" s="6"/>
      <c r="P64" s="6"/>
      <c r="Q64" s="6"/>
      <c r="R64" s="6"/>
      <c r="S64" s="6"/>
      <c r="T64" s="6"/>
      <c r="U64" s="6"/>
      <c r="V64" s="12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O64" s="4"/>
      <c r="AP64" s="4"/>
      <c r="AQ64" s="4"/>
      <c r="AR64" s="4"/>
      <c r="AS64" s="4"/>
      <c r="AT64" s="4"/>
      <c r="AU64" s="12"/>
      <c r="AV64" s="12"/>
      <c r="AW64" s="6"/>
      <c r="AX64" s="6"/>
      <c r="AY64" s="6"/>
      <c r="AZ64" s="6"/>
      <c r="BA64" s="6"/>
      <c r="BB64" s="6"/>
      <c r="BC64" s="6"/>
      <c r="BD64" s="6"/>
      <c r="BE64" s="4"/>
      <c r="BF64" s="4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X64" s="6"/>
      <c r="CY64" s="6"/>
      <c r="CZ64" s="6"/>
      <c r="DA64" s="6"/>
      <c r="DB64" s="6"/>
    </row>
    <row r="65" spans="1:106" x14ac:dyDescent="0.25">
      <c r="A65" s="2"/>
      <c r="B65" s="50"/>
      <c r="C65" s="49"/>
      <c r="D65" s="49"/>
      <c r="E65" s="49"/>
      <c r="J65" s="6"/>
      <c r="K65" s="7"/>
      <c r="L65" s="6"/>
      <c r="M65" s="6"/>
      <c r="N65" s="6"/>
      <c r="O65" s="6"/>
      <c r="P65" s="6"/>
      <c r="Q65" s="6"/>
      <c r="R65" s="6"/>
      <c r="S65" s="6"/>
      <c r="T65" s="6"/>
      <c r="U65" s="6"/>
      <c r="V65" s="12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O65" s="4"/>
      <c r="AP65" s="4"/>
      <c r="AQ65" s="4"/>
      <c r="AR65" s="4"/>
      <c r="AS65" s="4"/>
      <c r="AT65" s="4"/>
      <c r="AU65" s="12"/>
      <c r="AV65" s="12"/>
      <c r="AW65" s="6"/>
      <c r="AX65" s="6"/>
      <c r="AY65" s="6"/>
      <c r="AZ65" s="6"/>
      <c r="BA65" s="6"/>
      <c r="BB65" s="6"/>
      <c r="BC65" s="6"/>
      <c r="BD65" s="6"/>
      <c r="BE65" s="4"/>
      <c r="BF65" s="4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X65" s="6"/>
      <c r="CY65" s="6"/>
      <c r="CZ65" s="6"/>
      <c r="DA65" s="6"/>
      <c r="DB65" s="6"/>
    </row>
    <row r="66" spans="1:106" x14ac:dyDescent="0.25">
      <c r="K66" s="7"/>
      <c r="L66" s="6"/>
      <c r="M66" s="6"/>
      <c r="N66" s="6"/>
      <c r="O66" s="6"/>
      <c r="P66" s="6"/>
      <c r="Q66" s="6"/>
      <c r="R66" s="6"/>
      <c r="S66" s="6"/>
      <c r="T66" s="6"/>
      <c r="U66" s="6"/>
      <c r="V66" s="12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O66" s="4"/>
      <c r="AP66" s="4"/>
      <c r="AQ66" s="4"/>
      <c r="AR66" s="4"/>
      <c r="AS66" s="4"/>
      <c r="AT66" s="4"/>
      <c r="AU66" s="12"/>
      <c r="AV66" s="12"/>
      <c r="AW66" s="6"/>
      <c r="AX66" s="6"/>
      <c r="AY66" s="6"/>
      <c r="AZ66" s="6"/>
      <c r="BA66" s="6"/>
      <c r="BB66" s="6"/>
      <c r="BC66" s="6"/>
      <c r="BD66" s="6"/>
      <c r="BE66" s="4"/>
      <c r="BF66" s="4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X66" s="6"/>
      <c r="CY66" s="6"/>
      <c r="CZ66" s="6"/>
      <c r="DA66" s="6"/>
      <c r="DB66" s="6"/>
    </row>
    <row r="67" spans="1:106" x14ac:dyDescent="0.25">
      <c r="K67" s="7"/>
      <c r="L67" s="6"/>
      <c r="M67" s="6"/>
      <c r="N67" s="6"/>
      <c r="O67" s="6"/>
      <c r="P67" s="6"/>
      <c r="Q67" s="6"/>
      <c r="R67" s="6"/>
      <c r="S67" s="6"/>
      <c r="T67" s="6"/>
      <c r="U67" s="6"/>
      <c r="V67" s="12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O67" s="4"/>
      <c r="AP67" s="4"/>
      <c r="AQ67" s="4"/>
      <c r="AR67" s="4"/>
      <c r="AS67" s="4"/>
      <c r="AT67" s="4"/>
      <c r="AU67" s="12"/>
      <c r="AV67" s="12"/>
      <c r="AW67" s="6"/>
      <c r="AX67" s="6"/>
      <c r="AY67" s="6"/>
      <c r="AZ67" s="6"/>
      <c r="BA67" s="6"/>
      <c r="BB67" s="6"/>
      <c r="BC67" s="6"/>
      <c r="BD67" s="6"/>
      <c r="BE67" s="4"/>
      <c r="BF67" s="4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X67" s="6"/>
      <c r="CY67" s="6"/>
      <c r="CZ67" s="6"/>
      <c r="DA67" s="6"/>
      <c r="DB67" s="6"/>
    </row>
    <row r="68" spans="1:106" x14ac:dyDescent="0.25">
      <c r="K68" s="7"/>
      <c r="L68" s="6"/>
      <c r="M68" s="6"/>
      <c r="N68" s="6"/>
      <c r="O68" s="6"/>
      <c r="P68" s="6"/>
      <c r="Q68" s="6"/>
      <c r="R68" s="6"/>
      <c r="S68" s="6"/>
      <c r="T68" s="6"/>
      <c r="U68" s="6"/>
      <c r="V68" s="12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O68" s="4"/>
      <c r="AP68" s="4"/>
      <c r="AQ68" s="4"/>
      <c r="AR68" s="4"/>
      <c r="AS68" s="4"/>
      <c r="AT68" s="4"/>
      <c r="AU68" s="12"/>
      <c r="AV68" s="12"/>
      <c r="AW68" s="6"/>
      <c r="AX68" s="6"/>
      <c r="AY68" s="6"/>
      <c r="AZ68" s="6"/>
      <c r="BA68" s="6"/>
      <c r="BB68" s="6"/>
      <c r="BC68" s="6"/>
      <c r="BD68" s="6"/>
      <c r="BE68" s="4"/>
      <c r="BF68" s="4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X68" s="6"/>
      <c r="CY68" s="6"/>
      <c r="CZ68" s="6"/>
      <c r="DA68" s="6"/>
      <c r="DB68" s="6"/>
    </row>
    <row r="69" spans="1:106" x14ac:dyDescent="0.25">
      <c r="K69" s="7"/>
      <c r="L69" s="6"/>
      <c r="M69" s="6"/>
      <c r="N69" s="6"/>
      <c r="O69" s="6"/>
      <c r="P69" s="6"/>
      <c r="Q69" s="6"/>
      <c r="R69" s="6"/>
      <c r="S69" s="6"/>
      <c r="T69" s="6"/>
      <c r="U69" s="6"/>
      <c r="V69" s="12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O69" s="4"/>
      <c r="AP69" s="4"/>
      <c r="AQ69" s="4"/>
      <c r="AR69" s="4"/>
      <c r="AS69" s="4"/>
      <c r="AT69" s="4"/>
      <c r="AU69" s="12"/>
      <c r="AV69" s="12"/>
      <c r="AW69" s="6"/>
      <c r="AX69" s="6"/>
      <c r="AY69" s="6"/>
      <c r="AZ69" s="6"/>
      <c r="BA69" s="6"/>
      <c r="BB69" s="6"/>
      <c r="BC69" s="6"/>
      <c r="BD69" s="6"/>
      <c r="BE69" s="4"/>
      <c r="BF69" s="4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X69" s="6"/>
      <c r="CY69" s="6"/>
      <c r="CZ69" s="6"/>
      <c r="DA69" s="6"/>
      <c r="DB69" s="6"/>
    </row>
    <row r="70" spans="1:106" x14ac:dyDescent="0.25">
      <c r="K70" s="7"/>
      <c r="L70" s="6"/>
      <c r="M70" s="6"/>
      <c r="N70" s="6"/>
      <c r="O70" s="6"/>
      <c r="P70" s="6"/>
      <c r="Q70" s="6"/>
      <c r="R70" s="6"/>
      <c r="S70" s="6"/>
      <c r="T70" s="6"/>
      <c r="U70" s="6"/>
      <c r="V70" s="12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O70" s="4"/>
      <c r="AP70" s="4"/>
      <c r="AQ70" s="4"/>
      <c r="AR70" s="4"/>
      <c r="AS70" s="4"/>
      <c r="AT70" s="4"/>
      <c r="AU70" s="12"/>
      <c r="AV70" s="12"/>
      <c r="AW70" s="6"/>
      <c r="AX70" s="6"/>
      <c r="AY70" s="6"/>
      <c r="AZ70" s="6"/>
      <c r="BA70" s="6"/>
      <c r="BB70" s="6"/>
      <c r="BC70" s="6"/>
      <c r="BD70" s="6"/>
      <c r="BE70" s="4"/>
      <c r="BF70" s="4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X70" s="6"/>
      <c r="CY70" s="6"/>
      <c r="CZ70" s="6"/>
      <c r="DA70" s="6"/>
      <c r="DB70" s="6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K64"/>
  <sheetViews>
    <sheetView zoomScale="90" zoomScaleNormal="90" workbookViewId="0">
      <pane xSplit="11" ySplit="2" topLeftCell="EG5" activePane="bottomRight" state="frozen"/>
      <selection pane="topRight" activeCell="L1" sqref="L1"/>
      <selection pane="bottomLeft" activeCell="A3" sqref="A3"/>
      <selection pane="bottomRight" activeCell="G27" sqref="G27"/>
    </sheetView>
  </sheetViews>
  <sheetFormatPr defaultRowHeight="13.2" x14ac:dyDescent="0.25"/>
  <cols>
    <col min="1" max="1" width="13.88671875" customWidth="1"/>
    <col min="2" max="2" width="6.33203125" customWidth="1"/>
    <col min="3" max="6" width="5.6640625" customWidth="1"/>
    <col min="7" max="7" width="7.109375" customWidth="1"/>
    <col min="8" max="8" width="5.33203125" customWidth="1"/>
    <col min="9" max="9" width="7.5546875" customWidth="1"/>
    <col min="10" max="10" width="8.109375" customWidth="1"/>
    <col min="11" max="11" width="5" customWidth="1"/>
    <col min="12" max="166" width="3.6640625" customWidth="1"/>
  </cols>
  <sheetData>
    <row r="1" spans="1:167" x14ac:dyDescent="0.25">
      <c r="A1" s="1" t="s">
        <v>895</v>
      </c>
      <c r="E1" s="6" t="s">
        <v>84</v>
      </c>
      <c r="F1" s="6"/>
      <c r="G1" s="6"/>
      <c r="I1" s="20" t="s">
        <v>33</v>
      </c>
      <c r="J1" s="20" t="s">
        <v>34</v>
      </c>
      <c r="K1" s="20"/>
      <c r="N1" s="58"/>
      <c r="P1" s="60"/>
    </row>
    <row r="2" spans="1:167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tr">
        <f>A26</f>
        <v>Andrews P</v>
      </c>
      <c r="M2" s="49"/>
      <c r="N2" s="49"/>
      <c r="O2" s="49"/>
      <c r="P2" s="49"/>
      <c r="Q2" s="49" t="str">
        <f>A27</f>
        <v>Bamber</v>
      </c>
      <c r="R2" s="49"/>
      <c r="S2" s="49"/>
      <c r="T2" s="49"/>
      <c r="U2" s="49"/>
      <c r="V2" s="49" t="str">
        <f>A28</f>
        <v>Britton</v>
      </c>
      <c r="W2" s="49"/>
      <c r="X2" s="49"/>
      <c r="Y2" s="49"/>
      <c r="Z2" s="49"/>
      <c r="AA2" s="49" t="s">
        <v>8</v>
      </c>
      <c r="AB2" s="49"/>
      <c r="AC2" s="49"/>
      <c r="AD2" s="49"/>
      <c r="AE2" s="49"/>
      <c r="AF2" s="49" t="str">
        <f>A4</f>
        <v>Day</v>
      </c>
      <c r="AG2" s="49"/>
      <c r="AH2" s="49"/>
      <c r="AI2" s="49"/>
      <c r="AJ2" s="49"/>
      <c r="AK2" s="49" t="str">
        <f>A5</f>
        <v>Edwards L</v>
      </c>
      <c r="AL2" s="49"/>
      <c r="AM2" s="49"/>
      <c r="AN2" s="49"/>
      <c r="AO2" s="49"/>
      <c r="AP2" s="49" t="str">
        <f>A29</f>
        <v>Goad</v>
      </c>
      <c r="AQ2" s="49"/>
      <c r="AR2" s="49"/>
      <c r="AS2" s="49"/>
      <c r="AT2" s="49"/>
      <c r="AU2" s="49" t="str">
        <f>A30</f>
        <v>Gregory D</v>
      </c>
      <c r="AV2" s="49"/>
      <c r="AW2" s="49"/>
      <c r="AX2" s="49"/>
      <c r="AY2" s="49"/>
      <c r="AZ2" s="49" t="str">
        <f>A6</f>
        <v>Harris C</v>
      </c>
      <c r="BA2" s="49"/>
      <c r="BB2" s="49"/>
      <c r="BC2" s="49"/>
      <c r="BD2" s="49"/>
      <c r="BE2" s="49" t="str">
        <f>A7</f>
        <v>Hirani</v>
      </c>
      <c r="BF2" s="49"/>
      <c r="BG2" s="49"/>
      <c r="BH2" s="49"/>
      <c r="BI2" s="49"/>
      <c r="BJ2" s="49" t="str">
        <f>A8</f>
        <v>Holliday</v>
      </c>
      <c r="BK2" s="49"/>
      <c r="BL2" s="49"/>
      <c r="BM2" s="49"/>
      <c r="BN2" s="49"/>
      <c r="BO2" s="49" t="str">
        <f>A9</f>
        <v>Hood</v>
      </c>
      <c r="BP2" s="49"/>
      <c r="BQ2" s="49"/>
      <c r="BR2" s="49"/>
      <c r="BS2" s="49"/>
      <c r="BT2" s="49" t="str">
        <f>A10</f>
        <v>Lewis</v>
      </c>
      <c r="BU2" s="49"/>
      <c r="BV2" s="49"/>
      <c r="BW2" s="49"/>
      <c r="BX2" s="49"/>
      <c r="BY2" s="49" t="str">
        <f>A11</f>
        <v>Loveridge</v>
      </c>
      <c r="BZ2" s="49"/>
      <c r="CA2" s="49"/>
      <c r="CB2" s="49"/>
      <c r="CC2" s="49"/>
      <c r="CD2" s="49" t="str">
        <f>A31</f>
        <v>Mason-Wilkes</v>
      </c>
      <c r="CE2" s="49"/>
      <c r="CF2" s="49"/>
      <c r="CG2" s="49"/>
      <c r="CH2" s="49"/>
      <c r="CI2" s="49" t="str">
        <f>A12</f>
        <v>Obee</v>
      </c>
      <c r="CJ2" s="49"/>
      <c r="CK2" s="49"/>
      <c r="CL2" s="49"/>
      <c r="CM2" s="49"/>
      <c r="CN2" s="49" t="str">
        <f>A13</f>
        <v>O'Reilly</v>
      </c>
      <c r="CO2" s="49"/>
      <c r="CP2" s="49"/>
      <c r="CQ2" s="49"/>
      <c r="CR2" s="49"/>
      <c r="CS2" s="49" t="str">
        <f>A14</f>
        <v>Owens R</v>
      </c>
      <c r="CT2" s="49"/>
      <c r="CU2" s="49"/>
      <c r="CV2" s="49"/>
      <c r="CW2" s="49"/>
      <c r="CX2" s="49" t="s">
        <v>901</v>
      </c>
      <c r="CY2" s="49"/>
      <c r="CZ2" s="49"/>
      <c r="DA2" s="49"/>
      <c r="DB2" s="49"/>
      <c r="DC2" s="49" t="str">
        <f>A16</f>
        <v>Prior J</v>
      </c>
      <c r="DD2" s="49"/>
      <c r="DE2" s="49"/>
      <c r="DF2" s="49"/>
      <c r="DG2" s="49"/>
      <c r="DH2" s="49" t="str">
        <f>A17</f>
        <v>Purnell M</v>
      </c>
      <c r="DI2" s="49"/>
      <c r="DJ2" s="49"/>
      <c r="DK2" s="49"/>
      <c r="DL2" s="49"/>
      <c r="DM2" s="49" t="str">
        <f>A32</f>
        <v>Roach</v>
      </c>
      <c r="DN2" s="49"/>
      <c r="DO2" s="49"/>
      <c r="DP2" s="49"/>
      <c r="DQ2" s="49"/>
      <c r="DR2" s="49" t="str">
        <f>A18</f>
        <v>Stephens M</v>
      </c>
      <c r="DS2" s="49"/>
      <c r="DT2" s="49"/>
      <c r="DU2" s="49"/>
      <c r="DV2" s="49"/>
      <c r="DW2" s="49" t="str">
        <f>A19</f>
        <v>Stephens P</v>
      </c>
      <c r="DX2" s="49"/>
      <c r="DY2" s="49"/>
      <c r="DZ2" s="49"/>
      <c r="EA2" s="49"/>
      <c r="EB2" s="49" t="str">
        <f>A20</f>
        <v>Stewart</v>
      </c>
      <c r="EC2" s="49"/>
      <c r="ED2" s="49"/>
      <c r="EE2" s="49"/>
      <c r="EF2" s="49"/>
      <c r="EG2" s="49" t="str">
        <f>A21</f>
        <v>Swain</v>
      </c>
      <c r="EH2" s="49"/>
      <c r="EI2" s="49"/>
      <c r="EJ2" s="49"/>
      <c r="EK2" s="49"/>
      <c r="EL2" s="49" t="str">
        <f>A22</f>
        <v>Tangney</v>
      </c>
      <c r="EM2" s="49"/>
      <c r="EN2" s="49"/>
      <c r="EO2" s="49"/>
      <c r="EP2" s="49"/>
      <c r="EQ2" s="49" t="str">
        <f>A23</f>
        <v>Thomas D</v>
      </c>
      <c r="ER2" s="49"/>
      <c r="ES2" s="49"/>
      <c r="ET2" s="49"/>
      <c r="EU2" s="49"/>
      <c r="EV2" s="49" t="str">
        <f>A33</f>
        <v>Thomas I</v>
      </c>
    </row>
    <row r="3" spans="1:167" x14ac:dyDescent="0.25">
      <c r="A3" s="49" t="s">
        <v>8</v>
      </c>
      <c r="B3" s="35">
        <f>AA53</f>
        <v>14</v>
      </c>
      <c r="C3" s="36">
        <f>AB53</f>
        <v>84</v>
      </c>
      <c r="D3" s="36">
        <f>AC53</f>
        <v>4</v>
      </c>
      <c r="E3" s="36">
        <f>AD53</f>
        <v>47</v>
      </c>
      <c r="F3" s="36">
        <f>AE53</f>
        <v>7</v>
      </c>
      <c r="G3" s="7">
        <f t="shared" ref="G3:G10" si="0">E3/F3</f>
        <v>6.7142857142857144</v>
      </c>
      <c r="H3" s="24">
        <v>1</v>
      </c>
      <c r="I3" s="7">
        <f t="shared" ref="I3:I10" si="1">C3/F3</f>
        <v>12</v>
      </c>
      <c r="J3" s="7">
        <f t="shared" ref="J3:J23" si="2">6*E3/C3</f>
        <v>3.3571428571428572</v>
      </c>
      <c r="K3" s="20"/>
      <c r="L3" s="68">
        <v>2</v>
      </c>
      <c r="M3" s="22">
        <v>12</v>
      </c>
      <c r="N3" s="22">
        <v>0</v>
      </c>
      <c r="O3" s="22">
        <v>7</v>
      </c>
      <c r="P3" s="22">
        <v>1</v>
      </c>
      <c r="Q3" s="68">
        <v>1</v>
      </c>
      <c r="R3" s="22">
        <v>6</v>
      </c>
      <c r="S3" s="22">
        <v>0</v>
      </c>
      <c r="T3" s="22">
        <v>4</v>
      </c>
      <c r="U3" s="22">
        <v>1</v>
      </c>
      <c r="V3" s="68">
        <v>2</v>
      </c>
      <c r="W3" s="22">
        <v>12</v>
      </c>
      <c r="X3" s="22">
        <v>0</v>
      </c>
      <c r="Y3" s="22">
        <v>6</v>
      </c>
      <c r="Z3" s="22">
        <v>1</v>
      </c>
      <c r="AA3" s="68">
        <v>8</v>
      </c>
      <c r="AB3" s="70">
        <v>48</v>
      </c>
      <c r="AC3" s="70">
        <v>2</v>
      </c>
      <c r="AD3" s="70">
        <v>26</v>
      </c>
      <c r="AE3" s="22">
        <v>5</v>
      </c>
      <c r="AF3" s="68">
        <v>2</v>
      </c>
      <c r="AG3" s="22">
        <v>12</v>
      </c>
      <c r="AH3" s="22">
        <v>0</v>
      </c>
      <c r="AI3" s="22">
        <v>5</v>
      </c>
      <c r="AJ3" s="22">
        <v>0</v>
      </c>
      <c r="AK3" s="68">
        <v>6</v>
      </c>
      <c r="AL3" s="22">
        <v>36</v>
      </c>
      <c r="AM3" s="22">
        <v>0</v>
      </c>
      <c r="AN3" s="22">
        <v>44</v>
      </c>
      <c r="AO3" s="22">
        <v>0</v>
      </c>
      <c r="AP3" s="68">
        <v>2</v>
      </c>
      <c r="AQ3" s="22">
        <v>12</v>
      </c>
      <c r="AR3" s="22">
        <v>0</v>
      </c>
      <c r="AS3" s="22">
        <v>4</v>
      </c>
      <c r="AT3" s="22">
        <v>0</v>
      </c>
      <c r="AU3" s="68">
        <v>8</v>
      </c>
      <c r="AV3" s="22">
        <v>48</v>
      </c>
      <c r="AW3" s="22">
        <v>0</v>
      </c>
      <c r="AX3" s="22">
        <v>59</v>
      </c>
      <c r="AY3" s="22">
        <v>0</v>
      </c>
      <c r="AZ3" s="68">
        <v>2.5</v>
      </c>
      <c r="BA3" s="22">
        <v>17</v>
      </c>
      <c r="BB3" s="22">
        <v>0</v>
      </c>
      <c r="BC3" s="22">
        <v>9</v>
      </c>
      <c r="BD3" s="22">
        <v>0</v>
      </c>
      <c r="BE3" s="68">
        <v>3</v>
      </c>
      <c r="BF3" s="22">
        <v>18</v>
      </c>
      <c r="BG3" s="22">
        <v>0</v>
      </c>
      <c r="BH3" s="22">
        <v>13</v>
      </c>
      <c r="BI3" s="22">
        <v>2</v>
      </c>
      <c r="BJ3" s="68">
        <v>3</v>
      </c>
      <c r="BK3" s="22">
        <v>18</v>
      </c>
      <c r="BL3" s="22">
        <v>0</v>
      </c>
      <c r="BM3" s="22">
        <v>21</v>
      </c>
      <c r="BN3" s="22">
        <v>2</v>
      </c>
      <c r="BO3" s="68">
        <v>2</v>
      </c>
      <c r="BP3" s="22">
        <v>12</v>
      </c>
      <c r="BQ3" s="22">
        <v>0</v>
      </c>
      <c r="BR3" s="22">
        <v>7</v>
      </c>
      <c r="BS3" s="22">
        <v>1</v>
      </c>
      <c r="BT3" s="68">
        <v>2</v>
      </c>
      <c r="BU3" s="22">
        <v>12</v>
      </c>
      <c r="BV3" s="22">
        <v>0</v>
      </c>
      <c r="BW3" s="22">
        <v>6</v>
      </c>
      <c r="BX3" s="22">
        <v>2</v>
      </c>
      <c r="BY3" s="68">
        <v>8</v>
      </c>
      <c r="BZ3" s="22">
        <v>48</v>
      </c>
      <c r="CA3" s="22">
        <v>1</v>
      </c>
      <c r="CB3" s="22">
        <v>38</v>
      </c>
      <c r="CC3" s="22">
        <v>0</v>
      </c>
      <c r="CD3" s="68">
        <v>0.3</v>
      </c>
      <c r="CE3" s="22">
        <v>3</v>
      </c>
      <c r="CF3" s="22">
        <v>0</v>
      </c>
      <c r="CG3" s="22">
        <v>3</v>
      </c>
      <c r="CH3" s="22">
        <v>0</v>
      </c>
      <c r="CI3" s="68">
        <v>5</v>
      </c>
      <c r="CJ3" s="22">
        <v>30</v>
      </c>
      <c r="CK3" s="22">
        <v>0</v>
      </c>
      <c r="CL3" s="22">
        <v>25</v>
      </c>
      <c r="CM3" s="22">
        <v>2</v>
      </c>
      <c r="CN3" s="68">
        <v>5</v>
      </c>
      <c r="CO3" s="22">
        <v>30</v>
      </c>
      <c r="CP3" s="22">
        <v>0</v>
      </c>
      <c r="CQ3" s="22">
        <v>28</v>
      </c>
      <c r="CR3" s="22">
        <v>0</v>
      </c>
      <c r="CS3" s="68">
        <v>5</v>
      </c>
      <c r="CT3" s="22">
        <v>30</v>
      </c>
      <c r="CU3" s="22">
        <v>0</v>
      </c>
      <c r="CV3" s="22">
        <v>17</v>
      </c>
      <c r="CW3" s="22">
        <v>0</v>
      </c>
      <c r="CX3" s="68">
        <v>5</v>
      </c>
      <c r="CY3" s="22">
        <v>30</v>
      </c>
      <c r="CZ3" s="22">
        <v>0</v>
      </c>
      <c r="DA3" s="22">
        <v>16</v>
      </c>
      <c r="DB3" s="22">
        <v>1</v>
      </c>
      <c r="DC3" s="68">
        <v>5</v>
      </c>
      <c r="DD3" s="22">
        <v>30</v>
      </c>
      <c r="DE3" s="22">
        <v>0</v>
      </c>
      <c r="DF3" s="22">
        <v>30</v>
      </c>
      <c r="DG3" s="22">
        <v>1</v>
      </c>
      <c r="DH3" s="68">
        <v>2</v>
      </c>
      <c r="DI3" s="22">
        <v>12</v>
      </c>
      <c r="DJ3" s="22">
        <v>0</v>
      </c>
      <c r="DK3" s="22">
        <v>14</v>
      </c>
      <c r="DL3" s="22">
        <v>0</v>
      </c>
      <c r="DM3" s="68"/>
      <c r="DN3" s="22"/>
      <c r="DO3" s="22"/>
      <c r="DP3" s="22"/>
      <c r="DQ3" s="22"/>
      <c r="DR3" s="68">
        <v>2</v>
      </c>
      <c r="DS3" s="22">
        <v>12</v>
      </c>
      <c r="DT3" s="22">
        <v>0</v>
      </c>
      <c r="DU3" s="22">
        <v>11</v>
      </c>
      <c r="DV3" s="22">
        <v>0</v>
      </c>
      <c r="DW3" s="68">
        <v>6</v>
      </c>
      <c r="DX3" s="22">
        <v>36</v>
      </c>
      <c r="DY3" s="22">
        <v>0</v>
      </c>
      <c r="DZ3" s="22">
        <v>19</v>
      </c>
      <c r="EA3" s="22">
        <v>1</v>
      </c>
      <c r="EB3" s="68">
        <v>2</v>
      </c>
      <c r="EC3" s="22">
        <v>12</v>
      </c>
      <c r="ED3" s="22">
        <v>0</v>
      </c>
      <c r="EE3" s="22">
        <v>8</v>
      </c>
      <c r="EF3" s="22">
        <v>2</v>
      </c>
      <c r="EG3" s="68">
        <v>1</v>
      </c>
      <c r="EH3" s="22">
        <v>6</v>
      </c>
      <c r="EI3" s="22">
        <v>0</v>
      </c>
      <c r="EJ3" s="22">
        <v>6</v>
      </c>
      <c r="EK3" s="22">
        <v>0</v>
      </c>
      <c r="EL3" s="68">
        <v>7</v>
      </c>
      <c r="EM3" s="22">
        <v>42</v>
      </c>
      <c r="EN3" s="22">
        <v>0</v>
      </c>
      <c r="EO3" s="22">
        <v>21</v>
      </c>
      <c r="EP3" s="22">
        <v>1</v>
      </c>
      <c r="EQ3" s="68">
        <v>5</v>
      </c>
      <c r="ER3" s="22">
        <v>30</v>
      </c>
      <c r="ES3" s="22">
        <v>0</v>
      </c>
      <c r="ET3" s="22">
        <v>16</v>
      </c>
      <c r="EU3" s="22">
        <v>1</v>
      </c>
      <c r="EV3" s="68">
        <v>3</v>
      </c>
      <c r="EW3" s="22">
        <v>18</v>
      </c>
      <c r="EX3" s="22">
        <v>0</v>
      </c>
      <c r="EY3" s="22">
        <v>32</v>
      </c>
      <c r="EZ3" s="22">
        <v>0</v>
      </c>
      <c r="FA3" s="68"/>
      <c r="FB3" s="22"/>
      <c r="FC3" s="22"/>
      <c r="FD3" s="22"/>
      <c r="FE3" s="22"/>
      <c r="FF3" s="68"/>
      <c r="FG3" s="22"/>
      <c r="FH3" s="22"/>
      <c r="FI3" s="22"/>
      <c r="FJ3" s="22"/>
      <c r="FK3" s="68"/>
    </row>
    <row r="4" spans="1:167" x14ac:dyDescent="0.25">
      <c r="A4" s="4" t="s">
        <v>664</v>
      </c>
      <c r="B4" s="5">
        <f>AF53</f>
        <v>51</v>
      </c>
      <c r="C4" s="15">
        <f>AG53</f>
        <v>306</v>
      </c>
      <c r="D4" s="15">
        <f>AH53</f>
        <v>8</v>
      </c>
      <c r="E4" s="15">
        <f>AI53</f>
        <v>237</v>
      </c>
      <c r="F4" s="15">
        <f>AJ53</f>
        <v>11</v>
      </c>
      <c r="G4" s="7">
        <f t="shared" si="0"/>
        <v>21.545454545454547</v>
      </c>
      <c r="H4" s="24">
        <v>1</v>
      </c>
      <c r="I4" s="7">
        <f t="shared" si="1"/>
        <v>27.818181818181817</v>
      </c>
      <c r="J4" s="7">
        <f t="shared" si="2"/>
        <v>4.6470588235294121</v>
      </c>
      <c r="K4" s="7"/>
      <c r="L4" s="68">
        <v>2</v>
      </c>
      <c r="M4" s="22">
        <v>12</v>
      </c>
      <c r="N4" s="22">
        <v>0</v>
      </c>
      <c r="O4" s="22">
        <v>26</v>
      </c>
      <c r="P4" s="22">
        <v>0</v>
      </c>
      <c r="Q4" s="68"/>
      <c r="R4" s="69"/>
      <c r="S4" s="69"/>
      <c r="T4" s="69"/>
      <c r="U4" s="69"/>
      <c r="V4" s="68"/>
      <c r="W4" s="22"/>
      <c r="X4" s="22"/>
      <c r="Y4" s="22"/>
      <c r="Z4" s="22"/>
      <c r="AA4" s="68">
        <v>6</v>
      </c>
      <c r="AB4" s="70">
        <v>36</v>
      </c>
      <c r="AC4" s="70">
        <v>2</v>
      </c>
      <c r="AD4" s="70">
        <v>21</v>
      </c>
      <c r="AE4" s="22">
        <v>2</v>
      </c>
      <c r="AF4" s="68">
        <v>8</v>
      </c>
      <c r="AG4" s="22">
        <v>48</v>
      </c>
      <c r="AH4" s="22">
        <v>3</v>
      </c>
      <c r="AI4" s="22">
        <v>14</v>
      </c>
      <c r="AJ4" s="22">
        <v>1</v>
      </c>
      <c r="AK4" s="68">
        <v>8</v>
      </c>
      <c r="AL4" s="22">
        <v>48</v>
      </c>
      <c r="AM4" s="22">
        <v>0</v>
      </c>
      <c r="AN4" s="22">
        <v>35</v>
      </c>
      <c r="AO4" s="22">
        <v>1</v>
      </c>
      <c r="AP4" s="68"/>
      <c r="AQ4" s="22"/>
      <c r="AR4" s="22"/>
      <c r="AS4" s="22"/>
      <c r="AT4" s="22"/>
      <c r="AU4" s="68"/>
      <c r="AV4" s="70"/>
      <c r="AW4" s="22"/>
      <c r="AX4" s="22"/>
      <c r="AY4" s="22"/>
      <c r="AZ4" s="68">
        <v>2</v>
      </c>
      <c r="BA4" s="22">
        <v>12</v>
      </c>
      <c r="BB4" s="22">
        <v>0</v>
      </c>
      <c r="BC4" s="22">
        <v>19</v>
      </c>
      <c r="BD4" s="22">
        <v>2</v>
      </c>
      <c r="BE4" s="68">
        <v>3</v>
      </c>
      <c r="BF4" s="22">
        <v>18</v>
      </c>
      <c r="BG4" s="22">
        <v>0</v>
      </c>
      <c r="BH4" s="22">
        <v>13</v>
      </c>
      <c r="BI4" s="22">
        <v>1</v>
      </c>
      <c r="BJ4" s="68">
        <v>7</v>
      </c>
      <c r="BK4" s="70">
        <v>42</v>
      </c>
      <c r="BL4" s="22">
        <v>0</v>
      </c>
      <c r="BM4" s="22">
        <v>51</v>
      </c>
      <c r="BN4" s="22">
        <v>2</v>
      </c>
      <c r="BO4" s="68">
        <v>7</v>
      </c>
      <c r="BP4" s="69">
        <v>42</v>
      </c>
      <c r="BQ4" s="69">
        <v>0</v>
      </c>
      <c r="BR4" s="69">
        <v>34</v>
      </c>
      <c r="BS4" s="69">
        <v>1</v>
      </c>
      <c r="BT4" s="68">
        <v>8</v>
      </c>
      <c r="BU4" s="22">
        <v>48</v>
      </c>
      <c r="BV4" s="22">
        <v>1</v>
      </c>
      <c r="BW4" s="22">
        <v>20</v>
      </c>
      <c r="BX4" s="22">
        <v>2</v>
      </c>
      <c r="BY4" s="68">
        <v>4</v>
      </c>
      <c r="BZ4" s="22">
        <v>24</v>
      </c>
      <c r="CA4" s="22">
        <v>0</v>
      </c>
      <c r="CB4" s="22">
        <v>22</v>
      </c>
      <c r="CC4" s="22">
        <v>0</v>
      </c>
      <c r="CD4" s="68"/>
      <c r="CE4" s="22"/>
      <c r="CF4" s="22"/>
      <c r="CG4" s="22"/>
      <c r="CH4" s="22"/>
      <c r="CI4" s="68">
        <v>4</v>
      </c>
      <c r="CJ4" s="69">
        <v>24</v>
      </c>
      <c r="CK4" s="69">
        <v>0</v>
      </c>
      <c r="CL4" s="69">
        <v>13</v>
      </c>
      <c r="CM4" s="69">
        <v>0</v>
      </c>
      <c r="CN4" s="68">
        <v>2</v>
      </c>
      <c r="CO4" s="69">
        <v>12</v>
      </c>
      <c r="CP4" s="69">
        <v>0</v>
      </c>
      <c r="CQ4" s="69">
        <v>8</v>
      </c>
      <c r="CR4" s="69">
        <v>0</v>
      </c>
      <c r="CS4" s="68">
        <v>5</v>
      </c>
      <c r="CT4" s="22">
        <v>30</v>
      </c>
      <c r="CU4" s="22">
        <v>0</v>
      </c>
      <c r="CV4" s="22">
        <v>23</v>
      </c>
      <c r="CW4" s="22">
        <v>1</v>
      </c>
      <c r="CX4" s="68">
        <v>2</v>
      </c>
      <c r="CY4" s="22">
        <v>12</v>
      </c>
      <c r="CZ4" s="22">
        <v>0</v>
      </c>
      <c r="DA4" s="22">
        <v>24</v>
      </c>
      <c r="DB4" s="22">
        <v>0</v>
      </c>
      <c r="DC4" s="68">
        <v>2</v>
      </c>
      <c r="DD4" s="69">
        <v>12</v>
      </c>
      <c r="DE4" s="69">
        <v>0</v>
      </c>
      <c r="DF4" s="69">
        <v>18</v>
      </c>
      <c r="DG4" s="69">
        <v>1</v>
      </c>
      <c r="DH4" s="68">
        <v>4</v>
      </c>
      <c r="DI4" s="22">
        <v>24</v>
      </c>
      <c r="DJ4" s="22">
        <v>0</v>
      </c>
      <c r="DK4" s="22">
        <v>29</v>
      </c>
      <c r="DL4" s="22">
        <v>0</v>
      </c>
      <c r="DM4" s="68"/>
      <c r="DN4" s="69"/>
      <c r="DO4" s="69"/>
      <c r="DP4" s="69"/>
      <c r="DQ4" s="69"/>
      <c r="DR4" s="68">
        <v>8</v>
      </c>
      <c r="DS4" s="69">
        <v>48</v>
      </c>
      <c r="DT4" s="69">
        <v>2</v>
      </c>
      <c r="DU4" s="69">
        <v>13</v>
      </c>
      <c r="DV4" s="69">
        <v>2</v>
      </c>
      <c r="DW4" s="68">
        <v>4</v>
      </c>
      <c r="DX4" s="69">
        <v>24</v>
      </c>
      <c r="DY4" s="69">
        <v>0</v>
      </c>
      <c r="DZ4" s="69">
        <v>22</v>
      </c>
      <c r="EA4" s="69">
        <v>0</v>
      </c>
      <c r="EB4" s="68">
        <v>3</v>
      </c>
      <c r="EC4" s="22">
        <v>18</v>
      </c>
      <c r="ED4" s="22">
        <v>0</v>
      </c>
      <c r="EE4" s="22">
        <v>30</v>
      </c>
      <c r="EF4" s="22">
        <v>0</v>
      </c>
      <c r="EG4" s="68">
        <v>7</v>
      </c>
      <c r="EH4" s="69">
        <v>42</v>
      </c>
      <c r="EI4" s="69">
        <v>0</v>
      </c>
      <c r="EJ4" s="69">
        <v>31</v>
      </c>
      <c r="EK4" s="69">
        <v>2</v>
      </c>
      <c r="EL4" s="68">
        <v>1</v>
      </c>
      <c r="EM4" s="69">
        <v>6</v>
      </c>
      <c r="EN4" s="69">
        <v>0</v>
      </c>
      <c r="EO4" s="69">
        <v>10</v>
      </c>
      <c r="EP4" s="69">
        <v>0</v>
      </c>
      <c r="EQ4" s="68">
        <v>3</v>
      </c>
      <c r="ER4" s="69">
        <v>18</v>
      </c>
      <c r="ES4" s="69">
        <v>0</v>
      </c>
      <c r="ET4" s="69">
        <v>13</v>
      </c>
      <c r="EU4" s="69">
        <v>1</v>
      </c>
      <c r="EV4" s="68">
        <v>2</v>
      </c>
      <c r="EW4" s="22">
        <v>12</v>
      </c>
      <c r="EX4" s="22">
        <v>0</v>
      </c>
      <c r="EY4" s="22">
        <v>24</v>
      </c>
      <c r="EZ4" s="22">
        <v>0</v>
      </c>
      <c r="FA4" s="68"/>
      <c r="FB4" s="22"/>
      <c r="FC4" s="22"/>
      <c r="FD4" s="22"/>
      <c r="FE4" s="22"/>
      <c r="FF4" s="68"/>
      <c r="FG4" s="22"/>
      <c r="FH4" s="22"/>
      <c r="FI4" s="22"/>
      <c r="FJ4" s="22"/>
      <c r="FK4" s="25"/>
    </row>
    <row r="5" spans="1:167" x14ac:dyDescent="0.25">
      <c r="A5" s="26" t="s">
        <v>890</v>
      </c>
      <c r="B5" s="5">
        <f>AK53</f>
        <v>34.1</v>
      </c>
      <c r="C5" s="15">
        <f>AL53</f>
        <v>205</v>
      </c>
      <c r="D5" s="15">
        <f>AM53</f>
        <v>1</v>
      </c>
      <c r="E5" s="15">
        <f>AN53</f>
        <v>221</v>
      </c>
      <c r="F5" s="15">
        <f>AO53</f>
        <v>6</v>
      </c>
      <c r="G5" s="7">
        <f t="shared" si="0"/>
        <v>36.833333333333336</v>
      </c>
      <c r="H5" s="24"/>
      <c r="I5" s="7">
        <f t="shared" si="1"/>
        <v>34.166666666666664</v>
      </c>
      <c r="J5" s="7">
        <f t="shared" si="2"/>
        <v>6.4682926829268297</v>
      </c>
      <c r="K5" s="7"/>
      <c r="L5" s="68"/>
      <c r="M5" s="22"/>
      <c r="N5" s="22"/>
      <c r="O5" s="22"/>
      <c r="P5" s="22"/>
      <c r="Q5" s="68"/>
      <c r="R5" s="69"/>
      <c r="S5" s="69"/>
      <c r="T5" s="69"/>
      <c r="U5" s="69"/>
      <c r="V5" s="68"/>
      <c r="W5" s="22"/>
      <c r="X5" s="22"/>
      <c r="Y5" s="22"/>
      <c r="Z5" s="22"/>
      <c r="AA5" s="68"/>
      <c r="AB5" s="70"/>
      <c r="AC5" s="70"/>
      <c r="AD5" s="70"/>
      <c r="AE5" s="22"/>
      <c r="AF5" s="68">
        <v>4</v>
      </c>
      <c r="AG5" s="22">
        <v>24</v>
      </c>
      <c r="AH5" s="22">
        <v>0</v>
      </c>
      <c r="AI5" s="22">
        <v>28</v>
      </c>
      <c r="AJ5" s="22">
        <v>1</v>
      </c>
      <c r="AK5" s="68">
        <v>4</v>
      </c>
      <c r="AL5" s="22">
        <v>24</v>
      </c>
      <c r="AM5" s="22">
        <v>0</v>
      </c>
      <c r="AN5" s="22">
        <v>40</v>
      </c>
      <c r="AO5" s="22">
        <v>0</v>
      </c>
      <c r="AP5" s="68"/>
      <c r="AQ5" s="22"/>
      <c r="AR5" s="22"/>
      <c r="AS5" s="22"/>
      <c r="AT5" s="22"/>
      <c r="AU5" s="68"/>
      <c r="AV5" s="70"/>
      <c r="AW5" s="22"/>
      <c r="AX5" s="22"/>
      <c r="AY5" s="22"/>
      <c r="AZ5" s="68">
        <v>8</v>
      </c>
      <c r="BA5" s="22">
        <v>48</v>
      </c>
      <c r="BB5" s="22">
        <v>0</v>
      </c>
      <c r="BC5" s="22">
        <v>24</v>
      </c>
      <c r="BD5" s="22">
        <v>4</v>
      </c>
      <c r="BE5" s="68">
        <v>5</v>
      </c>
      <c r="BF5" s="22">
        <v>30</v>
      </c>
      <c r="BG5" s="22">
        <v>0</v>
      </c>
      <c r="BH5" s="22">
        <v>27</v>
      </c>
      <c r="BI5" s="22">
        <v>2</v>
      </c>
      <c r="BJ5" s="68">
        <v>4</v>
      </c>
      <c r="BK5" s="70">
        <v>24</v>
      </c>
      <c r="BL5" s="22">
        <v>0</v>
      </c>
      <c r="BM5" s="22">
        <v>29</v>
      </c>
      <c r="BN5" s="22">
        <v>1</v>
      </c>
      <c r="BO5" s="68">
        <v>4</v>
      </c>
      <c r="BP5" s="69">
        <v>24</v>
      </c>
      <c r="BQ5" s="69">
        <v>0</v>
      </c>
      <c r="BR5" s="69">
        <v>18</v>
      </c>
      <c r="BS5" s="69">
        <v>1</v>
      </c>
      <c r="BT5" s="68">
        <v>2</v>
      </c>
      <c r="BU5" s="22">
        <v>12</v>
      </c>
      <c r="BV5" s="22">
        <v>0</v>
      </c>
      <c r="BW5" s="22">
        <v>10</v>
      </c>
      <c r="BX5" s="22">
        <v>1</v>
      </c>
      <c r="BY5" s="68">
        <v>4</v>
      </c>
      <c r="BZ5" s="22">
        <v>24</v>
      </c>
      <c r="CA5" s="22">
        <v>0</v>
      </c>
      <c r="CB5" s="22">
        <v>26</v>
      </c>
      <c r="CC5" s="22">
        <v>0</v>
      </c>
      <c r="CD5" s="68"/>
      <c r="CE5" s="22"/>
      <c r="CF5" s="22"/>
      <c r="CG5" s="22"/>
      <c r="CH5" s="22"/>
      <c r="CI5" s="68">
        <v>5</v>
      </c>
      <c r="CJ5" s="69">
        <v>30</v>
      </c>
      <c r="CK5" s="69">
        <v>0</v>
      </c>
      <c r="CL5" s="69">
        <v>34</v>
      </c>
      <c r="CM5" s="69">
        <v>1</v>
      </c>
      <c r="CN5" s="68">
        <v>3</v>
      </c>
      <c r="CO5" s="69">
        <v>18</v>
      </c>
      <c r="CP5" s="69">
        <v>0</v>
      </c>
      <c r="CQ5" s="69">
        <v>19</v>
      </c>
      <c r="CR5" s="69">
        <v>1</v>
      </c>
      <c r="CS5" s="68">
        <v>4</v>
      </c>
      <c r="CT5" s="22">
        <v>24</v>
      </c>
      <c r="CU5" s="22">
        <v>0</v>
      </c>
      <c r="CV5" s="22">
        <v>12</v>
      </c>
      <c r="CW5" s="22">
        <v>1</v>
      </c>
      <c r="CX5" s="68">
        <v>3</v>
      </c>
      <c r="CY5" s="22">
        <v>18</v>
      </c>
      <c r="CZ5" s="22">
        <v>0</v>
      </c>
      <c r="DA5" s="22">
        <v>21</v>
      </c>
      <c r="DB5" s="22">
        <v>0</v>
      </c>
      <c r="DC5" s="68">
        <v>5</v>
      </c>
      <c r="DD5" s="69">
        <v>30</v>
      </c>
      <c r="DE5" s="69">
        <v>0</v>
      </c>
      <c r="DF5" s="69">
        <v>52</v>
      </c>
      <c r="DG5" s="69">
        <v>2</v>
      </c>
      <c r="DH5" s="68">
        <v>4</v>
      </c>
      <c r="DI5" s="22">
        <v>24</v>
      </c>
      <c r="DJ5" s="22">
        <v>0</v>
      </c>
      <c r="DK5" s="22">
        <v>25</v>
      </c>
      <c r="DL5" s="22">
        <v>2</v>
      </c>
      <c r="DM5" s="68"/>
      <c r="DN5" s="69"/>
      <c r="DO5" s="69"/>
      <c r="DP5" s="69"/>
      <c r="DQ5" s="69"/>
      <c r="DR5" s="68">
        <v>1</v>
      </c>
      <c r="DS5" s="69">
        <v>6</v>
      </c>
      <c r="DT5" s="69">
        <v>0</v>
      </c>
      <c r="DU5" s="69">
        <v>9</v>
      </c>
      <c r="DV5" s="69">
        <v>0</v>
      </c>
      <c r="DW5" s="68">
        <v>3</v>
      </c>
      <c r="DX5" s="69">
        <v>18</v>
      </c>
      <c r="DY5" s="69">
        <v>0</v>
      </c>
      <c r="DZ5" s="69">
        <v>12</v>
      </c>
      <c r="EA5" s="69">
        <v>1</v>
      </c>
      <c r="EB5" s="68">
        <v>3</v>
      </c>
      <c r="EC5" s="22">
        <v>18</v>
      </c>
      <c r="ED5" s="22">
        <v>0</v>
      </c>
      <c r="EE5" s="22">
        <v>9</v>
      </c>
      <c r="EF5" s="22">
        <v>1</v>
      </c>
      <c r="EG5" s="68">
        <v>2</v>
      </c>
      <c r="EH5" s="69">
        <v>12</v>
      </c>
      <c r="EI5" s="69">
        <v>0</v>
      </c>
      <c r="EJ5" s="69">
        <v>26</v>
      </c>
      <c r="EK5" s="69">
        <v>0</v>
      </c>
      <c r="EL5" s="68">
        <v>4</v>
      </c>
      <c r="EM5" s="69">
        <v>24</v>
      </c>
      <c r="EN5" s="69">
        <v>0</v>
      </c>
      <c r="EO5" s="69">
        <v>33</v>
      </c>
      <c r="EP5" s="69">
        <v>0</v>
      </c>
      <c r="EQ5" s="68">
        <v>3</v>
      </c>
      <c r="ER5" s="69">
        <v>18</v>
      </c>
      <c r="ES5" s="69">
        <v>0</v>
      </c>
      <c r="ET5" s="69">
        <v>10</v>
      </c>
      <c r="EU5" s="69">
        <v>1</v>
      </c>
      <c r="EV5" s="68"/>
      <c r="EW5" s="22"/>
      <c r="EX5" s="22"/>
      <c r="EY5" s="22"/>
      <c r="EZ5" s="22"/>
      <c r="FA5" s="68"/>
      <c r="FB5" s="22"/>
      <c r="FC5" s="22"/>
      <c r="FD5" s="22"/>
      <c r="FE5" s="22"/>
      <c r="FF5" s="68"/>
      <c r="FG5" s="22"/>
      <c r="FH5" s="22"/>
      <c r="FI5" s="22"/>
      <c r="FJ5" s="22"/>
      <c r="FK5" s="25"/>
    </row>
    <row r="6" spans="1:167" x14ac:dyDescent="0.25">
      <c r="A6" s="49" t="s">
        <v>870</v>
      </c>
      <c r="B6" s="35">
        <f>AZ53</f>
        <v>27.5</v>
      </c>
      <c r="C6" s="36">
        <f>BA53</f>
        <v>167</v>
      </c>
      <c r="D6" s="36">
        <f>BB53</f>
        <v>0</v>
      </c>
      <c r="E6" s="36">
        <f>BC53</f>
        <v>146</v>
      </c>
      <c r="F6" s="36">
        <f>BD53</f>
        <v>8</v>
      </c>
      <c r="G6" s="7">
        <f t="shared" si="0"/>
        <v>18.25</v>
      </c>
      <c r="H6" s="24">
        <v>1</v>
      </c>
      <c r="I6" s="7">
        <f t="shared" si="1"/>
        <v>20.875</v>
      </c>
      <c r="J6" s="7">
        <f t="shared" si="2"/>
        <v>5.2455089820359282</v>
      </c>
      <c r="K6" s="7"/>
      <c r="L6" s="68"/>
      <c r="M6" s="22"/>
      <c r="N6" s="22"/>
      <c r="O6" s="22"/>
      <c r="P6" s="22"/>
      <c r="Q6" s="68"/>
      <c r="R6" s="69"/>
      <c r="S6" s="69"/>
      <c r="T6" s="69"/>
      <c r="U6" s="69"/>
      <c r="V6" s="68"/>
      <c r="W6" s="22"/>
      <c r="X6" s="22"/>
      <c r="Y6" s="22"/>
      <c r="Z6" s="22"/>
      <c r="AA6" s="68"/>
      <c r="AB6" s="70"/>
      <c r="AC6" s="70"/>
      <c r="AD6" s="70"/>
      <c r="AE6" s="22"/>
      <c r="AF6" s="68"/>
      <c r="AG6" s="22"/>
      <c r="AH6" s="22"/>
      <c r="AI6" s="22"/>
      <c r="AJ6" s="22"/>
      <c r="AK6" s="68"/>
      <c r="AL6" s="22"/>
      <c r="AM6" s="22"/>
      <c r="AN6" s="22"/>
      <c r="AO6" s="22"/>
      <c r="AP6" s="68"/>
      <c r="AQ6" s="22"/>
      <c r="AR6" s="22"/>
      <c r="AS6" s="22"/>
      <c r="AT6" s="22"/>
      <c r="AU6" s="68"/>
      <c r="AV6" s="70"/>
      <c r="AW6" s="22"/>
      <c r="AX6" s="22"/>
      <c r="AY6" s="22"/>
      <c r="AZ6" s="68"/>
      <c r="BA6" s="22"/>
      <c r="BB6" s="22"/>
      <c r="BC6" s="22"/>
      <c r="BD6" s="22"/>
      <c r="BE6" s="68"/>
      <c r="BF6" s="22"/>
      <c r="BG6" s="22"/>
      <c r="BH6" s="22"/>
      <c r="BI6" s="22"/>
      <c r="BJ6" s="68"/>
      <c r="BK6" s="70"/>
      <c r="BL6" s="22"/>
      <c r="BM6" s="22"/>
      <c r="BN6" s="22"/>
      <c r="BO6" s="68"/>
      <c r="BP6" s="69"/>
      <c r="BQ6" s="69"/>
      <c r="BR6" s="69"/>
      <c r="BS6" s="69"/>
      <c r="BT6" s="68"/>
      <c r="BU6" s="22"/>
      <c r="BV6" s="22"/>
      <c r="BW6" s="22"/>
      <c r="BX6" s="22"/>
      <c r="BY6" s="68"/>
      <c r="BZ6" s="22"/>
      <c r="CA6" s="22"/>
      <c r="CB6" s="22"/>
      <c r="CC6" s="22"/>
      <c r="CD6" s="68"/>
      <c r="CE6" s="22"/>
      <c r="CF6" s="22"/>
      <c r="CG6" s="22"/>
      <c r="CH6" s="22"/>
      <c r="CI6" s="68"/>
      <c r="CJ6" s="69"/>
      <c r="CK6" s="69"/>
      <c r="CL6" s="69"/>
      <c r="CM6" s="69"/>
      <c r="CN6" s="68"/>
      <c r="CO6" s="69"/>
      <c r="CP6" s="69"/>
      <c r="CQ6" s="69"/>
      <c r="CR6" s="69"/>
      <c r="CS6" s="68"/>
      <c r="CT6" s="22"/>
      <c r="CU6" s="22"/>
      <c r="CV6" s="22"/>
      <c r="CW6" s="22"/>
      <c r="CX6" s="68"/>
      <c r="CY6" s="22"/>
      <c r="CZ6" s="22"/>
      <c r="DA6" s="22"/>
      <c r="DB6" s="22"/>
      <c r="DC6" s="68"/>
      <c r="DD6" s="69"/>
      <c r="DE6" s="69"/>
      <c r="DF6" s="69"/>
      <c r="DG6" s="69"/>
      <c r="DH6" s="68"/>
      <c r="DI6" s="22"/>
      <c r="DJ6" s="22"/>
      <c r="DK6" s="22"/>
      <c r="DL6" s="22"/>
      <c r="DM6" s="68"/>
      <c r="DN6" s="69"/>
      <c r="DO6" s="69"/>
      <c r="DP6" s="69"/>
      <c r="DQ6" s="69"/>
      <c r="DR6" s="68"/>
      <c r="DS6" s="69"/>
      <c r="DT6" s="69"/>
      <c r="DU6" s="69"/>
      <c r="DV6" s="69"/>
      <c r="DW6" s="68"/>
      <c r="DX6" s="69"/>
      <c r="DY6" s="69"/>
      <c r="DZ6" s="69"/>
      <c r="EA6" s="69"/>
      <c r="EB6" s="68"/>
      <c r="EC6" s="22"/>
      <c r="ED6" s="22"/>
      <c r="EE6" s="22"/>
      <c r="EF6" s="22"/>
      <c r="EG6" s="68"/>
      <c r="EH6" s="69"/>
      <c r="EI6" s="69"/>
      <c r="EJ6" s="69"/>
      <c r="EK6" s="69"/>
      <c r="EL6" s="68"/>
      <c r="EM6" s="69"/>
      <c r="EN6" s="69"/>
      <c r="EO6" s="69"/>
      <c r="EP6" s="69"/>
      <c r="EQ6" s="68"/>
      <c r="ER6" s="69"/>
      <c r="ES6" s="69"/>
      <c r="ET6" s="69"/>
      <c r="EU6" s="69"/>
      <c r="EV6" s="68"/>
      <c r="EW6" s="22"/>
      <c r="EX6" s="22"/>
      <c r="EY6" s="22"/>
      <c r="EZ6" s="22"/>
      <c r="FA6" s="68"/>
      <c r="FB6" s="22"/>
      <c r="FC6" s="22"/>
      <c r="FD6" s="22"/>
      <c r="FE6" s="22"/>
      <c r="FF6" s="68"/>
      <c r="FG6" s="22"/>
      <c r="FH6" s="22"/>
      <c r="FI6" s="22"/>
      <c r="FJ6" s="22"/>
      <c r="FK6" s="25"/>
    </row>
    <row r="7" spans="1:167" x14ac:dyDescent="0.25">
      <c r="A7" s="26" t="s">
        <v>528</v>
      </c>
      <c r="B7" s="5">
        <f>BE53</f>
        <v>18</v>
      </c>
      <c r="C7" s="15">
        <f>BF53</f>
        <v>108</v>
      </c>
      <c r="D7" s="15">
        <f>BG53</f>
        <v>0</v>
      </c>
      <c r="E7" s="15">
        <f>BH53</f>
        <v>136</v>
      </c>
      <c r="F7" s="15">
        <f>BI53</f>
        <v>10</v>
      </c>
      <c r="G7" s="7">
        <f t="shared" si="0"/>
        <v>13.6</v>
      </c>
      <c r="H7" s="24">
        <v>1</v>
      </c>
      <c r="I7" s="7">
        <f t="shared" si="1"/>
        <v>10.8</v>
      </c>
      <c r="J7" s="7">
        <f t="shared" si="2"/>
        <v>7.5555555555555554</v>
      </c>
      <c r="K7" s="7"/>
      <c r="L7" s="68"/>
      <c r="M7" s="22"/>
      <c r="N7" s="22"/>
      <c r="O7" s="22"/>
      <c r="P7" s="22"/>
      <c r="Q7" s="68"/>
      <c r="R7" s="69"/>
      <c r="S7" s="69"/>
      <c r="T7" s="69"/>
      <c r="U7" s="69"/>
      <c r="V7" s="68"/>
      <c r="W7" s="22"/>
      <c r="X7" s="22"/>
      <c r="Y7" s="22"/>
      <c r="Z7" s="22"/>
      <c r="AA7" s="68"/>
      <c r="AB7" s="70"/>
      <c r="AC7" s="70"/>
      <c r="AD7" s="70"/>
      <c r="AE7" s="22"/>
      <c r="AF7" s="68">
        <v>2</v>
      </c>
      <c r="AG7" s="22">
        <v>12</v>
      </c>
      <c r="AH7" s="22">
        <v>0</v>
      </c>
      <c r="AI7" s="22">
        <v>4</v>
      </c>
      <c r="AJ7" s="22">
        <v>3</v>
      </c>
      <c r="AK7" s="68">
        <v>1.4</v>
      </c>
      <c r="AL7" s="22">
        <v>10</v>
      </c>
      <c r="AM7" s="22">
        <v>0</v>
      </c>
      <c r="AN7" s="22">
        <v>14</v>
      </c>
      <c r="AO7" s="22">
        <v>0</v>
      </c>
      <c r="AP7" s="68"/>
      <c r="AQ7" s="22"/>
      <c r="AR7" s="22"/>
      <c r="AS7" s="22"/>
      <c r="AT7" s="22"/>
      <c r="AU7" s="68"/>
      <c r="AV7" s="70"/>
      <c r="AW7" s="22"/>
      <c r="AX7" s="22"/>
      <c r="AY7" s="22"/>
      <c r="AZ7" s="68">
        <v>4</v>
      </c>
      <c r="BA7" s="22">
        <v>24</v>
      </c>
      <c r="BB7" s="22">
        <v>0</v>
      </c>
      <c r="BC7" s="22">
        <v>31</v>
      </c>
      <c r="BD7" s="22">
        <v>0</v>
      </c>
      <c r="BE7" s="68">
        <v>1</v>
      </c>
      <c r="BF7" s="22">
        <v>6</v>
      </c>
      <c r="BG7" s="22">
        <v>0</v>
      </c>
      <c r="BH7" s="22">
        <v>5</v>
      </c>
      <c r="BI7" s="22">
        <v>0</v>
      </c>
      <c r="BJ7" s="68">
        <v>4</v>
      </c>
      <c r="BK7" s="70">
        <v>24</v>
      </c>
      <c r="BL7" s="22">
        <v>0</v>
      </c>
      <c r="BM7" s="22">
        <v>22</v>
      </c>
      <c r="BN7" s="22">
        <v>0</v>
      </c>
      <c r="BO7" s="68">
        <v>7</v>
      </c>
      <c r="BP7" s="69">
        <v>42</v>
      </c>
      <c r="BQ7" s="69">
        <v>0</v>
      </c>
      <c r="BR7" s="69">
        <v>36</v>
      </c>
      <c r="BS7" s="69">
        <v>1</v>
      </c>
      <c r="BT7" s="68">
        <v>4</v>
      </c>
      <c r="BU7" s="22">
        <v>24</v>
      </c>
      <c r="BV7" s="22">
        <v>0</v>
      </c>
      <c r="BW7" s="22">
        <v>29</v>
      </c>
      <c r="BX7" s="22">
        <v>1</v>
      </c>
      <c r="BY7" s="68"/>
      <c r="BZ7" s="69"/>
      <c r="CA7" s="69"/>
      <c r="CB7" s="69"/>
      <c r="CC7" s="69"/>
      <c r="CD7" s="68"/>
      <c r="CE7" s="22"/>
      <c r="CF7" s="22"/>
      <c r="CG7" s="22"/>
      <c r="CH7" s="22"/>
      <c r="CI7" s="68">
        <v>4</v>
      </c>
      <c r="CJ7" s="69">
        <v>24</v>
      </c>
      <c r="CK7" s="69">
        <v>0</v>
      </c>
      <c r="CL7" s="69">
        <v>15</v>
      </c>
      <c r="CM7" s="69">
        <v>2</v>
      </c>
      <c r="CN7" s="68">
        <v>2</v>
      </c>
      <c r="CO7" s="69">
        <v>12</v>
      </c>
      <c r="CP7" s="69">
        <v>0</v>
      </c>
      <c r="CQ7" s="69">
        <v>8</v>
      </c>
      <c r="CR7" s="69">
        <v>0</v>
      </c>
      <c r="CS7" s="68">
        <v>1</v>
      </c>
      <c r="CT7" s="22">
        <v>6</v>
      </c>
      <c r="CU7" s="22">
        <v>0</v>
      </c>
      <c r="CV7" s="22">
        <v>4</v>
      </c>
      <c r="CW7" s="22">
        <v>1</v>
      </c>
      <c r="CX7" s="68"/>
      <c r="CY7" s="22"/>
      <c r="CZ7" s="22"/>
      <c r="DA7" s="22"/>
      <c r="DB7" s="22"/>
      <c r="DC7" s="68"/>
      <c r="DD7" s="69"/>
      <c r="DE7" s="69"/>
      <c r="DF7" s="69"/>
      <c r="DG7" s="69"/>
      <c r="DH7" s="68">
        <v>3</v>
      </c>
      <c r="DI7" s="22">
        <v>18</v>
      </c>
      <c r="DJ7" s="22">
        <v>0</v>
      </c>
      <c r="DK7" s="22">
        <v>23</v>
      </c>
      <c r="DL7" s="22">
        <v>0</v>
      </c>
      <c r="DM7" s="68"/>
      <c r="DN7" s="69"/>
      <c r="DO7" s="69"/>
      <c r="DP7" s="69"/>
      <c r="DQ7" s="69"/>
      <c r="DR7" s="68">
        <v>5</v>
      </c>
      <c r="DS7" s="69">
        <v>30</v>
      </c>
      <c r="DT7" s="69">
        <v>0</v>
      </c>
      <c r="DU7" s="69">
        <v>17</v>
      </c>
      <c r="DV7" s="69">
        <v>0</v>
      </c>
      <c r="DW7" s="68">
        <v>3</v>
      </c>
      <c r="DX7" s="22">
        <v>18</v>
      </c>
      <c r="DY7" s="22">
        <v>0</v>
      </c>
      <c r="DZ7" s="22">
        <v>14</v>
      </c>
      <c r="EA7" s="22">
        <v>1</v>
      </c>
      <c r="EB7" s="68">
        <v>2</v>
      </c>
      <c r="EC7" s="69">
        <v>12</v>
      </c>
      <c r="ED7" s="69">
        <v>0</v>
      </c>
      <c r="EE7" s="69">
        <v>24</v>
      </c>
      <c r="EF7" s="69">
        <v>0</v>
      </c>
      <c r="EG7" s="68"/>
      <c r="EH7" s="69"/>
      <c r="EI7" s="69"/>
      <c r="EJ7" s="69"/>
      <c r="EK7" s="69"/>
      <c r="EL7" s="68">
        <v>1</v>
      </c>
      <c r="EM7" s="22">
        <v>6</v>
      </c>
      <c r="EN7" s="22">
        <v>0</v>
      </c>
      <c r="EO7" s="22">
        <v>8</v>
      </c>
      <c r="EP7" s="22">
        <v>0</v>
      </c>
      <c r="EQ7" s="68">
        <v>2</v>
      </c>
      <c r="ER7" s="22">
        <v>12</v>
      </c>
      <c r="ES7" s="22">
        <v>0</v>
      </c>
      <c r="ET7" s="22">
        <v>10</v>
      </c>
      <c r="EU7" s="22">
        <v>2</v>
      </c>
      <c r="EV7" s="68"/>
      <c r="EW7" s="22"/>
      <c r="EX7" s="22"/>
      <c r="EY7" s="22"/>
      <c r="EZ7" s="22"/>
      <c r="FA7" s="68"/>
      <c r="FB7" s="22"/>
      <c r="FC7" s="22"/>
      <c r="FD7" s="22"/>
      <c r="FE7" s="22"/>
      <c r="FF7" s="68"/>
      <c r="FG7" s="22"/>
      <c r="FH7" s="22"/>
      <c r="FI7" s="22"/>
      <c r="FJ7" s="22"/>
      <c r="FK7" s="25"/>
    </row>
    <row r="8" spans="1:167" x14ac:dyDescent="0.25">
      <c r="A8" s="49" t="s">
        <v>22</v>
      </c>
      <c r="B8" s="35">
        <f>BJ53</f>
        <v>32.1</v>
      </c>
      <c r="C8" s="36">
        <f>BK53</f>
        <v>193</v>
      </c>
      <c r="D8" s="36">
        <f>BL53</f>
        <v>0</v>
      </c>
      <c r="E8" s="36">
        <f>BM53</f>
        <v>222</v>
      </c>
      <c r="F8" s="36">
        <f>BN53</f>
        <v>7</v>
      </c>
      <c r="G8" s="7">
        <f t="shared" si="0"/>
        <v>31.714285714285715</v>
      </c>
      <c r="H8" s="24"/>
      <c r="I8" s="7">
        <f t="shared" si="1"/>
        <v>27.571428571428573</v>
      </c>
      <c r="J8" s="7">
        <f t="shared" si="2"/>
        <v>6.9015544041450774</v>
      </c>
      <c r="K8" s="7"/>
      <c r="L8" s="68"/>
      <c r="M8" s="22"/>
      <c r="N8" s="22"/>
      <c r="O8" s="22"/>
      <c r="P8" s="22"/>
      <c r="Q8" s="68"/>
      <c r="R8" s="22"/>
      <c r="S8" s="22"/>
      <c r="T8" s="22"/>
      <c r="U8" s="22"/>
      <c r="V8" s="68"/>
      <c r="W8" s="22"/>
      <c r="X8" s="22"/>
      <c r="Y8" s="22"/>
      <c r="Z8" s="22"/>
      <c r="AA8" s="68"/>
      <c r="AB8" s="70"/>
      <c r="AC8" s="70"/>
      <c r="AD8" s="70"/>
      <c r="AE8" s="22"/>
      <c r="AF8" s="68">
        <v>8</v>
      </c>
      <c r="AG8" s="22">
        <v>48</v>
      </c>
      <c r="AH8" s="22">
        <v>1</v>
      </c>
      <c r="AI8" s="22">
        <v>42</v>
      </c>
      <c r="AJ8" s="22">
        <v>0</v>
      </c>
      <c r="AK8" s="68">
        <v>5.3</v>
      </c>
      <c r="AL8" s="22">
        <v>33</v>
      </c>
      <c r="AM8" s="22">
        <v>1</v>
      </c>
      <c r="AN8" s="22">
        <v>22</v>
      </c>
      <c r="AO8" s="22">
        <v>2</v>
      </c>
      <c r="AP8" s="68"/>
      <c r="AQ8" s="22"/>
      <c r="AR8" s="22"/>
      <c r="AS8" s="22"/>
      <c r="AT8" s="22"/>
      <c r="AU8" s="68"/>
      <c r="AV8" s="70"/>
      <c r="AW8" s="22"/>
      <c r="AX8" s="22"/>
      <c r="AY8" s="22"/>
      <c r="AZ8" s="68">
        <v>2</v>
      </c>
      <c r="BA8" s="22">
        <v>12</v>
      </c>
      <c r="BB8" s="22">
        <v>0</v>
      </c>
      <c r="BC8" s="22">
        <v>8</v>
      </c>
      <c r="BD8" s="22">
        <v>1</v>
      </c>
      <c r="BE8" s="68">
        <v>2</v>
      </c>
      <c r="BF8" s="22">
        <v>12</v>
      </c>
      <c r="BG8" s="22">
        <v>0</v>
      </c>
      <c r="BH8" s="22">
        <v>24</v>
      </c>
      <c r="BI8" s="22">
        <v>0</v>
      </c>
      <c r="BJ8" s="68">
        <v>4</v>
      </c>
      <c r="BK8" s="70">
        <v>24</v>
      </c>
      <c r="BL8" s="22">
        <v>0</v>
      </c>
      <c r="BM8" s="22">
        <v>12</v>
      </c>
      <c r="BN8" s="22">
        <v>1</v>
      </c>
      <c r="BO8" s="68">
        <v>2</v>
      </c>
      <c r="BP8" s="69">
        <v>12</v>
      </c>
      <c r="BQ8" s="69">
        <v>0</v>
      </c>
      <c r="BR8" s="69">
        <v>18</v>
      </c>
      <c r="BS8" s="69">
        <v>0</v>
      </c>
      <c r="BT8" s="73">
        <v>3.4</v>
      </c>
      <c r="BU8" s="22">
        <v>22</v>
      </c>
      <c r="BV8" s="22">
        <v>0</v>
      </c>
      <c r="BW8" s="22">
        <v>9</v>
      </c>
      <c r="BX8" s="22">
        <v>1</v>
      </c>
      <c r="BY8" s="68"/>
      <c r="BZ8" s="22"/>
      <c r="CA8" s="22"/>
      <c r="CB8" s="22"/>
      <c r="CC8" s="22"/>
      <c r="CD8" s="68"/>
      <c r="CE8" s="22"/>
      <c r="CF8" s="22"/>
      <c r="CG8" s="22"/>
      <c r="CH8" s="22"/>
      <c r="CI8" s="68">
        <v>5</v>
      </c>
      <c r="CJ8" s="70">
        <v>30</v>
      </c>
      <c r="CK8" s="22">
        <v>0</v>
      </c>
      <c r="CL8" s="22">
        <v>34</v>
      </c>
      <c r="CM8" s="22">
        <v>0</v>
      </c>
      <c r="CN8" s="68"/>
      <c r="CO8" s="22"/>
      <c r="CP8" s="22"/>
      <c r="CQ8" s="22"/>
      <c r="CR8" s="22"/>
      <c r="CS8" s="68">
        <v>4</v>
      </c>
      <c r="CT8" s="22">
        <v>24</v>
      </c>
      <c r="CU8" s="22">
        <v>0</v>
      </c>
      <c r="CV8" s="22">
        <v>36</v>
      </c>
      <c r="CW8" s="22">
        <v>0</v>
      </c>
      <c r="CX8" s="68"/>
      <c r="CY8" s="22"/>
      <c r="CZ8" s="22"/>
      <c r="DA8" s="22"/>
      <c r="DB8" s="22"/>
      <c r="DC8" s="68"/>
      <c r="DD8" s="69"/>
      <c r="DE8" s="69"/>
      <c r="DF8" s="69"/>
      <c r="DG8" s="69"/>
      <c r="DH8" s="68"/>
      <c r="DI8" s="22"/>
      <c r="DJ8" s="22"/>
      <c r="DK8" s="22"/>
      <c r="DL8" s="22"/>
      <c r="DM8" s="68"/>
      <c r="DN8" s="70"/>
      <c r="DO8" s="22"/>
      <c r="DP8" s="22"/>
      <c r="DQ8" s="22"/>
      <c r="DR8" s="68">
        <v>7</v>
      </c>
      <c r="DS8" s="70">
        <v>42</v>
      </c>
      <c r="DT8" s="22">
        <v>0</v>
      </c>
      <c r="DU8" s="22">
        <v>31</v>
      </c>
      <c r="DV8" s="22">
        <v>2</v>
      </c>
      <c r="DW8" s="68">
        <v>3</v>
      </c>
      <c r="DX8" s="22">
        <v>18</v>
      </c>
      <c r="DY8" s="22">
        <v>1</v>
      </c>
      <c r="DZ8" s="22">
        <v>9</v>
      </c>
      <c r="EA8" s="22">
        <v>1</v>
      </c>
      <c r="EB8" s="68">
        <v>3</v>
      </c>
      <c r="EC8" s="22">
        <v>18</v>
      </c>
      <c r="ED8" s="22">
        <v>0</v>
      </c>
      <c r="EE8" s="22">
        <v>17</v>
      </c>
      <c r="EF8" s="22">
        <v>3</v>
      </c>
      <c r="EG8" s="68"/>
      <c r="EH8" s="69"/>
      <c r="EI8" s="69"/>
      <c r="EJ8" s="69"/>
      <c r="EK8" s="69"/>
      <c r="EL8" s="68">
        <v>1</v>
      </c>
      <c r="EM8" s="22">
        <v>6</v>
      </c>
      <c r="EN8" s="22">
        <v>0</v>
      </c>
      <c r="EO8" s="22">
        <v>8</v>
      </c>
      <c r="EP8" s="22">
        <v>0</v>
      </c>
      <c r="EQ8" s="68">
        <v>8</v>
      </c>
      <c r="ER8" s="22">
        <v>48</v>
      </c>
      <c r="ES8" s="22">
        <v>0</v>
      </c>
      <c r="ET8" s="22">
        <v>47</v>
      </c>
      <c r="EU8" s="22">
        <v>0</v>
      </c>
      <c r="EV8" s="68"/>
      <c r="EW8" s="22"/>
      <c r="EX8" s="22"/>
      <c r="EY8" s="22"/>
      <c r="EZ8" s="22"/>
      <c r="FA8" s="68"/>
      <c r="FB8" s="22"/>
      <c r="FC8" s="22"/>
      <c r="FD8" s="22"/>
      <c r="FE8" s="22"/>
      <c r="FF8" s="68"/>
      <c r="FG8" s="22"/>
      <c r="FH8" s="22"/>
      <c r="FI8" s="22"/>
      <c r="FJ8" s="22"/>
      <c r="FK8" s="25"/>
    </row>
    <row r="9" spans="1:167" x14ac:dyDescent="0.25">
      <c r="A9" s="4" t="s">
        <v>10</v>
      </c>
      <c r="B9" s="5">
        <f>BO53</f>
        <v>25</v>
      </c>
      <c r="C9" s="15">
        <f>BP53</f>
        <v>150</v>
      </c>
      <c r="D9" s="15">
        <f>BQ53</f>
        <v>0</v>
      </c>
      <c r="E9" s="15">
        <f>BR53</f>
        <v>157</v>
      </c>
      <c r="F9" s="15">
        <f>BS53</f>
        <v>4</v>
      </c>
      <c r="G9" s="7">
        <f t="shared" si="0"/>
        <v>39.25</v>
      </c>
      <c r="H9" s="24"/>
      <c r="I9" s="7">
        <f t="shared" si="1"/>
        <v>37.5</v>
      </c>
      <c r="J9" s="7">
        <f t="shared" si="2"/>
        <v>6.28</v>
      </c>
      <c r="K9" s="7"/>
      <c r="L9" s="68"/>
      <c r="M9" s="22"/>
      <c r="N9" s="22"/>
      <c r="O9" s="22"/>
      <c r="P9" s="22"/>
      <c r="Q9" s="68"/>
      <c r="R9" s="22"/>
      <c r="S9" s="22"/>
      <c r="T9" s="22"/>
      <c r="U9" s="22"/>
      <c r="V9" s="68"/>
      <c r="W9" s="22"/>
      <c r="X9" s="22"/>
      <c r="Y9" s="22"/>
      <c r="Z9" s="69"/>
      <c r="AA9" s="71"/>
      <c r="AB9" s="69"/>
      <c r="AC9" s="69"/>
      <c r="AD9" s="69"/>
      <c r="AE9" s="69"/>
      <c r="AF9" s="68">
        <v>2</v>
      </c>
      <c r="AG9" s="22">
        <v>12</v>
      </c>
      <c r="AH9" s="22">
        <v>0</v>
      </c>
      <c r="AI9" s="22">
        <v>13</v>
      </c>
      <c r="AJ9" s="22">
        <v>1</v>
      </c>
      <c r="AK9" s="68">
        <v>4</v>
      </c>
      <c r="AL9" s="22">
        <v>24</v>
      </c>
      <c r="AM9" s="22">
        <v>0</v>
      </c>
      <c r="AN9" s="22">
        <v>22</v>
      </c>
      <c r="AO9" s="22">
        <v>2</v>
      </c>
      <c r="AP9" s="68"/>
      <c r="AQ9" s="22"/>
      <c r="AR9" s="22"/>
      <c r="AS9" s="22"/>
      <c r="AT9" s="22"/>
      <c r="AU9" s="68"/>
      <c r="AV9" s="70"/>
      <c r="AW9" s="22"/>
      <c r="AX9" s="22"/>
      <c r="AY9" s="22"/>
      <c r="AZ9" s="68">
        <v>6</v>
      </c>
      <c r="BA9" s="22">
        <v>36</v>
      </c>
      <c r="BB9" s="22">
        <v>0</v>
      </c>
      <c r="BC9" s="22">
        <v>40</v>
      </c>
      <c r="BD9" s="22">
        <v>0</v>
      </c>
      <c r="BE9" s="68">
        <v>7</v>
      </c>
      <c r="BF9" s="22">
        <v>24</v>
      </c>
      <c r="BG9" s="22">
        <v>0</v>
      </c>
      <c r="BH9" s="22">
        <v>54</v>
      </c>
      <c r="BI9" s="22">
        <v>5</v>
      </c>
      <c r="BJ9" s="68">
        <v>1</v>
      </c>
      <c r="BK9" s="70">
        <v>6</v>
      </c>
      <c r="BL9" s="22">
        <v>0</v>
      </c>
      <c r="BM9" s="22">
        <v>9</v>
      </c>
      <c r="BN9" s="22">
        <v>0</v>
      </c>
      <c r="BO9" s="68">
        <v>3</v>
      </c>
      <c r="BP9" s="69">
        <v>18</v>
      </c>
      <c r="BQ9" s="69">
        <v>0</v>
      </c>
      <c r="BR9" s="69">
        <v>44</v>
      </c>
      <c r="BS9" s="69">
        <v>0</v>
      </c>
      <c r="BT9" s="68">
        <v>4</v>
      </c>
      <c r="BU9" s="22">
        <v>24</v>
      </c>
      <c r="BV9" s="22">
        <v>0</v>
      </c>
      <c r="BW9" s="22">
        <v>32</v>
      </c>
      <c r="BX9" s="22">
        <v>0</v>
      </c>
      <c r="BY9" s="68"/>
      <c r="BZ9" s="22"/>
      <c r="CA9" s="22"/>
      <c r="CB9" s="22"/>
      <c r="CC9" s="22"/>
      <c r="CD9" s="68"/>
      <c r="CE9" s="22"/>
      <c r="CF9" s="22"/>
      <c r="CG9" s="22"/>
      <c r="CH9" s="22"/>
      <c r="CI9" s="68">
        <v>4</v>
      </c>
      <c r="CJ9" s="70">
        <v>24</v>
      </c>
      <c r="CK9" s="22">
        <v>0</v>
      </c>
      <c r="CL9" s="22">
        <v>40</v>
      </c>
      <c r="CM9" s="22">
        <v>0</v>
      </c>
      <c r="CN9" s="68"/>
      <c r="CO9" s="22"/>
      <c r="CP9" s="22"/>
      <c r="CQ9" s="22"/>
      <c r="CR9" s="22"/>
      <c r="CS9" s="68">
        <v>2</v>
      </c>
      <c r="CT9" s="22">
        <v>12</v>
      </c>
      <c r="CU9" s="22">
        <v>0</v>
      </c>
      <c r="CV9" s="22">
        <v>20</v>
      </c>
      <c r="CW9" s="22">
        <v>0</v>
      </c>
      <c r="CX9" s="68"/>
      <c r="CY9" s="22"/>
      <c r="CZ9" s="22"/>
      <c r="DA9" s="22"/>
      <c r="DB9" s="22"/>
      <c r="DC9" s="68"/>
      <c r="DD9" s="70"/>
      <c r="DE9" s="22"/>
      <c r="DF9" s="22"/>
      <c r="DG9" s="22"/>
      <c r="DH9" s="68"/>
      <c r="DI9" s="22"/>
      <c r="DJ9" s="22"/>
      <c r="DK9" s="22"/>
      <c r="DL9" s="22"/>
      <c r="DM9" s="68"/>
      <c r="DN9" s="70"/>
      <c r="DO9" s="22"/>
      <c r="DP9" s="22"/>
      <c r="DQ9" s="22"/>
      <c r="DR9" s="68">
        <v>8</v>
      </c>
      <c r="DS9" s="70">
        <v>48</v>
      </c>
      <c r="DT9" s="22">
        <v>1</v>
      </c>
      <c r="DU9" s="22">
        <v>31</v>
      </c>
      <c r="DV9" s="22">
        <v>4</v>
      </c>
      <c r="DW9" s="68">
        <v>4</v>
      </c>
      <c r="DX9" s="22">
        <v>24</v>
      </c>
      <c r="DY9" s="22">
        <v>0</v>
      </c>
      <c r="DZ9" s="22">
        <v>22</v>
      </c>
      <c r="EA9" s="22">
        <v>2</v>
      </c>
      <c r="EB9" s="68">
        <v>6</v>
      </c>
      <c r="EC9" s="22">
        <v>36</v>
      </c>
      <c r="ED9" s="22">
        <v>0</v>
      </c>
      <c r="EE9" s="22">
        <v>36</v>
      </c>
      <c r="EF9" s="22">
        <v>1</v>
      </c>
      <c r="EG9" s="68"/>
      <c r="EH9" s="69"/>
      <c r="EI9" s="69"/>
      <c r="EJ9" s="69"/>
      <c r="EK9" s="69"/>
      <c r="EL9" s="68"/>
      <c r="EM9" s="22"/>
      <c r="EN9" s="22"/>
      <c r="EO9" s="22"/>
      <c r="EP9" s="22"/>
      <c r="EQ9" s="68">
        <v>8</v>
      </c>
      <c r="ER9" s="22">
        <v>48</v>
      </c>
      <c r="ES9" s="22">
        <v>0</v>
      </c>
      <c r="ET9" s="22">
        <v>72</v>
      </c>
      <c r="EU9" s="22">
        <v>2</v>
      </c>
      <c r="EV9" s="68"/>
      <c r="EW9" s="22"/>
      <c r="EX9" s="22"/>
      <c r="EY9" s="22"/>
      <c r="EZ9" s="22"/>
      <c r="FA9" s="68"/>
      <c r="FB9" s="22"/>
      <c r="FC9" s="22"/>
      <c r="FD9" s="22"/>
      <c r="FE9" s="22"/>
      <c r="FF9" s="68"/>
      <c r="FG9" s="22"/>
      <c r="FH9" s="22"/>
      <c r="FI9" s="22"/>
      <c r="FJ9" s="22"/>
      <c r="FK9" s="25"/>
    </row>
    <row r="10" spans="1:167" x14ac:dyDescent="0.25">
      <c r="A10" s="4" t="s">
        <v>12</v>
      </c>
      <c r="B10" s="5">
        <f>BT53</f>
        <v>53.4</v>
      </c>
      <c r="C10" s="15">
        <f>BU53</f>
        <v>322</v>
      </c>
      <c r="D10" s="15">
        <f>BV53</f>
        <v>3</v>
      </c>
      <c r="E10" s="15">
        <f>BW53</f>
        <v>214</v>
      </c>
      <c r="F10" s="15">
        <f>BX53</f>
        <v>15</v>
      </c>
      <c r="G10" s="7">
        <f t="shared" si="0"/>
        <v>14.266666666666667</v>
      </c>
      <c r="H10" s="24"/>
      <c r="I10" s="7">
        <f t="shared" si="1"/>
        <v>21.466666666666665</v>
      </c>
      <c r="J10" s="7">
        <f t="shared" si="2"/>
        <v>3.987577639751553</v>
      </c>
      <c r="K10" s="7"/>
      <c r="L10" s="68"/>
      <c r="M10" s="22"/>
      <c r="N10" s="22"/>
      <c r="O10" s="22"/>
      <c r="P10" s="22"/>
      <c r="Q10" s="68"/>
      <c r="R10" s="22"/>
      <c r="S10" s="22"/>
      <c r="T10" s="22"/>
      <c r="U10" s="22"/>
      <c r="V10" s="68"/>
      <c r="W10" s="22"/>
      <c r="X10" s="22"/>
      <c r="Y10" s="22"/>
      <c r="Z10" s="69"/>
      <c r="AA10" s="71"/>
      <c r="AB10" s="69"/>
      <c r="AC10" s="69"/>
      <c r="AD10" s="69"/>
      <c r="AE10" s="69"/>
      <c r="AF10" s="68">
        <v>6</v>
      </c>
      <c r="AG10" s="22">
        <v>36</v>
      </c>
      <c r="AH10" s="22">
        <v>2</v>
      </c>
      <c r="AI10" s="22">
        <v>26</v>
      </c>
      <c r="AJ10" s="22">
        <v>0</v>
      </c>
      <c r="AK10" s="68">
        <v>3</v>
      </c>
      <c r="AL10" s="22">
        <v>18</v>
      </c>
      <c r="AM10" s="22">
        <v>0</v>
      </c>
      <c r="AN10" s="22">
        <v>29</v>
      </c>
      <c r="AO10" s="22">
        <v>0</v>
      </c>
      <c r="AP10" s="68"/>
      <c r="AQ10" s="22"/>
      <c r="AR10" s="22"/>
      <c r="AS10" s="22"/>
      <c r="AT10" s="22"/>
      <c r="AU10" s="68"/>
      <c r="AV10" s="70"/>
      <c r="AW10" s="22"/>
      <c r="AX10" s="22"/>
      <c r="AY10" s="22"/>
      <c r="AZ10" s="68">
        <v>3</v>
      </c>
      <c r="BA10" s="22">
        <v>18</v>
      </c>
      <c r="BB10" s="22">
        <v>0</v>
      </c>
      <c r="BC10" s="22">
        <v>15</v>
      </c>
      <c r="BD10" s="22">
        <v>1</v>
      </c>
      <c r="BE10" s="68"/>
      <c r="BF10" s="22"/>
      <c r="BG10" s="22"/>
      <c r="BH10" s="22"/>
      <c r="BI10" s="22"/>
      <c r="BJ10" s="68">
        <v>2</v>
      </c>
      <c r="BK10" s="70">
        <v>12</v>
      </c>
      <c r="BL10" s="22">
        <v>0</v>
      </c>
      <c r="BM10" s="22">
        <v>8</v>
      </c>
      <c r="BN10" s="22">
        <v>0</v>
      </c>
      <c r="BO10" s="68"/>
      <c r="BP10" s="69"/>
      <c r="BQ10" s="69"/>
      <c r="BR10" s="69"/>
      <c r="BS10" s="69"/>
      <c r="BT10" s="68">
        <v>4</v>
      </c>
      <c r="BU10" s="22">
        <v>24</v>
      </c>
      <c r="BV10" s="22">
        <v>0</v>
      </c>
      <c r="BW10" s="22">
        <v>21</v>
      </c>
      <c r="BX10" s="22">
        <v>2</v>
      </c>
      <c r="BY10" s="68"/>
      <c r="BZ10" s="22"/>
      <c r="CA10" s="22"/>
      <c r="CB10" s="22"/>
      <c r="CC10" s="22"/>
      <c r="CD10" s="68"/>
      <c r="CE10" s="22"/>
      <c r="CF10" s="22"/>
      <c r="CG10" s="22"/>
      <c r="CH10" s="22"/>
      <c r="CI10" s="68">
        <v>2</v>
      </c>
      <c r="CJ10" s="70">
        <v>12</v>
      </c>
      <c r="CK10" s="22">
        <v>0</v>
      </c>
      <c r="CL10" s="22">
        <v>12</v>
      </c>
      <c r="CM10" s="22">
        <v>2</v>
      </c>
      <c r="CN10" s="68"/>
      <c r="CO10" s="22"/>
      <c r="CP10" s="22"/>
      <c r="CQ10" s="22"/>
      <c r="CR10" s="22"/>
      <c r="CS10" s="68"/>
      <c r="CT10" s="22"/>
      <c r="CU10" s="22"/>
      <c r="CV10" s="22"/>
      <c r="CW10" s="22"/>
      <c r="CX10" s="68"/>
      <c r="CY10" s="22"/>
      <c r="CZ10" s="22"/>
      <c r="DA10" s="22"/>
      <c r="DB10" s="22"/>
      <c r="DC10" s="68"/>
      <c r="DD10" s="70"/>
      <c r="DE10" s="22"/>
      <c r="DF10" s="22"/>
      <c r="DG10" s="22"/>
      <c r="DH10" s="68"/>
      <c r="DI10" s="22"/>
      <c r="DJ10" s="22"/>
      <c r="DK10" s="22"/>
      <c r="DL10" s="22"/>
      <c r="DM10" s="68"/>
      <c r="DN10" s="70"/>
      <c r="DO10" s="22"/>
      <c r="DP10" s="22"/>
      <c r="DQ10" s="22"/>
      <c r="DR10" s="68">
        <v>2</v>
      </c>
      <c r="DS10" s="70">
        <v>12</v>
      </c>
      <c r="DT10" s="22">
        <v>0</v>
      </c>
      <c r="DU10" s="22">
        <v>5</v>
      </c>
      <c r="DV10" s="22">
        <v>1</v>
      </c>
      <c r="DW10" s="68">
        <v>8</v>
      </c>
      <c r="DX10" s="22">
        <v>48</v>
      </c>
      <c r="DY10" s="22">
        <v>3</v>
      </c>
      <c r="DZ10" s="22">
        <v>22</v>
      </c>
      <c r="EA10" s="22">
        <v>1</v>
      </c>
      <c r="EB10" s="68">
        <v>4</v>
      </c>
      <c r="EC10" s="22">
        <v>24</v>
      </c>
      <c r="ED10" s="22">
        <v>0</v>
      </c>
      <c r="EE10" s="22">
        <v>15</v>
      </c>
      <c r="EF10" s="22">
        <v>1</v>
      </c>
      <c r="EG10" s="68"/>
      <c r="EH10" s="69"/>
      <c r="EI10" s="69"/>
      <c r="EJ10" s="69"/>
      <c r="EK10" s="69"/>
      <c r="EL10" s="68"/>
      <c r="EM10" s="22"/>
      <c r="EN10" s="22"/>
      <c r="EO10" s="22"/>
      <c r="EP10" s="22"/>
      <c r="EQ10" s="68"/>
      <c r="ER10" s="22"/>
      <c r="ES10" s="22"/>
      <c r="ET10" s="22"/>
      <c r="EU10" s="22"/>
      <c r="EV10" s="68"/>
      <c r="EW10" s="22"/>
      <c r="EX10" s="22"/>
      <c r="EY10" s="22"/>
      <c r="EZ10" s="22"/>
      <c r="FA10" s="68"/>
      <c r="FB10" s="22"/>
      <c r="FC10" s="22"/>
      <c r="FD10" s="22"/>
      <c r="FE10" s="22"/>
      <c r="FF10" s="68"/>
      <c r="FG10" s="22"/>
      <c r="FH10" s="22"/>
      <c r="FI10" s="22"/>
      <c r="FJ10" s="22"/>
      <c r="FK10" s="25"/>
    </row>
    <row r="11" spans="1:167" x14ac:dyDescent="0.25">
      <c r="A11" s="26" t="s">
        <v>665</v>
      </c>
      <c r="B11" s="5">
        <f>BY53</f>
        <v>16</v>
      </c>
      <c r="C11" s="15">
        <f>BZ53</f>
        <v>96</v>
      </c>
      <c r="D11" s="15">
        <f>CA53</f>
        <v>1</v>
      </c>
      <c r="E11" s="15">
        <f>CB53</f>
        <v>86</v>
      </c>
      <c r="F11" s="15">
        <f>CC53</f>
        <v>0</v>
      </c>
      <c r="G11" s="7"/>
      <c r="H11" s="24"/>
      <c r="I11" s="7"/>
      <c r="J11" s="7">
        <f t="shared" si="2"/>
        <v>5.375</v>
      </c>
      <c r="K11" s="7"/>
      <c r="L11" s="68"/>
      <c r="M11" s="22"/>
      <c r="N11" s="22"/>
      <c r="O11" s="22"/>
      <c r="P11" s="22"/>
      <c r="Q11" s="68"/>
      <c r="R11" s="22"/>
      <c r="S11" s="22"/>
      <c r="T11" s="22"/>
      <c r="U11" s="22"/>
      <c r="V11" s="68"/>
      <c r="W11" s="22"/>
      <c r="X11" s="22"/>
      <c r="Y11" s="22"/>
      <c r="Z11" s="22"/>
      <c r="AA11" s="68"/>
      <c r="AB11" s="70"/>
      <c r="AC11" s="70"/>
      <c r="AD11" s="70"/>
      <c r="AE11" s="22"/>
      <c r="AF11" s="68">
        <v>2</v>
      </c>
      <c r="AG11" s="22">
        <v>12</v>
      </c>
      <c r="AH11" s="22">
        <v>0</v>
      </c>
      <c r="AI11" s="22">
        <v>11</v>
      </c>
      <c r="AJ11" s="22">
        <v>1</v>
      </c>
      <c r="AK11" s="68">
        <v>2</v>
      </c>
      <c r="AL11" s="22">
        <v>12</v>
      </c>
      <c r="AM11" s="22">
        <v>0</v>
      </c>
      <c r="AN11" s="22">
        <v>15</v>
      </c>
      <c r="AO11" s="22">
        <v>1</v>
      </c>
      <c r="AP11" s="68"/>
      <c r="AQ11" s="22"/>
      <c r="AR11" s="22"/>
      <c r="AS11" s="22"/>
      <c r="AT11" s="22"/>
      <c r="AU11" s="68"/>
      <c r="AV11" s="70"/>
      <c r="AW11" s="22"/>
      <c r="AX11" s="22"/>
      <c r="AY11" s="22"/>
      <c r="AZ11" s="68"/>
      <c r="BA11" s="22"/>
      <c r="BB11" s="22"/>
      <c r="BC11" s="22"/>
      <c r="BD11" s="22"/>
      <c r="BE11" s="68"/>
      <c r="BF11" s="22"/>
      <c r="BG11" s="22"/>
      <c r="BH11" s="22"/>
      <c r="BI11" s="22"/>
      <c r="BJ11" s="68">
        <v>1.1000000000000001</v>
      </c>
      <c r="BK11" s="70">
        <v>7</v>
      </c>
      <c r="BL11" s="22">
        <v>0</v>
      </c>
      <c r="BM11" s="22">
        <v>7</v>
      </c>
      <c r="BN11" s="22">
        <v>1</v>
      </c>
      <c r="BO11" s="68"/>
      <c r="BP11" s="70"/>
      <c r="BQ11" s="22"/>
      <c r="BR11" s="22"/>
      <c r="BS11" s="22"/>
      <c r="BT11" s="68">
        <v>2</v>
      </c>
      <c r="BU11" s="22">
        <v>12</v>
      </c>
      <c r="BV11" s="22">
        <v>0</v>
      </c>
      <c r="BW11" s="22">
        <v>10</v>
      </c>
      <c r="BX11" s="22">
        <v>0</v>
      </c>
      <c r="BY11" s="68"/>
      <c r="BZ11" s="22"/>
      <c r="CA11" s="22"/>
      <c r="CB11" s="22"/>
      <c r="CC11" s="22"/>
      <c r="CD11" s="68"/>
      <c r="CE11" s="22"/>
      <c r="CF11" s="22"/>
      <c r="CG11" s="22"/>
      <c r="CH11" s="22"/>
      <c r="CI11" s="68">
        <v>4</v>
      </c>
      <c r="CJ11" s="70">
        <v>24</v>
      </c>
      <c r="CK11" s="22">
        <v>0</v>
      </c>
      <c r="CL11" s="22">
        <v>30</v>
      </c>
      <c r="CM11" s="22">
        <v>3</v>
      </c>
      <c r="CN11" s="68"/>
      <c r="CO11" s="22"/>
      <c r="CP11" s="22"/>
      <c r="CQ11" s="22"/>
      <c r="CR11" s="22"/>
      <c r="CS11" s="68"/>
      <c r="CT11" s="22"/>
      <c r="CU11" s="22"/>
      <c r="CV11" s="22"/>
      <c r="CW11" s="22"/>
      <c r="CX11" s="68"/>
      <c r="CY11" s="22"/>
      <c r="CZ11" s="22"/>
      <c r="DA11" s="22"/>
      <c r="DB11" s="22"/>
      <c r="DC11" s="68"/>
      <c r="DD11" s="70"/>
      <c r="DE11" s="22"/>
      <c r="DF11" s="22"/>
      <c r="DG11" s="22"/>
      <c r="DH11" s="68"/>
      <c r="DI11" s="22"/>
      <c r="DJ11" s="22"/>
      <c r="DK11" s="22"/>
      <c r="DL11" s="22"/>
      <c r="DM11" s="68"/>
      <c r="DN11" s="70"/>
      <c r="DO11" s="22"/>
      <c r="DP11" s="22"/>
      <c r="DQ11" s="22"/>
      <c r="DR11" s="68">
        <v>5</v>
      </c>
      <c r="DS11" s="70">
        <v>30</v>
      </c>
      <c r="DT11" s="22">
        <v>2</v>
      </c>
      <c r="DU11" s="22">
        <v>18</v>
      </c>
      <c r="DV11" s="22">
        <v>1</v>
      </c>
      <c r="DW11" s="68">
        <v>5</v>
      </c>
      <c r="DX11" s="22">
        <v>30</v>
      </c>
      <c r="DY11" s="22">
        <v>1</v>
      </c>
      <c r="DZ11" s="22">
        <v>17</v>
      </c>
      <c r="EA11" s="22">
        <v>2</v>
      </c>
      <c r="EB11" s="68">
        <v>6</v>
      </c>
      <c r="EC11" s="22">
        <v>36</v>
      </c>
      <c r="ED11" s="22">
        <v>1</v>
      </c>
      <c r="EE11" s="22">
        <v>28</v>
      </c>
      <c r="EF11" s="22">
        <v>0</v>
      </c>
      <c r="EG11" s="68"/>
      <c r="EH11" s="22"/>
      <c r="EI11" s="22"/>
      <c r="EJ11" s="22"/>
      <c r="EK11" s="22"/>
      <c r="EL11" s="68"/>
      <c r="EM11" s="22"/>
      <c r="EN11" s="22"/>
      <c r="EO11" s="22"/>
      <c r="EP11" s="22"/>
      <c r="EQ11" s="68"/>
      <c r="ER11" s="22"/>
      <c r="ES11" s="22"/>
      <c r="ET11" s="22"/>
      <c r="EU11" s="22"/>
      <c r="EV11" s="68"/>
      <c r="EW11" s="22"/>
      <c r="EX11" s="22"/>
      <c r="EY11" s="22"/>
      <c r="EZ11" s="22"/>
      <c r="FA11" s="68"/>
      <c r="FB11" s="22"/>
      <c r="FC11" s="22"/>
      <c r="FD11" s="22"/>
      <c r="FE11" s="22"/>
      <c r="FF11" s="68"/>
      <c r="FG11" s="22"/>
      <c r="FH11" s="22"/>
      <c r="FI11" s="22"/>
      <c r="FJ11" s="22"/>
      <c r="FK11" s="25"/>
    </row>
    <row r="12" spans="1:167" x14ac:dyDescent="0.25">
      <c r="A12" s="2" t="s">
        <v>756</v>
      </c>
      <c r="B12" s="35">
        <f>CI53</f>
        <v>39</v>
      </c>
      <c r="C12" s="36">
        <f>CJ53</f>
        <v>234</v>
      </c>
      <c r="D12" s="36">
        <f>CK53</f>
        <v>0</v>
      </c>
      <c r="E12" s="36">
        <f>CL53</f>
        <v>236</v>
      </c>
      <c r="F12" s="36">
        <f>CM53</f>
        <v>11</v>
      </c>
      <c r="G12" s="7">
        <f t="shared" ref="G12:G23" si="3">E12/F12</f>
        <v>21.454545454545453</v>
      </c>
      <c r="H12" s="24">
        <v>1</v>
      </c>
      <c r="I12" s="7">
        <f t="shared" ref="I12:I23" si="4">C12/F12</f>
        <v>21.272727272727273</v>
      </c>
      <c r="J12" s="7">
        <f t="shared" si="2"/>
        <v>6.0512820512820511</v>
      </c>
      <c r="K12" s="7"/>
      <c r="L12" s="68"/>
      <c r="M12" s="22"/>
      <c r="N12" s="22"/>
      <c r="O12" s="22"/>
      <c r="P12" s="22"/>
      <c r="Q12" s="68"/>
      <c r="R12" s="22"/>
      <c r="S12" s="22"/>
      <c r="T12" s="22"/>
      <c r="U12" s="22"/>
      <c r="V12" s="68"/>
      <c r="W12" s="22"/>
      <c r="X12" s="22"/>
      <c r="Y12" s="22"/>
      <c r="Z12" s="22"/>
      <c r="AA12" s="68"/>
      <c r="AB12" s="70"/>
      <c r="AC12" s="70"/>
      <c r="AD12" s="70"/>
      <c r="AE12" s="22"/>
      <c r="AF12" s="68">
        <v>2</v>
      </c>
      <c r="AG12" s="22">
        <v>12</v>
      </c>
      <c r="AH12" s="22">
        <v>0</v>
      </c>
      <c r="AI12" s="22">
        <v>23</v>
      </c>
      <c r="AJ12" s="22">
        <v>0</v>
      </c>
      <c r="AK12" s="68"/>
      <c r="AL12" s="22"/>
      <c r="AM12" s="22"/>
      <c r="AN12" s="22"/>
      <c r="AO12" s="22"/>
      <c r="AP12" s="68"/>
      <c r="AQ12" s="22"/>
      <c r="AR12" s="22"/>
      <c r="AS12" s="22"/>
      <c r="AT12" s="22"/>
      <c r="AU12" s="68"/>
      <c r="AV12" s="70"/>
      <c r="AW12" s="22"/>
      <c r="AX12" s="22"/>
      <c r="AY12" s="22"/>
      <c r="AZ12" s="68"/>
      <c r="BA12" s="22"/>
      <c r="BB12" s="22"/>
      <c r="BC12" s="22"/>
      <c r="BD12" s="22"/>
      <c r="BE12" s="68"/>
      <c r="BF12" s="22"/>
      <c r="BG12" s="22"/>
      <c r="BH12" s="22"/>
      <c r="BI12" s="22"/>
      <c r="BJ12" s="68">
        <v>2</v>
      </c>
      <c r="BK12" s="70">
        <v>12</v>
      </c>
      <c r="BL12" s="22">
        <v>0</v>
      </c>
      <c r="BM12" s="22">
        <v>26</v>
      </c>
      <c r="BN12" s="22">
        <v>0</v>
      </c>
      <c r="BO12" s="68"/>
      <c r="BP12" s="70"/>
      <c r="BQ12" s="22"/>
      <c r="BR12" s="22"/>
      <c r="BS12" s="22"/>
      <c r="BT12" s="68">
        <v>3</v>
      </c>
      <c r="BU12" s="22">
        <v>18</v>
      </c>
      <c r="BV12" s="22">
        <v>0</v>
      </c>
      <c r="BW12" s="22">
        <v>17</v>
      </c>
      <c r="BX12" s="22">
        <v>1</v>
      </c>
      <c r="BY12" s="68"/>
      <c r="BZ12" s="22"/>
      <c r="CA12" s="22"/>
      <c r="CB12" s="22"/>
      <c r="CC12" s="22"/>
      <c r="CD12" s="68"/>
      <c r="CE12" s="70"/>
      <c r="CF12" s="22"/>
      <c r="CG12" s="22"/>
      <c r="CH12" s="22"/>
      <c r="CI12" s="68">
        <v>6</v>
      </c>
      <c r="CJ12" s="70">
        <v>36</v>
      </c>
      <c r="CK12" s="22">
        <v>0</v>
      </c>
      <c r="CL12" s="22">
        <v>33</v>
      </c>
      <c r="CM12" s="22">
        <v>1</v>
      </c>
      <c r="CN12" s="68"/>
      <c r="CO12" s="22"/>
      <c r="CP12" s="22"/>
      <c r="CQ12" s="22"/>
      <c r="CR12" s="22"/>
      <c r="CS12" s="68"/>
      <c r="CT12" s="22"/>
      <c r="CU12" s="22"/>
      <c r="CV12" s="22"/>
      <c r="CW12" s="22"/>
      <c r="CX12" s="68"/>
      <c r="CY12" s="22"/>
      <c r="CZ12" s="22"/>
      <c r="DA12" s="22"/>
      <c r="DB12" s="22"/>
      <c r="DC12" s="68"/>
      <c r="DD12" s="70"/>
      <c r="DE12" s="22"/>
      <c r="DF12" s="22"/>
      <c r="DG12" s="22"/>
      <c r="DH12" s="68"/>
      <c r="DI12" s="22"/>
      <c r="DJ12" s="22"/>
      <c r="DK12" s="22"/>
      <c r="DL12" s="22"/>
      <c r="DM12" s="68"/>
      <c r="DN12" s="70"/>
      <c r="DO12" s="22"/>
      <c r="DP12" s="22"/>
      <c r="DQ12" s="22"/>
      <c r="DR12" s="68">
        <v>3</v>
      </c>
      <c r="DS12" s="70">
        <v>18</v>
      </c>
      <c r="DT12" s="22">
        <v>0</v>
      </c>
      <c r="DU12" s="22">
        <v>17</v>
      </c>
      <c r="DV12" s="22">
        <v>0</v>
      </c>
      <c r="DW12" s="68"/>
      <c r="DX12" s="22"/>
      <c r="DY12" s="22"/>
      <c r="DZ12" s="22"/>
      <c r="EA12" s="22"/>
      <c r="EB12" s="68"/>
      <c r="EC12" s="22"/>
      <c r="ED12" s="22"/>
      <c r="EE12" s="22"/>
      <c r="EF12" s="22"/>
      <c r="EG12" s="68"/>
      <c r="EH12" s="22"/>
      <c r="EI12" s="22"/>
      <c r="EJ12" s="22"/>
      <c r="EK12" s="22"/>
      <c r="EL12" s="68"/>
      <c r="EM12" s="22"/>
      <c r="EN12" s="22"/>
      <c r="EO12" s="22"/>
      <c r="EP12" s="22"/>
      <c r="EQ12" s="68"/>
      <c r="ER12" s="22"/>
      <c r="ES12" s="22"/>
      <c r="ET12" s="22"/>
      <c r="EU12" s="22"/>
      <c r="EV12" s="68"/>
      <c r="EW12" s="22"/>
      <c r="EX12" s="22"/>
      <c r="EY12" s="22"/>
      <c r="EZ12" s="22"/>
      <c r="FA12" s="68"/>
      <c r="FB12" s="22"/>
      <c r="FC12" s="22"/>
      <c r="FD12" s="22"/>
      <c r="FE12" s="22"/>
      <c r="FF12" s="68"/>
      <c r="FG12" s="22"/>
      <c r="FH12" s="22"/>
      <c r="FI12" s="22"/>
      <c r="FJ12" s="22"/>
      <c r="FK12" s="25"/>
    </row>
    <row r="13" spans="1:167" x14ac:dyDescent="0.25">
      <c r="A13" s="26" t="s">
        <v>3</v>
      </c>
      <c r="B13" s="5">
        <f>CN53</f>
        <v>12</v>
      </c>
      <c r="C13" s="15">
        <f>CO53</f>
        <v>72</v>
      </c>
      <c r="D13" s="15">
        <f>CP53</f>
        <v>0</v>
      </c>
      <c r="E13" s="15">
        <f>CQ53</f>
        <v>63</v>
      </c>
      <c r="F13" s="15">
        <f>CR53</f>
        <v>1</v>
      </c>
      <c r="G13" s="7">
        <f t="shared" si="3"/>
        <v>63</v>
      </c>
      <c r="H13" s="24"/>
      <c r="I13" s="7">
        <f t="shared" si="4"/>
        <v>72</v>
      </c>
      <c r="J13" s="7">
        <f t="shared" si="2"/>
        <v>5.25</v>
      </c>
      <c r="K13" s="7"/>
      <c r="L13" s="68"/>
      <c r="M13" s="22"/>
      <c r="N13" s="22"/>
      <c r="O13" s="22"/>
      <c r="P13" s="22"/>
      <c r="Q13" s="68"/>
      <c r="R13" s="22"/>
      <c r="S13" s="22"/>
      <c r="T13" s="22"/>
      <c r="U13" s="22"/>
      <c r="V13" s="68"/>
      <c r="W13" s="70"/>
      <c r="X13" s="22"/>
      <c r="Y13" s="22"/>
      <c r="Z13" s="22"/>
      <c r="AA13" s="68"/>
      <c r="AB13" s="70"/>
      <c r="AC13" s="70"/>
      <c r="AD13" s="70"/>
      <c r="AE13" s="22"/>
      <c r="AF13" s="68">
        <v>3</v>
      </c>
      <c r="AG13" s="22">
        <v>18</v>
      </c>
      <c r="AH13" s="22">
        <v>0</v>
      </c>
      <c r="AI13" s="22">
        <v>9</v>
      </c>
      <c r="AJ13" s="22">
        <v>0</v>
      </c>
      <c r="AK13" s="68"/>
      <c r="AL13" s="22"/>
      <c r="AM13" s="22"/>
      <c r="AN13" s="22"/>
      <c r="AO13" s="22"/>
      <c r="AP13" s="68"/>
      <c r="AQ13" s="22"/>
      <c r="AR13" s="22"/>
      <c r="AS13" s="22"/>
      <c r="AT13" s="22"/>
      <c r="AU13" s="68"/>
      <c r="AV13" s="70"/>
      <c r="AW13" s="22"/>
      <c r="AX13" s="22"/>
      <c r="AY13" s="22"/>
      <c r="AZ13" s="68"/>
      <c r="BA13" s="22"/>
      <c r="BB13" s="22"/>
      <c r="BC13" s="22"/>
      <c r="BD13" s="22"/>
      <c r="BE13" s="68"/>
      <c r="BF13" s="22"/>
      <c r="BG13" s="22"/>
      <c r="BH13" s="22"/>
      <c r="BI13" s="22"/>
      <c r="BJ13" s="68">
        <v>4</v>
      </c>
      <c r="BK13" s="70">
        <v>24</v>
      </c>
      <c r="BL13" s="22">
        <v>0</v>
      </c>
      <c r="BM13" s="22">
        <v>37</v>
      </c>
      <c r="BN13" s="22">
        <v>0</v>
      </c>
      <c r="BO13" s="68"/>
      <c r="BP13" s="70"/>
      <c r="BQ13" s="22"/>
      <c r="BR13" s="22"/>
      <c r="BS13" s="22"/>
      <c r="BT13" s="68">
        <v>2</v>
      </c>
      <c r="BU13" s="22">
        <v>12</v>
      </c>
      <c r="BV13" s="22">
        <v>0</v>
      </c>
      <c r="BW13" s="22">
        <v>6</v>
      </c>
      <c r="BX13" s="22">
        <v>1</v>
      </c>
      <c r="BY13" s="68"/>
      <c r="BZ13" s="22"/>
      <c r="CA13" s="22"/>
      <c r="CB13" s="22"/>
      <c r="CC13" s="22"/>
      <c r="CD13" s="68"/>
      <c r="CE13" s="70"/>
      <c r="CF13" s="22"/>
      <c r="CG13" s="22"/>
      <c r="CH13" s="22"/>
      <c r="CI13" s="68"/>
      <c r="CJ13" s="70"/>
      <c r="CK13" s="22"/>
      <c r="CL13" s="22"/>
      <c r="CM13" s="22"/>
      <c r="CN13" s="68"/>
      <c r="CO13" s="22"/>
      <c r="CP13" s="22"/>
      <c r="CQ13" s="22"/>
      <c r="CR13" s="22"/>
      <c r="CS13" s="68"/>
      <c r="CT13" s="22"/>
      <c r="CU13" s="22"/>
      <c r="CV13" s="22"/>
      <c r="CW13" s="22"/>
      <c r="CX13" s="68"/>
      <c r="CY13" s="22"/>
      <c r="CZ13" s="22"/>
      <c r="DA13" s="22"/>
      <c r="DB13" s="22"/>
      <c r="DC13" s="68"/>
      <c r="DD13" s="70"/>
      <c r="DE13" s="22"/>
      <c r="DF13" s="22"/>
      <c r="DG13" s="22"/>
      <c r="DH13" s="68"/>
      <c r="DI13" s="22"/>
      <c r="DJ13" s="22"/>
      <c r="DK13" s="22"/>
      <c r="DL13" s="22"/>
      <c r="DM13" s="68"/>
      <c r="DN13" s="70"/>
      <c r="DO13" s="22"/>
      <c r="DP13" s="22"/>
      <c r="DQ13" s="22"/>
      <c r="DR13" s="68">
        <v>7</v>
      </c>
      <c r="DS13" s="70">
        <v>42</v>
      </c>
      <c r="DT13" s="22">
        <v>1</v>
      </c>
      <c r="DU13" s="22">
        <v>62</v>
      </c>
      <c r="DV13" s="22">
        <v>2</v>
      </c>
      <c r="DW13" s="68"/>
      <c r="DX13" s="22"/>
      <c r="DY13" s="22"/>
      <c r="DZ13" s="22"/>
      <c r="EA13" s="22"/>
      <c r="EB13" s="68"/>
      <c r="EC13" s="22"/>
      <c r="ED13" s="22"/>
      <c r="EE13" s="22"/>
      <c r="EF13" s="22"/>
      <c r="EG13" s="68"/>
      <c r="EH13" s="22"/>
      <c r="EI13" s="22"/>
      <c r="EJ13" s="22"/>
      <c r="EK13" s="22"/>
      <c r="EL13" s="68"/>
      <c r="EM13" s="22"/>
      <c r="EN13" s="22"/>
      <c r="EO13" s="22"/>
      <c r="EP13" s="22"/>
      <c r="EQ13" s="68"/>
      <c r="ER13" s="22"/>
      <c r="ES13" s="22"/>
      <c r="ET13" s="22"/>
      <c r="EU13" s="22"/>
      <c r="EV13" s="68"/>
      <c r="EW13" s="22"/>
      <c r="EX13" s="22"/>
      <c r="EY13" s="22"/>
      <c r="EZ13" s="22"/>
      <c r="FA13" s="68"/>
      <c r="FB13" s="22"/>
      <c r="FC13" s="22"/>
      <c r="FD13" s="22"/>
      <c r="FE13" s="22"/>
      <c r="FF13" s="68"/>
      <c r="FG13" s="22"/>
      <c r="FH13" s="22"/>
      <c r="FI13" s="22"/>
      <c r="FJ13" s="22"/>
      <c r="FK13" s="25"/>
    </row>
    <row r="14" spans="1:167" x14ac:dyDescent="0.25">
      <c r="A14" s="26" t="s">
        <v>892</v>
      </c>
      <c r="B14" s="5">
        <f>CS53</f>
        <v>21</v>
      </c>
      <c r="C14" s="15">
        <f>CT53</f>
        <v>126</v>
      </c>
      <c r="D14" s="15">
        <f>CU53</f>
        <v>0</v>
      </c>
      <c r="E14" s="15">
        <f>CV53</f>
        <v>112</v>
      </c>
      <c r="F14" s="15">
        <f>CW53</f>
        <v>3</v>
      </c>
      <c r="G14" s="7">
        <f t="shared" si="3"/>
        <v>37.333333333333336</v>
      </c>
      <c r="H14" s="24"/>
      <c r="I14" s="7">
        <f t="shared" si="4"/>
        <v>42</v>
      </c>
      <c r="J14" s="7">
        <f t="shared" si="2"/>
        <v>5.333333333333333</v>
      </c>
      <c r="K14" s="7"/>
      <c r="L14" s="68"/>
      <c r="M14" s="22"/>
      <c r="N14" s="22"/>
      <c r="O14" s="22"/>
      <c r="P14" s="22"/>
      <c r="Q14" s="68"/>
      <c r="R14" s="22"/>
      <c r="S14" s="22"/>
      <c r="T14" s="22"/>
      <c r="U14" s="22"/>
      <c r="V14" s="68"/>
      <c r="W14" s="70"/>
      <c r="X14" s="22"/>
      <c r="Y14" s="22"/>
      <c r="Z14" s="22"/>
      <c r="AA14" s="68"/>
      <c r="AB14" s="70"/>
      <c r="AC14" s="70"/>
      <c r="AD14" s="70"/>
      <c r="AE14" s="22"/>
      <c r="AF14" s="68">
        <v>4</v>
      </c>
      <c r="AG14" s="22">
        <v>24</v>
      </c>
      <c r="AH14" s="22">
        <v>1</v>
      </c>
      <c r="AI14" s="22">
        <v>26</v>
      </c>
      <c r="AJ14" s="22">
        <v>2</v>
      </c>
      <c r="AK14" s="68"/>
      <c r="AL14" s="22"/>
      <c r="AM14" s="22"/>
      <c r="AN14" s="22"/>
      <c r="AO14" s="22"/>
      <c r="AP14" s="68"/>
      <c r="AQ14" s="22"/>
      <c r="AR14" s="22"/>
      <c r="AS14" s="22"/>
      <c r="AT14" s="22"/>
      <c r="AU14" s="68"/>
      <c r="AV14" s="70"/>
      <c r="AW14" s="22"/>
      <c r="AX14" s="22"/>
      <c r="AY14" s="22"/>
      <c r="AZ14" s="68"/>
      <c r="BA14" s="22"/>
      <c r="BB14" s="22"/>
      <c r="BC14" s="22"/>
      <c r="BD14" s="22"/>
      <c r="BE14" s="68"/>
      <c r="BF14" s="22"/>
      <c r="BG14" s="22"/>
      <c r="BH14" s="22"/>
      <c r="BI14" s="22"/>
      <c r="BJ14" s="68"/>
      <c r="BK14" s="70"/>
      <c r="BL14" s="22"/>
      <c r="BM14" s="22"/>
      <c r="BN14" s="22"/>
      <c r="BO14" s="68"/>
      <c r="BP14" s="70"/>
      <c r="BQ14" s="22"/>
      <c r="BR14" s="22"/>
      <c r="BS14" s="22"/>
      <c r="BT14" s="68">
        <v>8</v>
      </c>
      <c r="BU14" s="70">
        <v>48</v>
      </c>
      <c r="BV14" s="22">
        <v>1</v>
      </c>
      <c r="BW14" s="22">
        <v>31</v>
      </c>
      <c r="BX14" s="22">
        <v>2</v>
      </c>
      <c r="BY14" s="68"/>
      <c r="BZ14" s="22"/>
      <c r="CA14" s="22"/>
      <c r="CB14" s="22"/>
      <c r="CC14" s="22"/>
      <c r="CD14" s="68"/>
      <c r="CE14" s="70"/>
      <c r="CF14" s="22"/>
      <c r="CG14" s="22"/>
      <c r="CH14" s="22"/>
      <c r="CI14" s="68"/>
      <c r="CJ14" s="70"/>
      <c r="CK14" s="22"/>
      <c r="CL14" s="22"/>
      <c r="CM14" s="22"/>
      <c r="CN14" s="68"/>
      <c r="CO14" s="22"/>
      <c r="CP14" s="22"/>
      <c r="CQ14" s="22"/>
      <c r="CR14" s="22"/>
      <c r="CS14" s="68"/>
      <c r="CT14" s="22"/>
      <c r="CU14" s="22"/>
      <c r="CV14" s="22"/>
      <c r="CW14" s="22"/>
      <c r="CX14" s="68"/>
      <c r="CY14" s="22"/>
      <c r="CZ14" s="22"/>
      <c r="DA14" s="22"/>
      <c r="DB14" s="22"/>
      <c r="DC14" s="68"/>
      <c r="DD14" s="70"/>
      <c r="DE14" s="22"/>
      <c r="DF14" s="22"/>
      <c r="DG14" s="22"/>
      <c r="DH14" s="68"/>
      <c r="DI14" s="22"/>
      <c r="DJ14" s="22"/>
      <c r="DK14" s="22"/>
      <c r="DL14" s="22"/>
      <c r="DM14" s="68"/>
      <c r="DN14" s="70"/>
      <c r="DO14" s="22"/>
      <c r="DP14" s="22"/>
      <c r="DQ14" s="22"/>
      <c r="DR14" s="68"/>
      <c r="DS14" s="70"/>
      <c r="DT14" s="22"/>
      <c r="DU14" s="22"/>
      <c r="DV14" s="22"/>
      <c r="DW14" s="68"/>
      <c r="DX14" s="22"/>
      <c r="DY14" s="22"/>
      <c r="DZ14" s="22"/>
      <c r="EA14" s="22"/>
      <c r="EB14" s="68"/>
      <c r="EC14" s="22"/>
      <c r="ED14" s="22"/>
      <c r="EE14" s="22"/>
      <c r="EF14" s="22"/>
      <c r="EG14" s="68"/>
      <c r="EH14" s="22"/>
      <c r="EI14" s="22"/>
      <c r="EJ14" s="22"/>
      <c r="EK14" s="22"/>
      <c r="EL14" s="68"/>
      <c r="EM14" s="22"/>
      <c r="EN14" s="22"/>
      <c r="EO14" s="22"/>
      <c r="EP14" s="22"/>
      <c r="EQ14" s="68"/>
      <c r="ER14" s="22"/>
      <c r="ES14" s="22"/>
      <c r="ET14" s="22"/>
      <c r="EU14" s="22"/>
      <c r="EV14" s="68"/>
      <c r="EW14" s="22"/>
      <c r="EX14" s="22"/>
      <c r="EY14" s="22"/>
      <c r="EZ14" s="22"/>
      <c r="FA14" s="68"/>
      <c r="FB14" s="22"/>
      <c r="FC14" s="22"/>
      <c r="FD14" s="22"/>
      <c r="FE14" s="22"/>
      <c r="FF14" s="68"/>
      <c r="FG14" s="22"/>
      <c r="FH14" s="22"/>
      <c r="FI14" s="22"/>
      <c r="FJ14" s="22"/>
      <c r="FK14" s="25"/>
    </row>
    <row r="15" spans="1:167" x14ac:dyDescent="0.25">
      <c r="A15" s="61" t="s">
        <v>901</v>
      </c>
      <c r="B15" s="5">
        <f>CX53</f>
        <v>10</v>
      </c>
      <c r="C15" s="15">
        <f>CY53</f>
        <v>60</v>
      </c>
      <c r="D15" s="15">
        <f>CZ53</f>
        <v>0</v>
      </c>
      <c r="E15" s="15">
        <f>DA53</f>
        <v>61</v>
      </c>
      <c r="F15" s="15">
        <f>DB53</f>
        <v>1</v>
      </c>
      <c r="G15" s="7">
        <f t="shared" si="3"/>
        <v>61</v>
      </c>
      <c r="H15" s="24"/>
      <c r="I15" s="7">
        <f t="shared" si="4"/>
        <v>60</v>
      </c>
      <c r="J15" s="7">
        <f t="shared" si="2"/>
        <v>6.1</v>
      </c>
      <c r="K15" s="7"/>
      <c r="L15" s="68"/>
      <c r="M15" s="22"/>
      <c r="N15" s="22"/>
      <c r="O15" s="22"/>
      <c r="P15" s="22"/>
      <c r="Q15" s="68"/>
      <c r="R15" s="22"/>
      <c r="S15" s="22"/>
      <c r="T15" s="22"/>
      <c r="U15" s="22"/>
      <c r="V15" s="68"/>
      <c r="W15" s="70"/>
      <c r="X15" s="22"/>
      <c r="Y15" s="22"/>
      <c r="Z15" s="22"/>
      <c r="AA15" s="68"/>
      <c r="AB15" s="70"/>
      <c r="AC15" s="70"/>
      <c r="AD15" s="70"/>
      <c r="AE15" s="22"/>
      <c r="AF15" s="68">
        <v>8</v>
      </c>
      <c r="AG15" s="22">
        <v>48</v>
      </c>
      <c r="AH15" s="22">
        <v>1</v>
      </c>
      <c r="AI15" s="22">
        <v>36</v>
      </c>
      <c r="AJ15" s="22">
        <v>2</v>
      </c>
      <c r="AK15" s="68"/>
      <c r="AL15" s="22"/>
      <c r="AM15" s="22"/>
      <c r="AN15" s="22"/>
      <c r="AO15" s="22"/>
      <c r="AP15" s="68"/>
      <c r="AQ15" s="22"/>
      <c r="AR15" s="22"/>
      <c r="AS15" s="22"/>
      <c r="AT15" s="22"/>
      <c r="AU15" s="68"/>
      <c r="AV15" s="70"/>
      <c r="AW15" s="22"/>
      <c r="AX15" s="22"/>
      <c r="AY15" s="22"/>
      <c r="AZ15" s="68"/>
      <c r="BA15" s="22"/>
      <c r="BB15" s="22"/>
      <c r="BC15" s="22"/>
      <c r="BD15" s="22"/>
      <c r="BE15" s="68"/>
      <c r="BF15" s="22"/>
      <c r="BG15" s="22"/>
      <c r="BH15" s="22"/>
      <c r="BI15" s="22"/>
      <c r="BJ15" s="68"/>
      <c r="BK15" s="70"/>
      <c r="BL15" s="22"/>
      <c r="BM15" s="22"/>
      <c r="BN15" s="22"/>
      <c r="BO15" s="68"/>
      <c r="BP15" s="70"/>
      <c r="BQ15" s="22"/>
      <c r="BR15" s="22"/>
      <c r="BS15" s="22"/>
      <c r="BT15" s="68">
        <v>4</v>
      </c>
      <c r="BU15" s="70">
        <v>24</v>
      </c>
      <c r="BV15" s="22">
        <v>1</v>
      </c>
      <c r="BW15" s="22">
        <v>4</v>
      </c>
      <c r="BX15" s="22">
        <v>2</v>
      </c>
      <c r="BY15" s="68"/>
      <c r="BZ15" s="22"/>
      <c r="CA15" s="22"/>
      <c r="CB15" s="22"/>
      <c r="CC15" s="22"/>
      <c r="CD15" s="68"/>
      <c r="CE15" s="70"/>
      <c r="CF15" s="22"/>
      <c r="CG15" s="22"/>
      <c r="CH15" s="22"/>
      <c r="CI15" s="68"/>
      <c r="CJ15" s="70"/>
      <c r="CK15" s="22"/>
      <c r="CL15" s="22"/>
      <c r="CM15" s="22"/>
      <c r="CN15" s="68"/>
      <c r="CO15" s="22"/>
      <c r="CP15" s="22"/>
      <c r="CQ15" s="22"/>
      <c r="CR15" s="22"/>
      <c r="CS15" s="68"/>
      <c r="CT15" s="22"/>
      <c r="CU15" s="22"/>
      <c r="CV15" s="22"/>
      <c r="CW15" s="22"/>
      <c r="CX15" s="68"/>
      <c r="CY15" s="22"/>
      <c r="CZ15" s="22"/>
      <c r="DA15" s="22"/>
      <c r="DB15" s="22"/>
      <c r="DC15" s="68"/>
      <c r="DD15" s="70"/>
      <c r="DE15" s="22"/>
      <c r="DF15" s="22"/>
      <c r="DG15" s="22"/>
      <c r="DH15" s="68"/>
      <c r="DI15" s="22"/>
      <c r="DJ15" s="22"/>
      <c r="DK15" s="22"/>
      <c r="DL15" s="22"/>
      <c r="DM15" s="68"/>
      <c r="DN15" s="70"/>
      <c r="DO15" s="22"/>
      <c r="DP15" s="22"/>
      <c r="DQ15" s="22"/>
      <c r="DR15" s="68"/>
      <c r="DS15" s="70"/>
      <c r="DT15" s="22"/>
      <c r="DU15" s="22"/>
      <c r="DV15" s="22"/>
      <c r="DW15" s="68"/>
      <c r="DX15" s="22"/>
      <c r="DY15" s="22"/>
      <c r="DZ15" s="22"/>
      <c r="EA15" s="22"/>
      <c r="EB15" s="68"/>
      <c r="EC15" s="22"/>
      <c r="ED15" s="22"/>
      <c r="EE15" s="22"/>
      <c r="EF15" s="22"/>
      <c r="EG15" s="68"/>
      <c r="EH15" s="22"/>
      <c r="EI15" s="22"/>
      <c r="EJ15" s="22"/>
      <c r="EK15" s="22"/>
      <c r="EL15" s="68"/>
      <c r="EM15" s="22"/>
      <c r="EN15" s="22"/>
      <c r="EO15" s="22"/>
      <c r="EP15" s="22"/>
      <c r="EQ15" s="68"/>
      <c r="ER15" s="22"/>
      <c r="ES15" s="22"/>
      <c r="ET15" s="22"/>
      <c r="EU15" s="22"/>
      <c r="EV15" s="68"/>
      <c r="EW15" s="22"/>
      <c r="EX15" s="22"/>
      <c r="EY15" s="22"/>
      <c r="EZ15" s="22"/>
      <c r="FA15" s="68"/>
      <c r="FB15" s="22"/>
      <c r="FC15" s="22"/>
      <c r="FD15" s="22"/>
      <c r="FE15" s="22"/>
      <c r="FF15" s="68"/>
      <c r="FG15" s="22"/>
      <c r="FH15" s="22"/>
      <c r="FI15" s="22"/>
      <c r="FJ15" s="22"/>
      <c r="FK15" s="25"/>
    </row>
    <row r="16" spans="1:167" x14ac:dyDescent="0.25">
      <c r="A16" s="49" t="s">
        <v>721</v>
      </c>
      <c r="B16" s="5">
        <f>DC53</f>
        <v>12</v>
      </c>
      <c r="C16" s="15">
        <f>DD53</f>
        <v>72</v>
      </c>
      <c r="D16" s="15">
        <f>DE53</f>
        <v>0</v>
      </c>
      <c r="E16" s="15">
        <f>DF53</f>
        <v>100</v>
      </c>
      <c r="F16" s="15">
        <f>DG53</f>
        <v>4</v>
      </c>
      <c r="G16" s="7">
        <f t="shared" si="3"/>
        <v>25</v>
      </c>
      <c r="H16" s="24"/>
      <c r="I16" s="7">
        <f t="shared" si="4"/>
        <v>18</v>
      </c>
      <c r="J16" s="7">
        <f t="shared" si="2"/>
        <v>8.3333333333333339</v>
      </c>
      <c r="K16" s="7"/>
      <c r="L16" s="68"/>
      <c r="M16" s="22"/>
      <c r="N16" s="22"/>
      <c r="O16" s="22"/>
      <c r="P16" s="22"/>
      <c r="Q16" s="68"/>
      <c r="R16" s="22"/>
      <c r="S16" s="22"/>
      <c r="T16" s="22"/>
      <c r="U16" s="22"/>
      <c r="V16" s="68"/>
      <c r="W16" s="70"/>
      <c r="X16" s="22"/>
      <c r="Y16" s="22"/>
      <c r="Z16" s="22"/>
      <c r="AA16" s="68"/>
      <c r="AB16" s="70"/>
      <c r="AC16" s="70"/>
      <c r="AD16" s="70"/>
      <c r="AE16" s="22"/>
      <c r="AF16" s="68"/>
      <c r="AG16" s="22"/>
      <c r="AH16" s="22"/>
      <c r="AI16" s="22"/>
      <c r="AJ16" s="22"/>
      <c r="AK16" s="68"/>
      <c r="AL16" s="22"/>
      <c r="AM16" s="22"/>
      <c r="AN16" s="22"/>
      <c r="AO16" s="22"/>
      <c r="AP16" s="68"/>
      <c r="AQ16" s="22"/>
      <c r="AR16" s="22"/>
      <c r="AS16" s="22"/>
      <c r="AT16" s="22"/>
      <c r="AU16" s="68"/>
      <c r="AV16" s="70"/>
      <c r="AW16" s="22"/>
      <c r="AX16" s="22"/>
      <c r="AY16" s="22"/>
      <c r="AZ16" s="68"/>
      <c r="BA16" s="22"/>
      <c r="BB16" s="22"/>
      <c r="BC16" s="22"/>
      <c r="BD16" s="22"/>
      <c r="BE16" s="68"/>
      <c r="BF16" s="22"/>
      <c r="BG16" s="22"/>
      <c r="BH16" s="22"/>
      <c r="BI16" s="22"/>
      <c r="BJ16" s="68"/>
      <c r="BK16" s="70"/>
      <c r="BL16" s="22"/>
      <c r="BM16" s="22"/>
      <c r="BN16" s="22"/>
      <c r="BO16" s="68"/>
      <c r="BP16" s="70"/>
      <c r="BQ16" s="22"/>
      <c r="BR16" s="22"/>
      <c r="BS16" s="22"/>
      <c r="BT16" s="68">
        <v>7</v>
      </c>
      <c r="BU16" s="70">
        <v>42</v>
      </c>
      <c r="BV16" s="22">
        <v>0</v>
      </c>
      <c r="BW16" s="22">
        <v>19</v>
      </c>
      <c r="BX16" s="22">
        <v>0</v>
      </c>
      <c r="BY16" s="68"/>
      <c r="BZ16" s="22"/>
      <c r="CA16" s="22"/>
      <c r="CB16" s="22"/>
      <c r="CC16" s="22"/>
      <c r="CD16" s="68"/>
      <c r="CE16" s="70"/>
      <c r="CF16" s="22"/>
      <c r="CG16" s="22"/>
      <c r="CH16" s="22"/>
      <c r="CI16" s="68"/>
      <c r="CJ16" s="70"/>
      <c r="CK16" s="22"/>
      <c r="CL16" s="22"/>
      <c r="CM16" s="22"/>
      <c r="CN16" s="68"/>
      <c r="CO16" s="22"/>
      <c r="CP16" s="22"/>
      <c r="CQ16" s="22"/>
      <c r="CR16" s="22"/>
      <c r="CS16" s="68"/>
      <c r="CT16" s="22"/>
      <c r="CU16" s="22"/>
      <c r="CV16" s="22"/>
      <c r="CW16" s="22"/>
      <c r="CX16" s="68"/>
      <c r="CY16" s="22"/>
      <c r="CZ16" s="22"/>
      <c r="DA16" s="22"/>
      <c r="DB16" s="22"/>
      <c r="DC16" s="68"/>
      <c r="DD16" s="70"/>
      <c r="DE16" s="22"/>
      <c r="DF16" s="22"/>
      <c r="DG16" s="22"/>
      <c r="DH16" s="68"/>
      <c r="DI16" s="22"/>
      <c r="DJ16" s="22"/>
      <c r="DK16" s="22"/>
      <c r="DL16" s="22"/>
      <c r="DM16" s="68"/>
      <c r="DN16" s="70"/>
      <c r="DO16" s="22"/>
      <c r="DP16" s="22"/>
      <c r="DQ16" s="22"/>
      <c r="DR16" s="68"/>
      <c r="DS16" s="70"/>
      <c r="DT16" s="22"/>
      <c r="DU16" s="22"/>
      <c r="DV16" s="22"/>
      <c r="DW16" s="68"/>
      <c r="DX16" s="22"/>
      <c r="DY16" s="22"/>
      <c r="DZ16" s="22"/>
      <c r="EA16" s="22"/>
      <c r="EB16" s="68"/>
      <c r="EC16" s="22"/>
      <c r="ED16" s="22"/>
      <c r="EE16" s="22"/>
      <c r="EF16" s="22"/>
      <c r="EG16" s="68"/>
      <c r="EH16" s="22"/>
      <c r="EI16" s="22"/>
      <c r="EJ16" s="22"/>
      <c r="EK16" s="22"/>
      <c r="EL16" s="68"/>
      <c r="EM16" s="22"/>
      <c r="EN16" s="22"/>
      <c r="EO16" s="22"/>
      <c r="EP16" s="22"/>
      <c r="EQ16" s="68"/>
      <c r="ER16" s="22"/>
      <c r="ES16" s="22"/>
      <c r="ET16" s="22"/>
      <c r="EU16" s="22"/>
      <c r="EV16" s="68"/>
      <c r="EW16" s="22"/>
      <c r="EX16" s="22"/>
      <c r="EY16" s="22"/>
      <c r="EZ16" s="22"/>
      <c r="FA16" s="68"/>
      <c r="FB16" s="22"/>
      <c r="FC16" s="22"/>
      <c r="FD16" s="22"/>
      <c r="FE16" s="22"/>
      <c r="FF16" s="68"/>
      <c r="FG16" s="22"/>
      <c r="FH16" s="22"/>
      <c r="FI16" s="22"/>
      <c r="FJ16" s="22"/>
      <c r="FK16" s="25"/>
    </row>
    <row r="17" spans="1:167" x14ac:dyDescent="0.25">
      <c r="A17" s="49" t="s">
        <v>893</v>
      </c>
      <c r="B17" s="5">
        <f>DH53</f>
        <v>13</v>
      </c>
      <c r="C17" s="15">
        <f>DI53</f>
        <v>78</v>
      </c>
      <c r="D17" s="15">
        <f>DJ53</f>
        <v>0</v>
      </c>
      <c r="E17" s="15">
        <f>DK53</f>
        <v>91</v>
      </c>
      <c r="F17" s="15">
        <f>DL53</f>
        <v>2</v>
      </c>
      <c r="G17" s="7">
        <f t="shared" si="3"/>
        <v>45.5</v>
      </c>
      <c r="H17" s="24"/>
      <c r="I17" s="7">
        <f t="shared" si="4"/>
        <v>39</v>
      </c>
      <c r="J17" s="7">
        <f t="shared" si="2"/>
        <v>7</v>
      </c>
      <c r="K17" s="7"/>
      <c r="L17" s="68"/>
      <c r="M17" s="22"/>
      <c r="N17" s="22"/>
      <c r="O17" s="22"/>
      <c r="P17" s="22"/>
      <c r="Q17" s="68"/>
      <c r="R17" s="22"/>
      <c r="S17" s="22"/>
      <c r="T17" s="22"/>
      <c r="U17" s="22"/>
      <c r="V17" s="68"/>
      <c r="W17" s="70"/>
      <c r="X17" s="22"/>
      <c r="Y17" s="22"/>
      <c r="Z17" s="22"/>
      <c r="AA17" s="68"/>
      <c r="AB17" s="70"/>
      <c r="AC17" s="70"/>
      <c r="AD17" s="70"/>
      <c r="AE17" s="22"/>
      <c r="AF17" s="68"/>
      <c r="AG17" s="22"/>
      <c r="AH17" s="22"/>
      <c r="AI17" s="22"/>
      <c r="AJ17" s="22"/>
      <c r="AK17" s="68"/>
      <c r="AL17" s="22"/>
      <c r="AM17" s="22"/>
      <c r="AN17" s="22"/>
      <c r="AO17" s="22"/>
      <c r="AP17" s="68"/>
      <c r="AQ17" s="22"/>
      <c r="AR17" s="22"/>
      <c r="AS17" s="22"/>
      <c r="AT17" s="22"/>
      <c r="AU17" s="68"/>
      <c r="AV17" s="70"/>
      <c r="AW17" s="22"/>
      <c r="AX17" s="22"/>
      <c r="AY17" s="22"/>
      <c r="AZ17" s="68"/>
      <c r="BA17" s="22"/>
      <c r="BB17" s="22"/>
      <c r="BC17" s="22"/>
      <c r="BD17" s="22"/>
      <c r="BE17" s="68"/>
      <c r="BF17" s="22"/>
      <c r="BG17" s="22"/>
      <c r="BH17" s="22"/>
      <c r="BI17" s="22"/>
      <c r="BJ17" s="68"/>
      <c r="BK17" s="70"/>
      <c r="BL17" s="22"/>
      <c r="BM17" s="22"/>
      <c r="BN17" s="22"/>
      <c r="BO17" s="68"/>
      <c r="BP17" s="70"/>
      <c r="BQ17" s="22"/>
      <c r="BR17" s="22"/>
      <c r="BS17" s="22"/>
      <c r="BT17" s="68"/>
      <c r="BU17" s="70"/>
      <c r="BV17" s="22"/>
      <c r="BW17" s="22"/>
      <c r="BX17" s="22"/>
      <c r="BY17" s="68"/>
      <c r="BZ17" s="22"/>
      <c r="CA17" s="22"/>
      <c r="CB17" s="22"/>
      <c r="CC17" s="22"/>
      <c r="CD17" s="68"/>
      <c r="CE17" s="70"/>
      <c r="CF17" s="22"/>
      <c r="CG17" s="22"/>
      <c r="CH17" s="22"/>
      <c r="CI17" s="68"/>
      <c r="CJ17" s="70"/>
      <c r="CK17" s="22"/>
      <c r="CL17" s="22"/>
      <c r="CM17" s="22"/>
      <c r="CN17" s="68"/>
      <c r="CO17" s="22"/>
      <c r="CP17" s="22"/>
      <c r="CQ17" s="22"/>
      <c r="CR17" s="22"/>
      <c r="CS17" s="68"/>
      <c r="CT17" s="22"/>
      <c r="CU17" s="22"/>
      <c r="CV17" s="22"/>
      <c r="CW17" s="22"/>
      <c r="CX17" s="68"/>
      <c r="CY17" s="22"/>
      <c r="CZ17" s="22"/>
      <c r="DA17" s="22"/>
      <c r="DB17" s="22"/>
      <c r="DC17" s="68"/>
      <c r="DD17" s="70"/>
      <c r="DE17" s="22"/>
      <c r="DF17" s="22"/>
      <c r="DG17" s="22"/>
      <c r="DH17" s="68"/>
      <c r="DI17" s="22"/>
      <c r="DJ17" s="22"/>
      <c r="DK17" s="22"/>
      <c r="DL17" s="22"/>
      <c r="DM17" s="68"/>
      <c r="DN17" s="70"/>
      <c r="DO17" s="22"/>
      <c r="DP17" s="22"/>
      <c r="DQ17" s="22"/>
      <c r="DR17" s="68"/>
      <c r="DS17" s="70"/>
      <c r="DT17" s="22"/>
      <c r="DU17" s="22"/>
      <c r="DV17" s="22"/>
      <c r="DW17" s="68"/>
      <c r="DX17" s="22"/>
      <c r="DY17" s="22"/>
      <c r="DZ17" s="22"/>
      <c r="EA17" s="22"/>
      <c r="EB17" s="68"/>
      <c r="EC17" s="22"/>
      <c r="ED17" s="22"/>
      <c r="EE17" s="22"/>
      <c r="EF17" s="22"/>
      <c r="EG17" s="68"/>
      <c r="EH17" s="22"/>
      <c r="EI17" s="22"/>
      <c r="EJ17" s="22"/>
      <c r="EK17" s="22"/>
      <c r="EL17" s="68"/>
      <c r="EM17" s="22"/>
      <c r="EN17" s="22"/>
      <c r="EO17" s="22"/>
      <c r="EP17" s="22"/>
      <c r="EQ17" s="68"/>
      <c r="ER17" s="22"/>
      <c r="ES17" s="22"/>
      <c r="ET17" s="22"/>
      <c r="EU17" s="22"/>
      <c r="EV17" s="68"/>
      <c r="EW17" s="22"/>
      <c r="EX17" s="22"/>
      <c r="EY17" s="22"/>
      <c r="EZ17" s="22"/>
      <c r="FA17" s="68"/>
      <c r="FB17" s="22"/>
      <c r="FC17" s="22"/>
      <c r="FD17" s="22"/>
      <c r="FE17" s="22"/>
      <c r="FF17" s="68"/>
      <c r="FG17" s="22"/>
      <c r="FH17" s="22"/>
      <c r="FI17" s="22"/>
      <c r="FJ17" s="22"/>
      <c r="FK17" s="25"/>
    </row>
    <row r="18" spans="1:167" x14ac:dyDescent="0.25">
      <c r="A18" s="63" t="s">
        <v>732</v>
      </c>
      <c r="B18" s="5">
        <f>DR53</f>
        <v>48</v>
      </c>
      <c r="C18" s="15">
        <f>DS53</f>
        <v>288</v>
      </c>
      <c r="D18" s="15">
        <f>DT53</f>
        <v>6</v>
      </c>
      <c r="E18" s="15">
        <f>DU53</f>
        <v>214</v>
      </c>
      <c r="F18" s="15">
        <f>DV53</f>
        <v>12</v>
      </c>
      <c r="G18" s="7">
        <f t="shared" si="3"/>
        <v>17.833333333333332</v>
      </c>
      <c r="H18" s="24">
        <v>1</v>
      </c>
      <c r="I18" s="7">
        <f t="shared" si="4"/>
        <v>24</v>
      </c>
      <c r="J18" s="7">
        <f t="shared" si="2"/>
        <v>4.458333333333333</v>
      </c>
      <c r="K18" s="7"/>
      <c r="L18" s="68"/>
      <c r="M18" s="22"/>
      <c r="N18" s="22"/>
      <c r="O18" s="22"/>
      <c r="P18" s="22"/>
      <c r="Q18" s="68"/>
      <c r="R18" s="22"/>
      <c r="S18" s="22"/>
      <c r="T18" s="22"/>
      <c r="U18" s="22"/>
      <c r="V18" s="68"/>
      <c r="W18" s="70"/>
      <c r="X18" s="22"/>
      <c r="Y18" s="22"/>
      <c r="Z18" s="22"/>
      <c r="AA18" s="68"/>
      <c r="AB18" s="70"/>
      <c r="AC18" s="70"/>
      <c r="AD18" s="70"/>
      <c r="AE18" s="22"/>
      <c r="AF18" s="68"/>
      <c r="AG18" s="22"/>
      <c r="AH18" s="22"/>
      <c r="AI18" s="22"/>
      <c r="AJ18" s="22"/>
      <c r="AK18" s="68"/>
      <c r="AL18" s="22"/>
      <c r="AM18" s="22"/>
      <c r="AN18" s="22"/>
      <c r="AO18" s="22"/>
      <c r="AP18" s="68"/>
      <c r="AQ18" s="22"/>
      <c r="AR18" s="22"/>
      <c r="AS18" s="22"/>
      <c r="AT18" s="22"/>
      <c r="AU18" s="68"/>
      <c r="AV18" s="70"/>
      <c r="AW18" s="22"/>
      <c r="AX18" s="22"/>
      <c r="AY18" s="22"/>
      <c r="AZ18" s="68"/>
      <c r="BA18" s="22"/>
      <c r="BB18" s="22"/>
      <c r="BC18" s="22"/>
      <c r="BD18" s="22"/>
      <c r="BE18" s="68"/>
      <c r="BF18" s="22"/>
      <c r="BG18" s="22"/>
      <c r="BH18" s="22"/>
      <c r="BI18" s="22"/>
      <c r="BJ18" s="68"/>
      <c r="BK18" s="70"/>
      <c r="BL18" s="22"/>
      <c r="BM18" s="22"/>
      <c r="BN18" s="22"/>
      <c r="BO18" s="68"/>
      <c r="BP18" s="70"/>
      <c r="BQ18" s="22"/>
      <c r="BR18" s="22"/>
      <c r="BS18" s="22"/>
      <c r="BT18" s="68"/>
      <c r="BU18" s="70"/>
      <c r="BV18" s="22"/>
      <c r="BW18" s="22"/>
      <c r="BX18" s="22"/>
      <c r="BY18" s="68"/>
      <c r="BZ18" s="22"/>
      <c r="CA18" s="22"/>
      <c r="CB18" s="22"/>
      <c r="CC18" s="22"/>
      <c r="CD18" s="68"/>
      <c r="CE18" s="70"/>
      <c r="CF18" s="22"/>
      <c r="CG18" s="22"/>
      <c r="CH18" s="22"/>
      <c r="CI18" s="68"/>
      <c r="CJ18" s="70"/>
      <c r="CK18" s="22"/>
      <c r="CL18" s="22"/>
      <c r="CM18" s="22"/>
      <c r="CN18" s="68"/>
      <c r="CO18" s="22"/>
      <c r="CP18" s="22"/>
      <c r="CQ18" s="22"/>
      <c r="CR18" s="22"/>
      <c r="CS18" s="68"/>
      <c r="CT18" s="22"/>
      <c r="CU18" s="22"/>
      <c r="CV18" s="22"/>
      <c r="CW18" s="22"/>
      <c r="CX18" s="68"/>
      <c r="CY18" s="22"/>
      <c r="CZ18" s="22"/>
      <c r="DA18" s="22"/>
      <c r="DB18" s="22"/>
      <c r="DC18" s="68"/>
      <c r="DD18" s="70"/>
      <c r="DE18" s="22"/>
      <c r="DF18" s="22"/>
      <c r="DG18" s="22"/>
      <c r="DH18" s="68"/>
      <c r="DI18" s="22"/>
      <c r="DJ18" s="22"/>
      <c r="DK18" s="22"/>
      <c r="DL18" s="22"/>
      <c r="DM18" s="68"/>
      <c r="DN18" s="69"/>
      <c r="DO18" s="22"/>
      <c r="DP18" s="22"/>
      <c r="DQ18" s="22"/>
      <c r="DR18" s="68"/>
      <c r="DS18" s="69"/>
      <c r="DT18" s="22"/>
      <c r="DU18" s="22"/>
      <c r="DV18" s="22"/>
      <c r="DW18" s="68"/>
      <c r="DX18" s="22"/>
      <c r="DY18" s="22"/>
      <c r="DZ18" s="22"/>
      <c r="EA18" s="22"/>
      <c r="EB18" s="68"/>
      <c r="EC18" s="22"/>
      <c r="ED18" s="22"/>
      <c r="EE18" s="22"/>
      <c r="EF18" s="22"/>
      <c r="EG18" s="68"/>
      <c r="EH18" s="22"/>
      <c r="EI18" s="22"/>
      <c r="EJ18" s="22"/>
      <c r="EK18" s="22"/>
      <c r="EL18" s="68"/>
      <c r="EM18" s="22"/>
      <c r="EN18" s="22"/>
      <c r="EO18" s="22"/>
      <c r="EP18" s="22"/>
      <c r="EQ18" s="68"/>
      <c r="ER18" s="22"/>
      <c r="ES18" s="22"/>
      <c r="ET18" s="22"/>
      <c r="EU18" s="22"/>
      <c r="EV18" s="68"/>
      <c r="EW18" s="22"/>
      <c r="EX18" s="22"/>
      <c r="EY18" s="22"/>
      <c r="EZ18" s="22"/>
      <c r="FA18" s="68"/>
      <c r="FB18" s="22"/>
      <c r="FC18" s="22"/>
      <c r="FD18" s="22"/>
      <c r="FE18" s="22"/>
      <c r="FF18" s="68"/>
      <c r="FG18" s="22"/>
      <c r="FH18" s="22"/>
      <c r="FI18" s="22"/>
      <c r="FJ18" s="22"/>
      <c r="FK18" s="25"/>
    </row>
    <row r="19" spans="1:167" x14ac:dyDescent="0.25">
      <c r="A19" s="63" t="s">
        <v>738</v>
      </c>
      <c r="B19" s="5">
        <f>DW53</f>
        <v>36</v>
      </c>
      <c r="C19" s="15">
        <f>DX53</f>
        <v>216</v>
      </c>
      <c r="D19" s="15">
        <f>DY53</f>
        <v>5</v>
      </c>
      <c r="E19" s="15">
        <f>DZ53</f>
        <v>137</v>
      </c>
      <c r="F19" s="15">
        <f>EA53</f>
        <v>9</v>
      </c>
      <c r="G19" s="7">
        <f t="shared" si="3"/>
        <v>15.222222222222221</v>
      </c>
      <c r="H19" s="24"/>
      <c r="I19" s="7">
        <f t="shared" si="4"/>
        <v>24</v>
      </c>
      <c r="J19" s="7">
        <f t="shared" si="2"/>
        <v>3.8055555555555554</v>
      </c>
      <c r="K19" s="7"/>
      <c r="L19" s="68"/>
      <c r="M19" s="22"/>
      <c r="N19" s="22"/>
      <c r="O19" s="22"/>
      <c r="P19" s="22"/>
      <c r="Q19" s="68"/>
      <c r="R19" s="22"/>
      <c r="S19" s="22"/>
      <c r="T19" s="22"/>
      <c r="U19" s="22"/>
      <c r="V19" s="68"/>
      <c r="W19" s="70"/>
      <c r="X19" s="22"/>
      <c r="Y19" s="22"/>
      <c r="Z19" s="22"/>
      <c r="AA19" s="68"/>
      <c r="AB19" s="70"/>
      <c r="AC19" s="70"/>
      <c r="AD19" s="70"/>
      <c r="AE19" s="22"/>
      <c r="AF19" s="68"/>
      <c r="AG19" s="22"/>
      <c r="AH19" s="22"/>
      <c r="AI19" s="22"/>
      <c r="AJ19" s="22"/>
      <c r="AK19" s="68"/>
      <c r="AL19" s="22"/>
      <c r="AM19" s="22"/>
      <c r="AN19" s="22"/>
      <c r="AO19" s="22"/>
      <c r="AP19" s="68"/>
      <c r="AQ19" s="22"/>
      <c r="AR19" s="22"/>
      <c r="AS19" s="22"/>
      <c r="AT19" s="22"/>
      <c r="AU19" s="68"/>
      <c r="AV19" s="70"/>
      <c r="AW19" s="22"/>
      <c r="AX19" s="22"/>
      <c r="AY19" s="22"/>
      <c r="AZ19" s="68"/>
      <c r="BA19" s="22"/>
      <c r="BB19" s="22"/>
      <c r="BC19" s="22"/>
      <c r="BD19" s="22"/>
      <c r="BE19" s="68"/>
      <c r="BF19" s="22"/>
      <c r="BG19" s="22"/>
      <c r="BH19" s="22"/>
      <c r="BI19" s="22"/>
      <c r="BJ19" s="68"/>
      <c r="BK19" s="70"/>
      <c r="BL19" s="22"/>
      <c r="BM19" s="22"/>
      <c r="BN19" s="22"/>
      <c r="BO19" s="68"/>
      <c r="BP19" s="70"/>
      <c r="BQ19" s="22"/>
      <c r="BR19" s="22"/>
      <c r="BS19" s="22"/>
      <c r="BT19" s="68"/>
      <c r="BU19" s="22"/>
      <c r="BV19" s="22"/>
      <c r="BW19" s="22"/>
      <c r="BX19" s="22"/>
      <c r="BY19" s="68"/>
      <c r="BZ19" s="22"/>
      <c r="CA19" s="22"/>
      <c r="CB19" s="22"/>
      <c r="CC19" s="22"/>
      <c r="CD19" s="68"/>
      <c r="CE19" s="22"/>
      <c r="CF19" s="22"/>
      <c r="CG19" s="22"/>
      <c r="CH19" s="22"/>
      <c r="CI19" s="68"/>
      <c r="CJ19" s="22"/>
      <c r="CK19" s="22"/>
      <c r="CL19" s="22"/>
      <c r="CM19" s="22"/>
      <c r="CN19" s="68"/>
      <c r="CO19" s="22"/>
      <c r="CP19" s="22"/>
      <c r="CQ19" s="22"/>
      <c r="CR19" s="22"/>
      <c r="CS19" s="68"/>
      <c r="CT19" s="22"/>
      <c r="CU19" s="22"/>
      <c r="CV19" s="22"/>
      <c r="CW19" s="22"/>
      <c r="CX19" s="68"/>
      <c r="CY19" s="22"/>
      <c r="CZ19" s="22"/>
      <c r="DA19" s="22"/>
      <c r="DB19" s="22"/>
      <c r="DC19" s="68"/>
      <c r="DD19" s="22"/>
      <c r="DE19" s="22"/>
      <c r="DF19" s="22"/>
      <c r="DG19" s="22"/>
      <c r="DH19" s="68"/>
      <c r="DI19" s="22"/>
      <c r="DJ19" s="22"/>
      <c r="DK19" s="22"/>
      <c r="DL19" s="22"/>
      <c r="DM19" s="68"/>
      <c r="DN19" s="69"/>
      <c r="DO19" s="22"/>
      <c r="DP19" s="22"/>
      <c r="DQ19" s="69"/>
      <c r="DR19" s="68"/>
      <c r="DS19" s="22"/>
      <c r="DT19" s="22"/>
      <c r="DU19" s="22"/>
      <c r="DV19" s="22"/>
      <c r="DW19" s="68"/>
      <c r="DX19" s="22"/>
      <c r="DY19" s="22"/>
      <c r="DZ19" s="22"/>
      <c r="EA19" s="22"/>
      <c r="EB19" s="68"/>
      <c r="EC19" s="22"/>
      <c r="ED19" s="22"/>
      <c r="EE19" s="22"/>
      <c r="EF19" s="22"/>
      <c r="EG19" s="68"/>
      <c r="EH19" s="22"/>
      <c r="EI19" s="22"/>
      <c r="EJ19" s="22"/>
      <c r="EK19" s="22"/>
      <c r="EL19" s="68"/>
      <c r="EM19" s="22"/>
      <c r="EN19" s="22"/>
      <c r="EO19" s="22"/>
      <c r="EP19" s="22"/>
      <c r="EQ19" s="68"/>
      <c r="ER19" s="22"/>
      <c r="ES19" s="22"/>
      <c r="ET19" s="22"/>
      <c r="EU19" s="22"/>
      <c r="EV19" s="68"/>
      <c r="EW19" s="22"/>
      <c r="EX19" s="22"/>
      <c r="EY19" s="22"/>
      <c r="EZ19" s="22"/>
      <c r="FA19" s="68"/>
      <c r="FB19" s="22"/>
      <c r="FC19" s="22"/>
      <c r="FD19" s="22"/>
      <c r="FE19" s="22"/>
      <c r="FF19" s="68"/>
      <c r="FG19" s="22"/>
      <c r="FH19" s="22"/>
      <c r="FI19" s="22"/>
      <c r="FJ19" s="22"/>
      <c r="FK19" s="25"/>
    </row>
    <row r="20" spans="1:167" x14ac:dyDescent="0.25">
      <c r="A20" s="62" t="s">
        <v>617</v>
      </c>
      <c r="B20" s="5">
        <f>EB53</f>
        <v>29</v>
      </c>
      <c r="C20" s="15">
        <f>EC53</f>
        <v>174</v>
      </c>
      <c r="D20" s="15">
        <f>ED53</f>
        <v>1</v>
      </c>
      <c r="E20" s="15">
        <f>EE53</f>
        <v>167</v>
      </c>
      <c r="F20" s="15">
        <f>EF53</f>
        <v>8</v>
      </c>
      <c r="G20" s="7">
        <f t="shared" si="3"/>
        <v>20.875</v>
      </c>
      <c r="H20" s="24">
        <v>1</v>
      </c>
      <c r="I20" s="7">
        <f t="shared" si="4"/>
        <v>21.75</v>
      </c>
      <c r="J20" s="7">
        <f t="shared" si="2"/>
        <v>5.7586206896551726</v>
      </c>
      <c r="K20" s="7"/>
      <c r="L20" s="68"/>
      <c r="M20" s="22"/>
      <c r="N20" s="22"/>
      <c r="O20" s="22"/>
      <c r="P20" s="22"/>
      <c r="Q20" s="68"/>
      <c r="R20" s="22"/>
      <c r="S20" s="22"/>
      <c r="T20" s="22"/>
      <c r="U20" s="22"/>
      <c r="V20" s="68"/>
      <c r="W20" s="70"/>
      <c r="X20" s="22"/>
      <c r="Y20" s="22"/>
      <c r="Z20" s="22"/>
      <c r="AA20" s="68"/>
      <c r="AB20" s="70"/>
      <c r="AC20" s="70"/>
      <c r="AD20" s="70"/>
      <c r="AE20" s="22"/>
      <c r="AF20" s="68"/>
      <c r="AG20" s="22"/>
      <c r="AH20" s="22"/>
      <c r="AI20" s="22"/>
      <c r="AJ20" s="22"/>
      <c r="AK20" s="68"/>
      <c r="AL20" s="22"/>
      <c r="AM20" s="22"/>
      <c r="AN20" s="22"/>
      <c r="AO20" s="22"/>
      <c r="AP20" s="68"/>
      <c r="AQ20" s="22"/>
      <c r="AR20" s="22"/>
      <c r="AS20" s="22"/>
      <c r="AT20" s="22"/>
      <c r="AU20" s="68"/>
      <c r="AV20" s="70"/>
      <c r="AW20" s="22"/>
      <c r="AX20" s="22"/>
      <c r="AY20" s="22"/>
      <c r="AZ20" s="68"/>
      <c r="BA20" s="22"/>
      <c r="BB20" s="22"/>
      <c r="BC20" s="22"/>
      <c r="BD20" s="22"/>
      <c r="BE20" s="68"/>
      <c r="BF20" s="22"/>
      <c r="BG20" s="22"/>
      <c r="BH20" s="22"/>
      <c r="BI20" s="22"/>
      <c r="BJ20" s="68"/>
      <c r="BK20" s="70"/>
      <c r="BL20" s="22"/>
      <c r="BM20" s="22"/>
      <c r="BN20" s="22"/>
      <c r="BO20" s="68"/>
      <c r="BP20" s="70"/>
      <c r="BQ20" s="22"/>
      <c r="BR20" s="22"/>
      <c r="BS20" s="22"/>
      <c r="BT20" s="68"/>
      <c r="BU20" s="22"/>
      <c r="BV20" s="22"/>
      <c r="BW20" s="22"/>
      <c r="BX20" s="22"/>
      <c r="BY20" s="68"/>
      <c r="BZ20" s="22"/>
      <c r="CA20" s="22"/>
      <c r="CB20" s="22"/>
      <c r="CC20" s="22"/>
      <c r="CD20" s="68"/>
      <c r="CE20" s="22"/>
      <c r="CF20" s="22"/>
      <c r="CG20" s="22"/>
      <c r="CH20" s="22"/>
      <c r="CI20" s="68"/>
      <c r="CJ20" s="22"/>
      <c r="CK20" s="22"/>
      <c r="CL20" s="22"/>
      <c r="CM20" s="22"/>
      <c r="CN20" s="68"/>
      <c r="CO20" s="22"/>
      <c r="CP20" s="22"/>
      <c r="CQ20" s="22"/>
      <c r="CR20" s="22"/>
      <c r="CS20" s="68"/>
      <c r="CT20" s="22"/>
      <c r="CU20" s="22"/>
      <c r="CV20" s="22"/>
      <c r="CW20" s="22"/>
      <c r="CX20" s="68"/>
      <c r="CY20" s="22"/>
      <c r="CZ20" s="22"/>
      <c r="DA20" s="22"/>
      <c r="DB20" s="22"/>
      <c r="DC20" s="68"/>
      <c r="DD20" s="22"/>
      <c r="DE20" s="22"/>
      <c r="DF20" s="22"/>
      <c r="DG20" s="22"/>
      <c r="DH20" s="68"/>
      <c r="DI20" s="22"/>
      <c r="DJ20" s="22"/>
      <c r="DK20" s="22"/>
      <c r="DL20" s="22"/>
      <c r="DM20" s="68"/>
      <c r="DN20" s="69"/>
      <c r="DO20" s="22"/>
      <c r="DP20" s="22"/>
      <c r="DQ20" s="69"/>
      <c r="DR20" s="68"/>
      <c r="DS20" s="22"/>
      <c r="DT20" s="22"/>
      <c r="DU20" s="22"/>
      <c r="DV20" s="22"/>
      <c r="DW20" s="68"/>
      <c r="DX20" s="22"/>
      <c r="DY20" s="22"/>
      <c r="DZ20" s="22"/>
      <c r="EA20" s="22"/>
      <c r="EB20" s="68"/>
      <c r="EC20" s="22"/>
      <c r="ED20" s="22"/>
      <c r="EE20" s="22"/>
      <c r="EF20" s="22"/>
      <c r="EG20" s="68"/>
      <c r="EH20" s="22"/>
      <c r="EI20" s="22"/>
      <c r="EJ20" s="22"/>
      <c r="EK20" s="22"/>
      <c r="EL20" s="68"/>
      <c r="EM20" s="22"/>
      <c r="EN20" s="22"/>
      <c r="EO20" s="22"/>
      <c r="EP20" s="22"/>
      <c r="EQ20" s="68"/>
      <c r="ER20" s="22"/>
      <c r="ES20" s="22"/>
      <c r="ET20" s="22"/>
      <c r="EU20" s="22"/>
      <c r="EV20" s="68"/>
      <c r="EW20" s="22"/>
      <c r="EX20" s="22"/>
      <c r="EY20" s="22"/>
      <c r="EZ20" s="22"/>
      <c r="FA20" s="68"/>
      <c r="FB20" s="22"/>
      <c r="FC20" s="22"/>
      <c r="FD20" s="22"/>
      <c r="FE20" s="22"/>
      <c r="FF20" s="68"/>
      <c r="FG20" s="22"/>
      <c r="FH20" s="22"/>
      <c r="FI20" s="22"/>
      <c r="FJ20" s="22"/>
      <c r="FK20" s="25"/>
    </row>
    <row r="21" spans="1:167" x14ac:dyDescent="0.25">
      <c r="A21" s="62" t="s">
        <v>530</v>
      </c>
      <c r="B21" s="5">
        <f>EG53</f>
        <v>10</v>
      </c>
      <c r="C21" s="15">
        <f>EH53</f>
        <v>60</v>
      </c>
      <c r="D21" s="15">
        <f>EI53</f>
        <v>0</v>
      </c>
      <c r="E21" s="15">
        <f>EJ53</f>
        <v>63</v>
      </c>
      <c r="F21" s="15">
        <f>EK53</f>
        <v>2</v>
      </c>
      <c r="G21" s="7">
        <f t="shared" si="3"/>
        <v>31.5</v>
      </c>
      <c r="H21" s="24"/>
      <c r="I21" s="7">
        <f t="shared" si="4"/>
        <v>30</v>
      </c>
      <c r="J21" s="7">
        <f t="shared" si="2"/>
        <v>6.3</v>
      </c>
      <c r="K21" s="7"/>
      <c r="L21" s="68"/>
      <c r="M21" s="22"/>
      <c r="N21" s="22"/>
      <c r="O21" s="22"/>
      <c r="P21" s="22"/>
      <c r="Q21" s="68"/>
      <c r="R21" s="22"/>
      <c r="S21" s="22"/>
      <c r="T21" s="22"/>
      <c r="U21" s="22"/>
      <c r="V21" s="68"/>
      <c r="W21" s="70"/>
      <c r="X21" s="22"/>
      <c r="Y21" s="22"/>
      <c r="Z21" s="22"/>
      <c r="AA21" s="68"/>
      <c r="AB21" s="70"/>
      <c r="AC21" s="70"/>
      <c r="AD21" s="70"/>
      <c r="AE21" s="22"/>
      <c r="AF21" s="68"/>
      <c r="AG21" s="22"/>
      <c r="AH21" s="22"/>
      <c r="AI21" s="22"/>
      <c r="AJ21" s="22"/>
      <c r="AK21" s="68"/>
      <c r="AL21" s="22"/>
      <c r="AM21" s="22"/>
      <c r="AN21" s="22"/>
      <c r="AO21" s="22"/>
      <c r="AP21" s="68"/>
      <c r="AQ21" s="22"/>
      <c r="AR21" s="22"/>
      <c r="AS21" s="22"/>
      <c r="AT21" s="22"/>
      <c r="AU21" s="68"/>
      <c r="AV21" s="70"/>
      <c r="AW21" s="22"/>
      <c r="AX21" s="22"/>
      <c r="AY21" s="22"/>
      <c r="AZ21" s="68"/>
      <c r="BA21" s="22"/>
      <c r="BB21" s="22"/>
      <c r="BC21" s="22"/>
      <c r="BD21" s="22"/>
      <c r="BE21" s="68"/>
      <c r="BF21" s="22"/>
      <c r="BG21" s="22"/>
      <c r="BH21" s="22"/>
      <c r="BI21" s="22"/>
      <c r="BJ21" s="68"/>
      <c r="BK21" s="70"/>
      <c r="BL21" s="22"/>
      <c r="BM21" s="22"/>
      <c r="BN21" s="22"/>
      <c r="BO21" s="68"/>
      <c r="BP21" s="70"/>
      <c r="BQ21" s="22"/>
      <c r="BR21" s="22"/>
      <c r="BS21" s="22"/>
      <c r="BT21" s="68"/>
      <c r="BU21" s="22"/>
      <c r="BV21" s="22"/>
      <c r="BW21" s="22"/>
      <c r="BX21" s="22"/>
      <c r="BY21" s="68"/>
      <c r="BZ21" s="22"/>
      <c r="CA21" s="22"/>
      <c r="CB21" s="22"/>
      <c r="CC21" s="22"/>
      <c r="CD21" s="68"/>
      <c r="CE21" s="22"/>
      <c r="CF21" s="22"/>
      <c r="CG21" s="22"/>
      <c r="CH21" s="22"/>
      <c r="CI21" s="68"/>
      <c r="CJ21" s="22"/>
      <c r="CK21" s="22"/>
      <c r="CL21" s="22"/>
      <c r="CM21" s="22"/>
      <c r="CN21" s="68"/>
      <c r="CO21" s="22"/>
      <c r="CP21" s="22"/>
      <c r="CQ21" s="22"/>
      <c r="CR21" s="22"/>
      <c r="CS21" s="68"/>
      <c r="CT21" s="22"/>
      <c r="CU21" s="22"/>
      <c r="CV21" s="22"/>
      <c r="CW21" s="22"/>
      <c r="CX21" s="68"/>
      <c r="CY21" s="22"/>
      <c r="CZ21" s="22"/>
      <c r="DA21" s="22"/>
      <c r="DB21" s="22"/>
      <c r="DC21" s="68"/>
      <c r="DD21" s="22"/>
      <c r="DE21" s="22"/>
      <c r="DF21" s="22"/>
      <c r="DG21" s="22"/>
      <c r="DH21" s="68"/>
      <c r="DI21" s="22"/>
      <c r="DJ21" s="22"/>
      <c r="DK21" s="22"/>
      <c r="DL21" s="22"/>
      <c r="DM21" s="68"/>
      <c r="DN21" s="69"/>
      <c r="DO21" s="22"/>
      <c r="DP21" s="22"/>
      <c r="DQ21" s="69"/>
      <c r="DR21" s="68"/>
      <c r="DS21" s="22"/>
      <c r="DT21" s="22"/>
      <c r="DU21" s="22"/>
      <c r="DV21" s="22"/>
      <c r="DW21" s="68"/>
      <c r="DX21" s="22"/>
      <c r="DY21" s="22"/>
      <c r="DZ21" s="22"/>
      <c r="EA21" s="22"/>
      <c r="EB21" s="68"/>
      <c r="EC21" s="22"/>
      <c r="ED21" s="22"/>
      <c r="EE21" s="22"/>
      <c r="EF21" s="22"/>
      <c r="EG21" s="68"/>
      <c r="EH21" s="22"/>
      <c r="EI21" s="22"/>
      <c r="EJ21" s="22"/>
      <c r="EK21" s="22"/>
      <c r="EL21" s="68"/>
      <c r="EM21" s="22"/>
      <c r="EN21" s="22"/>
      <c r="EO21" s="22"/>
      <c r="EP21" s="22"/>
      <c r="EQ21" s="68"/>
      <c r="ER21" s="22"/>
      <c r="ES21" s="22"/>
      <c r="ET21" s="22"/>
      <c r="EU21" s="22"/>
      <c r="EV21" s="68"/>
      <c r="EW21" s="22"/>
      <c r="EX21" s="22"/>
      <c r="EY21" s="22"/>
      <c r="EZ21" s="22"/>
      <c r="FA21" s="68"/>
      <c r="FB21" s="22"/>
      <c r="FC21" s="22"/>
      <c r="FD21" s="22"/>
      <c r="FE21" s="22"/>
      <c r="FF21" s="68"/>
      <c r="FG21" s="22"/>
      <c r="FH21" s="22"/>
      <c r="FI21" s="22"/>
      <c r="FJ21" s="22"/>
      <c r="FK21" s="25"/>
    </row>
    <row r="22" spans="1:167" x14ac:dyDescent="0.25">
      <c r="A22" s="62" t="s">
        <v>830</v>
      </c>
      <c r="B22" s="5">
        <f>EL53</f>
        <v>14</v>
      </c>
      <c r="C22" s="15">
        <f>EM53</f>
        <v>84</v>
      </c>
      <c r="D22" s="15">
        <f>EN53</f>
        <v>0</v>
      </c>
      <c r="E22" s="15">
        <f>EO53</f>
        <v>80</v>
      </c>
      <c r="F22" s="15">
        <f>EP53</f>
        <v>1</v>
      </c>
      <c r="G22" s="7">
        <f t="shared" si="3"/>
        <v>80</v>
      </c>
      <c r="H22" s="24"/>
      <c r="I22" s="7">
        <f t="shared" si="4"/>
        <v>84</v>
      </c>
      <c r="J22" s="7">
        <f t="shared" si="2"/>
        <v>5.7142857142857144</v>
      </c>
      <c r="K22" s="7"/>
      <c r="L22" s="68"/>
      <c r="M22" s="22"/>
      <c r="N22" s="22"/>
      <c r="O22" s="22"/>
      <c r="P22" s="22"/>
      <c r="Q22" s="68"/>
      <c r="R22" s="22"/>
      <c r="S22" s="22"/>
      <c r="T22" s="22"/>
      <c r="U22" s="22"/>
      <c r="V22" s="68"/>
      <c r="W22" s="70"/>
      <c r="X22" s="22"/>
      <c r="Y22" s="22"/>
      <c r="Z22" s="22"/>
      <c r="AA22" s="68"/>
      <c r="AB22" s="70"/>
      <c r="AC22" s="70"/>
      <c r="AD22" s="70"/>
      <c r="AE22" s="22"/>
      <c r="AF22" s="68"/>
      <c r="AG22" s="22"/>
      <c r="AH22" s="22"/>
      <c r="AI22" s="22"/>
      <c r="AJ22" s="22"/>
      <c r="AK22" s="68"/>
      <c r="AL22" s="22"/>
      <c r="AM22" s="22"/>
      <c r="AN22" s="22"/>
      <c r="AO22" s="22"/>
      <c r="AP22" s="68"/>
      <c r="AQ22" s="22"/>
      <c r="AR22" s="22"/>
      <c r="AS22" s="22"/>
      <c r="AT22" s="22"/>
      <c r="AU22" s="68"/>
      <c r="AV22" s="70"/>
      <c r="AW22" s="22"/>
      <c r="AX22" s="22"/>
      <c r="AY22" s="22"/>
      <c r="AZ22" s="68"/>
      <c r="BA22" s="22"/>
      <c r="BB22" s="22"/>
      <c r="BC22" s="22"/>
      <c r="BD22" s="22"/>
      <c r="BE22" s="68"/>
      <c r="BF22" s="22"/>
      <c r="BG22" s="22"/>
      <c r="BH22" s="22"/>
      <c r="BI22" s="22"/>
      <c r="BJ22" s="68"/>
      <c r="BK22" s="70"/>
      <c r="BL22" s="22"/>
      <c r="BM22" s="22"/>
      <c r="BN22" s="22"/>
      <c r="BO22" s="68"/>
      <c r="BP22" s="70"/>
      <c r="BQ22" s="22"/>
      <c r="BR22" s="22"/>
      <c r="BS22" s="22"/>
      <c r="BT22" s="68"/>
      <c r="BU22" s="22"/>
      <c r="BV22" s="22"/>
      <c r="BW22" s="22"/>
      <c r="BX22" s="22"/>
      <c r="BY22" s="68"/>
      <c r="BZ22" s="22"/>
      <c r="CA22" s="22"/>
      <c r="CB22" s="22"/>
      <c r="CC22" s="22"/>
      <c r="CD22" s="68"/>
      <c r="CE22" s="22"/>
      <c r="CF22" s="22"/>
      <c r="CG22" s="22"/>
      <c r="CH22" s="22"/>
      <c r="CI22" s="68"/>
      <c r="CJ22" s="22"/>
      <c r="CK22" s="22"/>
      <c r="CL22" s="22"/>
      <c r="CM22" s="22"/>
      <c r="CN22" s="68"/>
      <c r="CO22" s="22"/>
      <c r="CP22" s="22"/>
      <c r="CQ22" s="22"/>
      <c r="CR22" s="22"/>
      <c r="CS22" s="68"/>
      <c r="CT22" s="22"/>
      <c r="CU22" s="22"/>
      <c r="CV22" s="22"/>
      <c r="CW22" s="22"/>
      <c r="CX22" s="68"/>
      <c r="CY22" s="22"/>
      <c r="CZ22" s="22"/>
      <c r="DA22" s="22"/>
      <c r="DB22" s="22"/>
      <c r="DC22" s="68"/>
      <c r="DD22" s="22"/>
      <c r="DE22" s="22"/>
      <c r="DF22" s="22"/>
      <c r="DG22" s="22"/>
      <c r="DH22" s="68"/>
      <c r="DI22" s="22"/>
      <c r="DJ22" s="22"/>
      <c r="DK22" s="22"/>
      <c r="DL22" s="22"/>
      <c r="DM22" s="68"/>
      <c r="DN22" s="69"/>
      <c r="DO22" s="22"/>
      <c r="DP22" s="22"/>
      <c r="DQ22" s="69"/>
      <c r="DR22" s="68"/>
      <c r="DS22" s="22"/>
      <c r="DT22" s="22"/>
      <c r="DU22" s="22"/>
      <c r="DV22" s="22"/>
      <c r="DW22" s="68"/>
      <c r="DX22" s="22"/>
      <c r="DY22" s="22"/>
      <c r="DZ22" s="22"/>
      <c r="EA22" s="22"/>
      <c r="EB22" s="68"/>
      <c r="EC22" s="22"/>
      <c r="ED22" s="22"/>
      <c r="EE22" s="22"/>
      <c r="EF22" s="22"/>
      <c r="EG22" s="68"/>
      <c r="EH22" s="22"/>
      <c r="EI22" s="22"/>
      <c r="EJ22" s="22"/>
      <c r="EK22" s="22"/>
      <c r="EL22" s="68"/>
      <c r="EM22" s="22"/>
      <c r="EN22" s="22"/>
      <c r="EO22" s="22"/>
      <c r="EP22" s="22"/>
      <c r="EQ22" s="68"/>
      <c r="ER22" s="22"/>
      <c r="ES22" s="22"/>
      <c r="ET22" s="22"/>
      <c r="EU22" s="22"/>
      <c r="EV22" s="68"/>
      <c r="EW22" s="22"/>
      <c r="EX22" s="22"/>
      <c r="EY22" s="22"/>
      <c r="EZ22" s="22"/>
      <c r="FA22" s="68"/>
      <c r="FB22" s="22"/>
      <c r="FC22" s="22"/>
      <c r="FD22" s="22"/>
      <c r="FE22" s="22"/>
      <c r="FF22" s="68"/>
      <c r="FG22" s="22"/>
      <c r="FH22" s="22"/>
      <c r="FI22" s="22"/>
      <c r="FJ22" s="22"/>
      <c r="FK22" s="25"/>
    </row>
    <row r="23" spans="1:167" x14ac:dyDescent="0.25">
      <c r="A23" s="63" t="s">
        <v>746</v>
      </c>
      <c r="B23" s="5">
        <f>EQ53</f>
        <v>29</v>
      </c>
      <c r="C23" s="15">
        <f>ER53</f>
        <v>174</v>
      </c>
      <c r="D23" s="15">
        <f>ES53</f>
        <v>0</v>
      </c>
      <c r="E23" s="15">
        <f>ET53</f>
        <v>168</v>
      </c>
      <c r="F23" s="15">
        <f>EU53</f>
        <v>7</v>
      </c>
      <c r="G23" s="7">
        <f t="shared" si="3"/>
        <v>24</v>
      </c>
      <c r="H23" s="24"/>
      <c r="I23" s="7">
        <f t="shared" si="4"/>
        <v>24.857142857142858</v>
      </c>
      <c r="J23" s="7">
        <f t="shared" si="2"/>
        <v>5.7931034482758621</v>
      </c>
      <c r="K23" s="7"/>
      <c r="L23" s="68"/>
      <c r="M23" s="22"/>
      <c r="N23" s="22"/>
      <c r="O23" s="22"/>
      <c r="P23" s="22"/>
      <c r="Q23" s="68"/>
      <c r="R23" s="22"/>
      <c r="S23" s="22"/>
      <c r="T23" s="22"/>
      <c r="U23" s="22"/>
      <c r="V23" s="68"/>
      <c r="W23" s="70"/>
      <c r="X23" s="22"/>
      <c r="Y23" s="22"/>
      <c r="Z23" s="22"/>
      <c r="AA23" s="68"/>
      <c r="AB23" s="70"/>
      <c r="AC23" s="70"/>
      <c r="AD23" s="70"/>
      <c r="AE23" s="22"/>
      <c r="AF23" s="68"/>
      <c r="AG23" s="22"/>
      <c r="AH23" s="22"/>
      <c r="AI23" s="22"/>
      <c r="AJ23" s="22"/>
      <c r="AK23" s="68"/>
      <c r="AL23" s="22"/>
      <c r="AM23" s="22"/>
      <c r="AN23" s="22"/>
      <c r="AO23" s="22"/>
      <c r="AP23" s="68"/>
      <c r="AQ23" s="22"/>
      <c r="AR23" s="22"/>
      <c r="AS23" s="22"/>
      <c r="AT23" s="22"/>
      <c r="AU23" s="68"/>
      <c r="AV23" s="70"/>
      <c r="AW23" s="22"/>
      <c r="AX23" s="22"/>
      <c r="AY23" s="22"/>
      <c r="AZ23" s="68"/>
      <c r="BA23" s="22"/>
      <c r="BB23" s="22"/>
      <c r="BC23" s="22"/>
      <c r="BD23" s="22"/>
      <c r="BE23" s="68"/>
      <c r="BF23" s="22"/>
      <c r="BG23" s="22"/>
      <c r="BH23" s="22"/>
      <c r="BI23" s="22"/>
      <c r="BJ23" s="68"/>
      <c r="BK23" s="70"/>
      <c r="BL23" s="22"/>
      <c r="BM23" s="22"/>
      <c r="BN23" s="22"/>
      <c r="BO23" s="68"/>
      <c r="BP23" s="70"/>
      <c r="BQ23" s="22"/>
      <c r="BR23" s="22"/>
      <c r="BS23" s="22"/>
      <c r="BT23" s="68"/>
      <c r="BU23" s="22"/>
      <c r="BV23" s="22"/>
      <c r="BW23" s="22"/>
      <c r="BX23" s="22"/>
      <c r="BY23" s="68"/>
      <c r="BZ23" s="22"/>
      <c r="CA23" s="22"/>
      <c r="CB23" s="22"/>
      <c r="CC23" s="22"/>
      <c r="CD23" s="68"/>
      <c r="CE23" s="22"/>
      <c r="CF23" s="22"/>
      <c r="CG23" s="22"/>
      <c r="CH23" s="22"/>
      <c r="CI23" s="68"/>
      <c r="CJ23" s="22"/>
      <c r="CK23" s="22"/>
      <c r="CL23" s="22"/>
      <c r="CM23" s="22"/>
      <c r="CN23" s="68"/>
      <c r="CO23" s="22"/>
      <c r="CP23" s="22"/>
      <c r="CQ23" s="22"/>
      <c r="CR23" s="22"/>
      <c r="CS23" s="68"/>
      <c r="CT23" s="22"/>
      <c r="CU23" s="22"/>
      <c r="CV23" s="22"/>
      <c r="CW23" s="22"/>
      <c r="CX23" s="68"/>
      <c r="CY23" s="22"/>
      <c r="CZ23" s="22"/>
      <c r="DA23" s="22"/>
      <c r="DB23" s="22"/>
      <c r="DC23" s="68"/>
      <c r="DD23" s="22"/>
      <c r="DE23" s="22"/>
      <c r="DF23" s="22"/>
      <c r="DG23" s="22"/>
      <c r="DH23" s="68"/>
      <c r="DI23" s="22"/>
      <c r="DJ23" s="22"/>
      <c r="DK23" s="22"/>
      <c r="DL23" s="22"/>
      <c r="DM23" s="68"/>
      <c r="DN23" s="69"/>
      <c r="DO23" s="22"/>
      <c r="DP23" s="22"/>
      <c r="DQ23" s="69"/>
      <c r="DR23" s="68"/>
      <c r="DS23" s="22"/>
      <c r="DT23" s="22"/>
      <c r="DU23" s="22"/>
      <c r="DV23" s="22"/>
      <c r="DW23" s="68"/>
      <c r="DX23" s="22"/>
      <c r="DY23" s="22"/>
      <c r="DZ23" s="22"/>
      <c r="EA23" s="22"/>
      <c r="EB23" s="68"/>
      <c r="EC23" s="22"/>
      <c r="ED23" s="22"/>
      <c r="EE23" s="22"/>
      <c r="EF23" s="22"/>
      <c r="EG23" s="68"/>
      <c r="EH23" s="22"/>
      <c r="EI23" s="22"/>
      <c r="EJ23" s="22"/>
      <c r="EK23" s="22"/>
      <c r="EL23" s="68"/>
      <c r="EM23" s="22"/>
      <c r="EN23" s="22"/>
      <c r="EO23" s="22"/>
      <c r="EP23" s="22"/>
      <c r="EQ23" s="68"/>
      <c r="ER23" s="22"/>
      <c r="ES23" s="22"/>
      <c r="ET23" s="22"/>
      <c r="EU23" s="22"/>
      <c r="EV23" s="68"/>
      <c r="EW23" s="22"/>
      <c r="EX23" s="22"/>
      <c r="EY23" s="22"/>
      <c r="EZ23" s="22"/>
      <c r="FA23" s="68"/>
      <c r="FB23" s="22"/>
      <c r="FC23" s="22"/>
      <c r="FD23" s="22"/>
      <c r="FE23" s="22"/>
      <c r="FF23" s="68"/>
      <c r="FG23" s="22"/>
      <c r="FH23" s="22"/>
      <c r="FI23" s="22"/>
      <c r="FJ23" s="22"/>
      <c r="FK23" s="25"/>
    </row>
    <row r="24" spans="1:167" x14ac:dyDescent="0.25">
      <c r="K24" s="7"/>
      <c r="L24" s="68"/>
      <c r="M24" s="22"/>
      <c r="N24" s="22"/>
      <c r="O24" s="22"/>
      <c r="P24" s="22"/>
      <c r="Q24" s="68"/>
      <c r="R24" s="22"/>
      <c r="S24" s="22"/>
      <c r="T24" s="22"/>
      <c r="U24" s="22"/>
      <c r="V24" s="68"/>
      <c r="W24" s="70"/>
      <c r="X24" s="22"/>
      <c r="Y24" s="22"/>
      <c r="Z24" s="22"/>
      <c r="AA24" s="68"/>
      <c r="AB24" s="70"/>
      <c r="AC24" s="70"/>
      <c r="AD24" s="70"/>
      <c r="AE24" s="22"/>
      <c r="AF24" s="68"/>
      <c r="AG24" s="22"/>
      <c r="AH24" s="22"/>
      <c r="AI24" s="22"/>
      <c r="AJ24" s="22"/>
      <c r="AK24" s="68"/>
      <c r="AL24" s="22"/>
      <c r="AM24" s="22"/>
      <c r="AN24" s="22"/>
      <c r="AO24" s="22"/>
      <c r="AP24" s="68"/>
      <c r="AQ24" s="22"/>
      <c r="AR24" s="22"/>
      <c r="AS24" s="22"/>
      <c r="AT24" s="22"/>
      <c r="AU24" s="68"/>
      <c r="AV24" s="70"/>
      <c r="AW24" s="22"/>
      <c r="AX24" s="22"/>
      <c r="AY24" s="22"/>
      <c r="AZ24" s="68"/>
      <c r="BA24" s="22"/>
      <c r="BB24" s="22"/>
      <c r="BC24" s="22"/>
      <c r="BD24" s="22"/>
      <c r="BE24" s="68"/>
      <c r="BF24" s="22"/>
      <c r="BG24" s="22"/>
      <c r="BH24" s="22"/>
      <c r="BI24" s="22"/>
      <c r="BJ24" s="68"/>
      <c r="BK24" s="70"/>
      <c r="BL24" s="22"/>
      <c r="BM24" s="22"/>
      <c r="BN24" s="22"/>
      <c r="BO24" s="68"/>
      <c r="BP24" s="70"/>
      <c r="BQ24" s="22"/>
      <c r="BR24" s="22"/>
      <c r="BS24" s="22"/>
      <c r="BT24" s="68"/>
      <c r="BU24" s="22"/>
      <c r="BV24" s="22"/>
      <c r="BW24" s="22"/>
      <c r="BX24" s="22"/>
      <c r="BY24" s="68"/>
      <c r="BZ24" s="22"/>
      <c r="CA24" s="22"/>
      <c r="CB24" s="22"/>
      <c r="CC24" s="22"/>
      <c r="CD24" s="68"/>
      <c r="CE24" s="22"/>
      <c r="CF24" s="22"/>
      <c r="CG24" s="22"/>
      <c r="CH24" s="22"/>
      <c r="CI24" s="68"/>
      <c r="CJ24" s="22"/>
      <c r="CK24" s="22"/>
      <c r="CL24" s="22"/>
      <c r="CM24" s="22"/>
      <c r="CN24" s="68"/>
      <c r="CO24" s="22"/>
      <c r="CP24" s="22"/>
      <c r="CQ24" s="22"/>
      <c r="CR24" s="22"/>
      <c r="CS24" s="68"/>
      <c r="CT24" s="22"/>
      <c r="CU24" s="22"/>
      <c r="CV24" s="22"/>
      <c r="CW24" s="22"/>
      <c r="CX24" s="68"/>
      <c r="CY24" s="22"/>
      <c r="CZ24" s="22"/>
      <c r="DA24" s="22"/>
      <c r="DB24" s="22"/>
      <c r="DC24" s="68"/>
      <c r="DD24" s="22"/>
      <c r="DE24" s="22"/>
      <c r="DF24" s="22"/>
      <c r="DG24" s="22"/>
      <c r="DH24" s="68"/>
      <c r="DI24" s="22"/>
      <c r="DJ24" s="22"/>
      <c r="DK24" s="22"/>
      <c r="DL24" s="22"/>
      <c r="DM24" s="68"/>
      <c r="DN24" s="69"/>
      <c r="DO24" s="22"/>
      <c r="DP24" s="22"/>
      <c r="DQ24" s="69"/>
      <c r="DR24" s="68"/>
      <c r="DS24" s="22"/>
      <c r="DT24" s="22"/>
      <c r="DU24" s="22"/>
      <c r="DV24" s="22"/>
      <c r="DW24" s="68"/>
      <c r="DX24" s="22"/>
      <c r="DY24" s="22"/>
      <c r="DZ24" s="22"/>
      <c r="EA24" s="22"/>
      <c r="EB24" s="68"/>
      <c r="EC24" s="22"/>
      <c r="ED24" s="22"/>
      <c r="EE24" s="22"/>
      <c r="EF24" s="22"/>
      <c r="EG24" s="68"/>
      <c r="EH24" s="22"/>
      <c r="EI24" s="22"/>
      <c r="EJ24" s="22"/>
      <c r="EK24" s="22"/>
      <c r="EL24" s="68"/>
      <c r="EM24" s="22"/>
      <c r="EN24" s="22"/>
      <c r="EO24" s="22"/>
      <c r="EP24" s="22"/>
      <c r="EQ24" s="68"/>
      <c r="ER24" s="22"/>
      <c r="ES24" s="22"/>
      <c r="ET24" s="22"/>
      <c r="EU24" s="22"/>
      <c r="EV24" s="68"/>
      <c r="EW24" s="22"/>
      <c r="EX24" s="22"/>
      <c r="EY24" s="22"/>
      <c r="EZ24" s="22"/>
      <c r="FA24" s="68"/>
      <c r="FB24" s="22"/>
      <c r="FC24" s="22"/>
      <c r="FD24" s="22"/>
      <c r="FE24" s="22"/>
      <c r="FF24" s="68"/>
      <c r="FG24" s="22"/>
      <c r="FH24" s="22"/>
      <c r="FI24" s="22"/>
      <c r="FJ24" s="22"/>
      <c r="FK24" s="25"/>
    </row>
    <row r="25" spans="1:167" x14ac:dyDescent="0.25">
      <c r="A25" s="1" t="s">
        <v>2</v>
      </c>
      <c r="C25" s="18"/>
      <c r="D25" s="18"/>
      <c r="E25" s="18"/>
      <c r="F25" s="18"/>
      <c r="K25" s="7"/>
      <c r="L25" s="68"/>
      <c r="M25" s="22"/>
      <c r="N25" s="22"/>
      <c r="O25" s="22"/>
      <c r="P25" s="22"/>
      <c r="Q25" s="68"/>
      <c r="R25" s="22"/>
      <c r="S25" s="22"/>
      <c r="T25" s="22"/>
      <c r="U25" s="22"/>
      <c r="V25" s="68"/>
      <c r="W25" s="70"/>
      <c r="X25" s="22"/>
      <c r="Y25" s="22"/>
      <c r="Z25" s="22"/>
      <c r="AA25" s="68"/>
      <c r="AB25" s="70"/>
      <c r="AC25" s="70"/>
      <c r="AD25" s="70"/>
      <c r="AE25" s="22"/>
      <c r="AF25" s="68"/>
      <c r="AG25" s="22"/>
      <c r="AH25" s="22"/>
      <c r="AI25" s="22"/>
      <c r="AJ25" s="22"/>
      <c r="AK25" s="68"/>
      <c r="AL25" s="22"/>
      <c r="AM25" s="22"/>
      <c r="AN25" s="22"/>
      <c r="AO25" s="22"/>
      <c r="AP25" s="68"/>
      <c r="AQ25" s="22"/>
      <c r="AR25" s="22"/>
      <c r="AS25" s="22"/>
      <c r="AT25" s="22"/>
      <c r="AU25" s="68"/>
      <c r="AV25" s="70"/>
      <c r="AW25" s="22"/>
      <c r="AX25" s="22"/>
      <c r="AY25" s="22"/>
      <c r="AZ25" s="68"/>
      <c r="BA25" s="22"/>
      <c r="BB25" s="22"/>
      <c r="BC25" s="22"/>
      <c r="BD25" s="22"/>
      <c r="BE25" s="68"/>
      <c r="BF25" s="22"/>
      <c r="BG25" s="22"/>
      <c r="BH25" s="22"/>
      <c r="BI25" s="22"/>
      <c r="BJ25" s="68"/>
      <c r="BK25" s="70"/>
      <c r="BL25" s="22"/>
      <c r="BM25" s="22"/>
      <c r="BN25" s="22"/>
      <c r="BO25" s="68"/>
      <c r="BP25" s="70"/>
      <c r="BQ25" s="22"/>
      <c r="BR25" s="22"/>
      <c r="BS25" s="22"/>
      <c r="BT25" s="68"/>
      <c r="BU25" s="22"/>
      <c r="BV25" s="22"/>
      <c r="BW25" s="22"/>
      <c r="BX25" s="22"/>
      <c r="BY25" s="68"/>
      <c r="BZ25" s="22"/>
      <c r="CA25" s="22"/>
      <c r="CB25" s="22"/>
      <c r="CC25" s="22"/>
      <c r="CD25" s="68"/>
      <c r="CE25" s="22"/>
      <c r="CF25" s="22"/>
      <c r="CG25" s="22"/>
      <c r="CH25" s="22"/>
      <c r="CI25" s="68"/>
      <c r="CJ25" s="22"/>
      <c r="CK25" s="22"/>
      <c r="CL25" s="22"/>
      <c r="CM25" s="22"/>
      <c r="CN25" s="68"/>
      <c r="CO25" s="22"/>
      <c r="CP25" s="22"/>
      <c r="CQ25" s="22"/>
      <c r="CR25" s="22"/>
      <c r="CS25" s="68"/>
      <c r="CT25" s="70"/>
      <c r="CU25" s="70"/>
      <c r="CV25" s="22"/>
      <c r="CW25" s="22"/>
      <c r="CX25" s="68"/>
      <c r="CY25" s="22"/>
      <c r="CZ25" s="22"/>
      <c r="DA25" s="22"/>
      <c r="DB25" s="22"/>
      <c r="DC25" s="68"/>
      <c r="DD25" s="70"/>
      <c r="DE25" s="22"/>
      <c r="DF25" s="22"/>
      <c r="DG25" s="22"/>
      <c r="DH25" s="68"/>
      <c r="DI25" s="22"/>
      <c r="DJ25" s="22"/>
      <c r="DK25" s="22"/>
      <c r="DL25" s="22"/>
      <c r="DM25" s="68"/>
      <c r="DN25" s="70"/>
      <c r="DO25" s="22"/>
      <c r="DP25" s="22"/>
      <c r="DQ25" s="22"/>
      <c r="DR25" s="68"/>
      <c r="DS25" s="70"/>
      <c r="DT25" s="22"/>
      <c r="DU25" s="22"/>
      <c r="DV25" s="22"/>
      <c r="DW25" s="68"/>
      <c r="DX25" s="22"/>
      <c r="DY25" s="22"/>
      <c r="DZ25" s="22"/>
      <c r="EA25" s="22"/>
      <c r="EB25" s="68"/>
      <c r="EC25" s="22"/>
      <c r="ED25" s="22"/>
      <c r="EE25" s="22"/>
      <c r="EF25" s="22"/>
      <c r="EG25" s="68"/>
      <c r="EH25" s="22"/>
      <c r="EI25" s="22"/>
      <c r="EJ25" s="22"/>
      <c r="EK25" s="22"/>
      <c r="EL25" s="68"/>
      <c r="EM25" s="22"/>
      <c r="EN25" s="22"/>
      <c r="EO25" s="22"/>
      <c r="EP25" s="22"/>
      <c r="EQ25" s="68"/>
      <c r="ER25" s="22"/>
      <c r="ES25" s="22"/>
      <c r="ET25" s="22"/>
      <c r="EU25" s="22"/>
      <c r="EV25" s="68"/>
      <c r="EW25" s="22"/>
      <c r="EX25" s="22"/>
      <c r="EY25" s="22"/>
      <c r="EZ25" s="22"/>
      <c r="FA25" s="68"/>
      <c r="FB25" s="22"/>
      <c r="FC25" s="22"/>
      <c r="FD25" s="22"/>
      <c r="FE25" s="22"/>
      <c r="FF25" s="68"/>
      <c r="FG25" s="22"/>
      <c r="FH25" s="22"/>
      <c r="FI25" s="22"/>
      <c r="FJ25" s="22"/>
      <c r="FK25" s="25"/>
    </row>
    <row r="26" spans="1:167" x14ac:dyDescent="0.25">
      <c r="A26" t="s">
        <v>889</v>
      </c>
      <c r="B26" s="5">
        <f>L53</f>
        <v>4</v>
      </c>
      <c r="C26" s="15">
        <f>M53</f>
        <v>24</v>
      </c>
      <c r="D26" s="15">
        <f>N53</f>
        <v>0</v>
      </c>
      <c r="E26" s="15">
        <f>O53</f>
        <v>33</v>
      </c>
      <c r="F26" s="15">
        <f>P53</f>
        <v>1</v>
      </c>
      <c r="G26" s="7"/>
      <c r="H26" s="24"/>
      <c r="I26" s="7"/>
      <c r="J26" s="7"/>
      <c r="K26" s="7"/>
      <c r="L26" s="68"/>
      <c r="M26" s="22"/>
      <c r="N26" s="22"/>
      <c r="O26" s="22"/>
      <c r="P26" s="22"/>
      <c r="Q26" s="68"/>
      <c r="R26" s="22"/>
      <c r="S26" s="22"/>
      <c r="T26" s="22"/>
      <c r="U26" s="22"/>
      <c r="V26" s="68"/>
      <c r="W26" s="70"/>
      <c r="X26" s="22"/>
      <c r="Y26" s="22"/>
      <c r="Z26" s="22"/>
      <c r="AA26" s="68"/>
      <c r="AB26" s="70"/>
      <c r="AC26" s="70"/>
      <c r="AD26" s="70"/>
      <c r="AE26" s="22"/>
      <c r="AF26" s="68"/>
      <c r="AG26" s="22"/>
      <c r="AH26" s="22"/>
      <c r="AI26" s="22"/>
      <c r="AJ26" s="22"/>
      <c r="AK26" s="68"/>
      <c r="AL26" s="22"/>
      <c r="AM26" s="22"/>
      <c r="AN26" s="22"/>
      <c r="AO26" s="22"/>
      <c r="AP26" s="68"/>
      <c r="AQ26" s="22"/>
      <c r="AR26" s="22"/>
      <c r="AS26" s="22"/>
      <c r="AT26" s="22"/>
      <c r="AU26" s="68"/>
      <c r="AV26" s="70"/>
      <c r="AW26" s="22"/>
      <c r="AX26" s="22"/>
      <c r="AY26" s="22"/>
      <c r="AZ26" s="68"/>
      <c r="BA26" s="22"/>
      <c r="BB26" s="22"/>
      <c r="BC26" s="22"/>
      <c r="BD26" s="22"/>
      <c r="BE26" s="68"/>
      <c r="BF26" s="22"/>
      <c r="BG26" s="22"/>
      <c r="BH26" s="22"/>
      <c r="BI26" s="22"/>
      <c r="BJ26" s="68"/>
      <c r="BK26" s="70"/>
      <c r="BL26" s="22"/>
      <c r="BM26" s="22"/>
      <c r="BN26" s="22"/>
      <c r="BO26" s="68"/>
      <c r="BP26" s="70"/>
      <c r="BQ26" s="22"/>
      <c r="BR26" s="22"/>
      <c r="BS26" s="22"/>
      <c r="BT26" s="68"/>
      <c r="BU26" s="70"/>
      <c r="BV26" s="22"/>
      <c r="BW26" s="22"/>
      <c r="BX26" s="22"/>
      <c r="BY26" s="68"/>
      <c r="BZ26" s="22"/>
      <c r="CA26" s="22"/>
      <c r="CB26" s="22"/>
      <c r="CC26" s="22"/>
      <c r="CD26" s="68"/>
      <c r="CE26" s="70"/>
      <c r="CF26" s="22"/>
      <c r="CG26" s="22"/>
      <c r="CH26" s="22"/>
      <c r="CI26" s="68"/>
      <c r="CJ26" s="70"/>
      <c r="CK26" s="22"/>
      <c r="CL26" s="22"/>
      <c r="CM26" s="22"/>
      <c r="CN26" s="68"/>
      <c r="CO26" s="22"/>
      <c r="CP26" s="22"/>
      <c r="CQ26" s="22"/>
      <c r="CR26" s="22"/>
      <c r="CS26" s="68"/>
      <c r="CT26" s="70"/>
      <c r="CU26" s="70"/>
      <c r="CV26" s="22"/>
      <c r="CW26" s="22"/>
      <c r="CX26" s="68"/>
      <c r="CY26" s="22"/>
      <c r="CZ26" s="22"/>
      <c r="DA26" s="22"/>
      <c r="DB26" s="22"/>
      <c r="DC26" s="68"/>
      <c r="DD26" s="70"/>
      <c r="DE26" s="22"/>
      <c r="DF26" s="22"/>
      <c r="DG26" s="22"/>
      <c r="DH26" s="68"/>
      <c r="DI26" s="22"/>
      <c r="DJ26" s="22"/>
      <c r="DK26" s="22"/>
      <c r="DL26" s="22"/>
      <c r="DM26" s="68"/>
      <c r="DN26" s="70"/>
      <c r="DO26" s="22"/>
      <c r="DP26" s="22"/>
      <c r="DQ26" s="22"/>
      <c r="DR26" s="68"/>
      <c r="DS26" s="70"/>
      <c r="DT26" s="22"/>
      <c r="DU26" s="22"/>
      <c r="DV26" s="22"/>
      <c r="DW26" s="68"/>
      <c r="DX26" s="22"/>
      <c r="DY26" s="22"/>
      <c r="DZ26" s="22"/>
      <c r="EA26" s="22"/>
      <c r="EB26" s="68"/>
      <c r="EC26" s="22"/>
      <c r="ED26" s="22"/>
      <c r="EE26" s="22"/>
      <c r="EF26" s="22"/>
      <c r="EG26" s="68"/>
      <c r="EH26" s="22"/>
      <c r="EI26" s="22"/>
      <c r="EJ26" s="22"/>
      <c r="EK26" s="22"/>
      <c r="EL26" s="68"/>
      <c r="EM26" s="22"/>
      <c r="EN26" s="22"/>
      <c r="EO26" s="22"/>
      <c r="EP26" s="22"/>
      <c r="EQ26" s="68"/>
      <c r="ER26" s="22"/>
      <c r="ES26" s="22"/>
      <c r="ET26" s="22"/>
      <c r="EU26" s="22"/>
      <c r="EV26" s="68"/>
      <c r="EW26" s="22"/>
      <c r="EX26" s="22"/>
      <c r="EY26" s="22"/>
      <c r="EZ26" s="22"/>
      <c r="FA26" s="68"/>
      <c r="FB26" s="22"/>
      <c r="FC26" s="22"/>
      <c r="FD26" s="22"/>
      <c r="FE26" s="22"/>
      <c r="FF26" s="68"/>
      <c r="FG26" s="22"/>
      <c r="FH26" s="22"/>
      <c r="FI26" s="22"/>
      <c r="FJ26" s="22"/>
      <c r="FK26" s="25"/>
    </row>
    <row r="27" spans="1:167" x14ac:dyDescent="0.25">
      <c r="A27" s="49" t="s">
        <v>801</v>
      </c>
      <c r="B27" s="5">
        <f>Q53</f>
        <v>1</v>
      </c>
      <c r="C27" s="15">
        <f>R53</f>
        <v>6</v>
      </c>
      <c r="D27" s="15">
        <f>S53</f>
        <v>0</v>
      </c>
      <c r="E27" s="15">
        <f>T53</f>
        <v>4</v>
      </c>
      <c r="F27" s="15">
        <f>U53</f>
        <v>1</v>
      </c>
      <c r="G27" s="7"/>
      <c r="H27" s="24"/>
      <c r="I27" s="7"/>
      <c r="J27" s="7"/>
      <c r="K27" s="7"/>
      <c r="L27" s="68"/>
      <c r="M27" s="22"/>
      <c r="N27" s="22"/>
      <c r="O27" s="22"/>
      <c r="P27" s="22"/>
      <c r="Q27" s="68"/>
      <c r="R27" s="22"/>
      <c r="S27" s="22"/>
      <c r="T27" s="22"/>
      <c r="U27" s="22"/>
      <c r="V27" s="68"/>
      <c r="W27" s="70"/>
      <c r="X27" s="22"/>
      <c r="Y27" s="22"/>
      <c r="Z27" s="22"/>
      <c r="AA27" s="68"/>
      <c r="AB27" s="70"/>
      <c r="AC27" s="70"/>
      <c r="AD27" s="70"/>
      <c r="AE27" s="22"/>
      <c r="AF27" s="68"/>
      <c r="AG27" s="22"/>
      <c r="AH27" s="22"/>
      <c r="AI27" s="22"/>
      <c r="AJ27" s="22"/>
      <c r="AK27" s="68"/>
      <c r="AL27" s="22"/>
      <c r="AM27" s="22"/>
      <c r="AN27" s="22"/>
      <c r="AO27" s="22"/>
      <c r="AP27" s="68"/>
      <c r="AQ27" s="22"/>
      <c r="AR27" s="22"/>
      <c r="AS27" s="22"/>
      <c r="AT27" s="22"/>
      <c r="AU27" s="68"/>
      <c r="AV27" s="70"/>
      <c r="AW27" s="22"/>
      <c r="AX27" s="22"/>
      <c r="AY27" s="22"/>
      <c r="AZ27" s="68"/>
      <c r="BA27" s="22"/>
      <c r="BB27" s="22"/>
      <c r="BC27" s="22"/>
      <c r="BD27" s="22"/>
      <c r="BE27" s="68"/>
      <c r="BF27" s="22"/>
      <c r="BG27" s="22"/>
      <c r="BH27" s="22"/>
      <c r="BI27" s="22"/>
      <c r="BJ27" s="68"/>
      <c r="BK27" s="70"/>
      <c r="BL27" s="22"/>
      <c r="BM27" s="22"/>
      <c r="BN27" s="22"/>
      <c r="BO27" s="68"/>
      <c r="BP27" s="70"/>
      <c r="BQ27" s="22"/>
      <c r="BR27" s="22"/>
      <c r="BS27" s="22"/>
      <c r="BT27" s="68"/>
      <c r="BU27" s="70"/>
      <c r="BV27" s="22"/>
      <c r="BW27" s="22"/>
      <c r="BX27" s="22"/>
      <c r="BY27" s="68"/>
      <c r="BZ27" s="22"/>
      <c r="CA27" s="22"/>
      <c r="CB27" s="22"/>
      <c r="CC27" s="22"/>
      <c r="CD27" s="68"/>
      <c r="CE27" s="70"/>
      <c r="CF27" s="22"/>
      <c r="CG27" s="22"/>
      <c r="CH27" s="22"/>
      <c r="CI27" s="68"/>
      <c r="CJ27" s="70"/>
      <c r="CK27" s="22"/>
      <c r="CL27" s="22"/>
      <c r="CM27" s="22"/>
      <c r="CN27" s="68"/>
      <c r="CO27" s="22"/>
      <c r="CP27" s="22"/>
      <c r="CQ27" s="22"/>
      <c r="CR27" s="22"/>
      <c r="CS27" s="68"/>
      <c r="CT27" s="70"/>
      <c r="CU27" s="70"/>
      <c r="CV27" s="22"/>
      <c r="CW27" s="22"/>
      <c r="CX27" s="68"/>
      <c r="CY27" s="22"/>
      <c r="CZ27" s="22"/>
      <c r="DA27" s="22"/>
      <c r="DB27" s="22"/>
      <c r="DC27" s="68"/>
      <c r="DD27" s="70"/>
      <c r="DE27" s="22"/>
      <c r="DF27" s="22"/>
      <c r="DG27" s="22"/>
      <c r="DH27" s="68"/>
      <c r="DI27" s="22"/>
      <c r="DJ27" s="22"/>
      <c r="DK27" s="22"/>
      <c r="DL27" s="22"/>
      <c r="DM27" s="68"/>
      <c r="DN27" s="70"/>
      <c r="DO27" s="22"/>
      <c r="DP27" s="22"/>
      <c r="DQ27" s="22"/>
      <c r="DR27" s="68"/>
      <c r="DS27" s="70"/>
      <c r="DT27" s="22"/>
      <c r="DU27" s="22"/>
      <c r="DV27" s="22"/>
      <c r="DW27" s="68"/>
      <c r="DX27" s="22"/>
      <c r="DY27" s="22"/>
      <c r="DZ27" s="22"/>
      <c r="EA27" s="22"/>
      <c r="EB27" s="68"/>
      <c r="EC27" s="22"/>
      <c r="ED27" s="22"/>
      <c r="EE27" s="22"/>
      <c r="EF27" s="22"/>
      <c r="EG27" s="68"/>
      <c r="EH27" s="22"/>
      <c r="EI27" s="22"/>
      <c r="EJ27" s="22"/>
      <c r="EK27" s="22"/>
      <c r="EL27" s="68"/>
      <c r="EM27" s="22"/>
      <c r="EN27" s="22"/>
      <c r="EO27" s="22"/>
      <c r="EP27" s="22"/>
      <c r="EQ27" s="68"/>
      <c r="ER27" s="22"/>
      <c r="ES27" s="22"/>
      <c r="ET27" s="22"/>
      <c r="EU27" s="22"/>
      <c r="EV27" s="68"/>
      <c r="EW27" s="22"/>
      <c r="EX27" s="22"/>
      <c r="EY27" s="22"/>
      <c r="EZ27" s="22"/>
      <c r="FA27" s="68"/>
      <c r="FB27" s="22"/>
      <c r="FC27" s="22"/>
      <c r="FD27" s="22"/>
      <c r="FE27" s="22"/>
      <c r="FF27" s="68"/>
      <c r="FG27" s="22"/>
      <c r="FH27" s="22"/>
      <c r="FI27" s="22"/>
      <c r="FJ27" s="22"/>
      <c r="FK27" s="25"/>
    </row>
    <row r="28" spans="1:167" x14ac:dyDescent="0.25">
      <c r="A28" s="49" t="s">
        <v>605</v>
      </c>
      <c r="B28" s="35">
        <f>V53</f>
        <v>2</v>
      </c>
      <c r="C28" s="36">
        <f>W53</f>
        <v>12</v>
      </c>
      <c r="D28" s="36">
        <f>X53</f>
        <v>0</v>
      </c>
      <c r="E28" s="36">
        <f>Y53</f>
        <v>6</v>
      </c>
      <c r="F28" s="36">
        <f>Z53</f>
        <v>1</v>
      </c>
      <c r="G28" s="7"/>
      <c r="H28" s="24"/>
      <c r="I28" s="7"/>
      <c r="J28" s="7"/>
      <c r="K28" s="7"/>
      <c r="L28" s="68"/>
      <c r="M28" s="22"/>
      <c r="N28" s="22"/>
      <c r="O28" s="22"/>
      <c r="P28" s="22"/>
      <c r="Q28" s="68"/>
      <c r="R28" s="22"/>
      <c r="S28" s="22"/>
      <c r="T28" s="22"/>
      <c r="U28" s="22"/>
      <c r="V28" s="68"/>
      <c r="W28" s="70"/>
      <c r="X28" s="22"/>
      <c r="Y28" s="22"/>
      <c r="Z28" s="22"/>
      <c r="AA28" s="68"/>
      <c r="AB28" s="70"/>
      <c r="AC28" s="70"/>
      <c r="AD28" s="70"/>
      <c r="AE28" s="22"/>
      <c r="AF28" s="68"/>
      <c r="AG28" s="22"/>
      <c r="AH28" s="22"/>
      <c r="AI28" s="22"/>
      <c r="AJ28" s="22"/>
      <c r="AK28" s="68"/>
      <c r="AL28" s="22"/>
      <c r="AM28" s="22"/>
      <c r="AN28" s="22"/>
      <c r="AO28" s="22"/>
      <c r="AP28" s="68"/>
      <c r="AQ28" s="22"/>
      <c r="AR28" s="22"/>
      <c r="AS28" s="22"/>
      <c r="AT28" s="22"/>
      <c r="AU28" s="68"/>
      <c r="AV28" s="70"/>
      <c r="AW28" s="22"/>
      <c r="AX28" s="22"/>
      <c r="AY28" s="22"/>
      <c r="AZ28" s="68"/>
      <c r="BA28" s="22"/>
      <c r="BB28" s="22"/>
      <c r="BC28" s="22"/>
      <c r="BD28" s="22"/>
      <c r="BE28" s="68"/>
      <c r="BF28" s="22"/>
      <c r="BG28" s="22"/>
      <c r="BH28" s="22"/>
      <c r="BI28" s="22"/>
      <c r="BJ28" s="68"/>
      <c r="BK28" s="70"/>
      <c r="BL28" s="22"/>
      <c r="BM28" s="22"/>
      <c r="BN28" s="22"/>
      <c r="BO28" s="68"/>
      <c r="BP28" s="70"/>
      <c r="BQ28" s="22"/>
      <c r="BR28" s="22"/>
      <c r="BS28" s="22"/>
      <c r="BT28" s="68"/>
      <c r="BU28" s="70"/>
      <c r="BV28" s="22"/>
      <c r="BW28" s="22"/>
      <c r="BX28" s="22"/>
      <c r="BY28" s="68"/>
      <c r="BZ28" s="22"/>
      <c r="CA28" s="22"/>
      <c r="CB28" s="22"/>
      <c r="CC28" s="22"/>
      <c r="CD28" s="68"/>
      <c r="CE28" s="70"/>
      <c r="CF28" s="22"/>
      <c r="CG28" s="22"/>
      <c r="CH28" s="22"/>
      <c r="CI28" s="68"/>
      <c r="CJ28" s="70"/>
      <c r="CK28" s="22"/>
      <c r="CL28" s="22"/>
      <c r="CM28" s="22"/>
      <c r="CN28" s="68"/>
      <c r="CO28" s="22"/>
      <c r="CP28" s="22"/>
      <c r="CQ28" s="22"/>
      <c r="CR28" s="22"/>
      <c r="CS28" s="68"/>
      <c r="CT28" s="70"/>
      <c r="CU28" s="70"/>
      <c r="CV28" s="22"/>
      <c r="CW28" s="22"/>
      <c r="CX28" s="68"/>
      <c r="CY28" s="22"/>
      <c r="CZ28" s="22"/>
      <c r="DA28" s="22"/>
      <c r="DB28" s="22"/>
      <c r="DC28" s="68"/>
      <c r="DD28" s="70"/>
      <c r="DE28" s="22"/>
      <c r="DF28" s="22"/>
      <c r="DG28" s="22"/>
      <c r="DH28" s="68"/>
      <c r="DI28" s="22"/>
      <c r="DJ28" s="22"/>
      <c r="DK28" s="22"/>
      <c r="DL28" s="22"/>
      <c r="DM28" s="68"/>
      <c r="DN28" s="70"/>
      <c r="DO28" s="22"/>
      <c r="DP28" s="22"/>
      <c r="DQ28" s="22"/>
      <c r="DR28" s="68"/>
      <c r="DS28" s="70"/>
      <c r="DT28" s="22"/>
      <c r="DU28" s="22"/>
      <c r="DV28" s="22"/>
      <c r="DW28" s="68"/>
      <c r="DX28" s="22"/>
      <c r="DY28" s="22"/>
      <c r="DZ28" s="22"/>
      <c r="EA28" s="22"/>
      <c r="EB28" s="68"/>
      <c r="EC28" s="22"/>
      <c r="ED28" s="22"/>
      <c r="EE28" s="22"/>
      <c r="EF28" s="22"/>
      <c r="EG28" s="68"/>
      <c r="EH28" s="22"/>
      <c r="EI28" s="22"/>
      <c r="EJ28" s="22"/>
      <c r="EK28" s="22"/>
      <c r="EL28" s="68"/>
      <c r="EM28" s="22"/>
      <c r="EN28" s="22"/>
      <c r="EO28" s="22"/>
      <c r="EP28" s="22"/>
      <c r="EQ28" s="68"/>
      <c r="ER28" s="22"/>
      <c r="ES28" s="22"/>
      <c r="ET28" s="22"/>
      <c r="EU28" s="22"/>
      <c r="EV28" s="68"/>
      <c r="EW28" s="22"/>
      <c r="EX28" s="22"/>
      <c r="EY28" s="22"/>
      <c r="EZ28" s="22"/>
      <c r="FA28" s="68"/>
      <c r="FB28" s="22"/>
      <c r="FC28" s="22"/>
      <c r="FD28" s="22"/>
      <c r="FE28" s="22"/>
      <c r="FF28" s="68"/>
      <c r="FG28" s="22"/>
      <c r="FH28" s="22"/>
      <c r="FI28" s="22"/>
      <c r="FJ28" s="22"/>
      <c r="FK28" s="25"/>
    </row>
    <row r="29" spans="1:167" x14ac:dyDescent="0.25">
      <c r="A29" s="61" t="s">
        <v>195</v>
      </c>
      <c r="B29" s="5">
        <f>AP53</f>
        <v>2</v>
      </c>
      <c r="C29" s="15">
        <f>AQ53</f>
        <v>12</v>
      </c>
      <c r="D29" s="15">
        <f>AR53</f>
        <v>0</v>
      </c>
      <c r="E29" s="15">
        <f>AS53</f>
        <v>4</v>
      </c>
      <c r="F29" s="15">
        <f>AT53</f>
        <v>0</v>
      </c>
      <c r="G29" s="7"/>
      <c r="H29" s="24"/>
      <c r="I29" s="7"/>
      <c r="J29" s="7"/>
      <c r="K29" s="7"/>
      <c r="L29" s="68"/>
      <c r="M29" s="22"/>
      <c r="N29" s="22"/>
      <c r="O29" s="22"/>
      <c r="P29" s="22"/>
      <c r="Q29" s="68"/>
      <c r="R29" s="22"/>
      <c r="S29" s="22"/>
      <c r="T29" s="22"/>
      <c r="U29" s="22"/>
      <c r="V29" s="68"/>
      <c r="W29" s="70"/>
      <c r="X29" s="22"/>
      <c r="Y29" s="22"/>
      <c r="Z29" s="22"/>
      <c r="AA29" s="68"/>
      <c r="AB29" s="70"/>
      <c r="AC29" s="70"/>
      <c r="AD29" s="70"/>
      <c r="AE29" s="22"/>
      <c r="AF29" s="68"/>
      <c r="AG29" s="22"/>
      <c r="AH29" s="22"/>
      <c r="AI29" s="22"/>
      <c r="AJ29" s="22"/>
      <c r="AK29" s="68"/>
      <c r="AL29" s="22"/>
      <c r="AM29" s="22"/>
      <c r="AN29" s="22"/>
      <c r="AO29" s="22"/>
      <c r="AP29" s="68"/>
      <c r="AQ29" s="22"/>
      <c r="AR29" s="22"/>
      <c r="AS29" s="22"/>
      <c r="AT29" s="22"/>
      <c r="AU29" s="68"/>
      <c r="AV29" s="70"/>
      <c r="AW29" s="22"/>
      <c r="AX29" s="22"/>
      <c r="AY29" s="22"/>
      <c r="AZ29" s="68"/>
      <c r="BA29" s="22"/>
      <c r="BB29" s="22"/>
      <c r="BC29" s="22"/>
      <c r="BD29" s="22"/>
      <c r="BE29" s="68"/>
      <c r="BF29" s="22"/>
      <c r="BG29" s="22"/>
      <c r="BH29" s="22"/>
      <c r="BI29" s="22"/>
      <c r="BJ29" s="68"/>
      <c r="BK29" s="70"/>
      <c r="BL29" s="22"/>
      <c r="BM29" s="22"/>
      <c r="BN29" s="22"/>
      <c r="BO29" s="68"/>
      <c r="BP29" s="70"/>
      <c r="BQ29" s="22"/>
      <c r="BR29" s="22"/>
      <c r="BS29" s="22"/>
      <c r="BT29" s="68"/>
      <c r="BU29" s="70"/>
      <c r="BV29" s="22"/>
      <c r="BW29" s="22"/>
      <c r="BX29" s="22"/>
      <c r="BY29" s="68"/>
      <c r="BZ29" s="22"/>
      <c r="CA29" s="22"/>
      <c r="CB29" s="22"/>
      <c r="CC29" s="22"/>
      <c r="CD29" s="68"/>
      <c r="CE29" s="70"/>
      <c r="CF29" s="22"/>
      <c r="CG29" s="22"/>
      <c r="CH29" s="22"/>
      <c r="CI29" s="68"/>
      <c r="CJ29" s="70"/>
      <c r="CK29" s="22"/>
      <c r="CL29" s="22"/>
      <c r="CM29" s="22"/>
      <c r="CN29" s="68"/>
      <c r="CO29" s="22"/>
      <c r="CP29" s="22"/>
      <c r="CQ29" s="22"/>
      <c r="CR29" s="22"/>
      <c r="CS29" s="68"/>
      <c r="CT29" s="70"/>
      <c r="CU29" s="70"/>
      <c r="CV29" s="22"/>
      <c r="CW29" s="22"/>
      <c r="CX29" s="68"/>
      <c r="CY29" s="22"/>
      <c r="CZ29" s="22"/>
      <c r="DA29" s="22"/>
      <c r="DB29" s="22"/>
      <c r="DC29" s="68"/>
      <c r="DD29" s="70"/>
      <c r="DE29" s="22"/>
      <c r="DF29" s="22"/>
      <c r="DG29" s="22"/>
      <c r="DH29" s="68"/>
      <c r="DI29" s="22"/>
      <c r="DJ29" s="22"/>
      <c r="DK29" s="22"/>
      <c r="DL29" s="22"/>
      <c r="DM29" s="68"/>
      <c r="DN29" s="70"/>
      <c r="DO29" s="22"/>
      <c r="DP29" s="22"/>
      <c r="DQ29" s="22"/>
      <c r="DR29" s="68"/>
      <c r="DS29" s="70"/>
      <c r="DT29" s="22"/>
      <c r="DU29" s="22"/>
      <c r="DV29" s="22"/>
      <c r="DW29" s="68"/>
      <c r="DX29" s="22"/>
      <c r="DY29" s="22"/>
      <c r="DZ29" s="22"/>
      <c r="EA29" s="22"/>
      <c r="EB29" s="68"/>
      <c r="EC29" s="22"/>
      <c r="ED29" s="22"/>
      <c r="EE29" s="22"/>
      <c r="EF29" s="22"/>
      <c r="EG29" s="68"/>
      <c r="EH29" s="22"/>
      <c r="EI29" s="22"/>
      <c r="EJ29" s="22"/>
      <c r="EK29" s="22"/>
      <c r="EL29" s="68"/>
      <c r="EM29" s="22"/>
      <c r="EN29" s="22"/>
      <c r="EO29" s="22"/>
      <c r="EP29" s="22"/>
      <c r="EQ29" s="68"/>
      <c r="ER29" s="22"/>
      <c r="ES29" s="22"/>
      <c r="ET29" s="22"/>
      <c r="EU29" s="22"/>
      <c r="EV29" s="68"/>
      <c r="EW29" s="22"/>
      <c r="EX29" s="22"/>
      <c r="EY29" s="22"/>
      <c r="EZ29" s="22"/>
      <c r="FA29" s="68"/>
      <c r="FB29" s="22"/>
      <c r="FC29" s="22"/>
      <c r="FD29" s="22"/>
      <c r="FE29" s="22"/>
      <c r="FF29" s="68"/>
      <c r="FG29" s="22"/>
      <c r="FH29" s="22"/>
      <c r="FI29" s="22"/>
      <c r="FJ29" s="22"/>
      <c r="FK29" s="25"/>
    </row>
    <row r="30" spans="1:167" x14ac:dyDescent="0.25">
      <c r="A30" s="61" t="s">
        <v>891</v>
      </c>
      <c r="B30" s="5">
        <f>AU53</f>
        <v>8</v>
      </c>
      <c r="C30" s="15">
        <f>AV53</f>
        <v>48</v>
      </c>
      <c r="D30" s="15">
        <f>AW53</f>
        <v>0</v>
      </c>
      <c r="E30" s="15">
        <f>AX53</f>
        <v>59</v>
      </c>
      <c r="F30" s="15">
        <f>AY53</f>
        <v>0</v>
      </c>
      <c r="G30" s="7"/>
      <c r="H30" s="24"/>
      <c r="I30" s="7"/>
      <c r="J30" s="7"/>
      <c r="K30" s="7"/>
      <c r="L30" s="68"/>
      <c r="M30" s="22"/>
      <c r="N30" s="22"/>
      <c r="O30" s="22"/>
      <c r="P30" s="22"/>
      <c r="Q30" s="68"/>
      <c r="R30" s="22"/>
      <c r="S30" s="22"/>
      <c r="T30" s="22"/>
      <c r="U30" s="22"/>
      <c r="V30" s="68"/>
      <c r="W30" s="69"/>
      <c r="X30" s="22"/>
      <c r="Y30" s="22"/>
      <c r="Z30" s="22"/>
      <c r="AA30" s="68"/>
      <c r="AB30" s="70"/>
      <c r="AC30" s="70"/>
      <c r="AD30" s="70"/>
      <c r="AE30" s="22"/>
      <c r="AF30" s="68"/>
      <c r="AG30" s="22"/>
      <c r="AH30" s="22"/>
      <c r="AI30" s="22"/>
      <c r="AJ30" s="22"/>
      <c r="AK30" s="68"/>
      <c r="AL30" s="22"/>
      <c r="AM30" s="22"/>
      <c r="AN30" s="22"/>
      <c r="AO30" s="22"/>
      <c r="AP30" s="68"/>
      <c r="AQ30" s="22"/>
      <c r="AR30" s="22"/>
      <c r="AS30" s="22"/>
      <c r="AT30" s="22"/>
      <c r="AU30" s="68"/>
      <c r="AV30" s="70"/>
      <c r="AW30" s="22"/>
      <c r="AX30" s="22"/>
      <c r="AY30" s="22"/>
      <c r="AZ30" s="68"/>
      <c r="BA30" s="22"/>
      <c r="BB30" s="22"/>
      <c r="BC30" s="22"/>
      <c r="BD30" s="22"/>
      <c r="BE30" s="68"/>
      <c r="BF30" s="22"/>
      <c r="BG30" s="22"/>
      <c r="BH30" s="22"/>
      <c r="BI30" s="22"/>
      <c r="BJ30" s="68"/>
      <c r="BK30" s="70"/>
      <c r="BL30" s="22"/>
      <c r="BM30" s="22"/>
      <c r="BN30" s="22"/>
      <c r="BO30" s="68"/>
      <c r="BP30" s="70"/>
      <c r="BQ30" s="22"/>
      <c r="BR30" s="22"/>
      <c r="BS30" s="22"/>
      <c r="BT30" s="68"/>
      <c r="BU30" s="70"/>
      <c r="BV30" s="22"/>
      <c r="BW30" s="22"/>
      <c r="BX30" s="22"/>
      <c r="BY30" s="68"/>
      <c r="BZ30" s="22"/>
      <c r="CA30" s="22"/>
      <c r="CB30" s="22"/>
      <c r="CC30" s="22"/>
      <c r="CD30" s="68"/>
      <c r="CE30" s="70"/>
      <c r="CF30" s="22"/>
      <c r="CG30" s="22"/>
      <c r="CH30" s="22"/>
      <c r="CI30" s="68"/>
      <c r="CJ30" s="70"/>
      <c r="CK30" s="22"/>
      <c r="CL30" s="22"/>
      <c r="CM30" s="22"/>
      <c r="CN30" s="68"/>
      <c r="CO30" s="22"/>
      <c r="CP30" s="22"/>
      <c r="CQ30" s="22"/>
      <c r="CR30" s="22"/>
      <c r="CS30" s="68"/>
      <c r="CT30" s="70"/>
      <c r="CU30" s="70"/>
      <c r="CV30" s="22"/>
      <c r="CW30" s="22"/>
      <c r="CX30" s="68"/>
      <c r="CY30" s="22"/>
      <c r="CZ30" s="22"/>
      <c r="DA30" s="22"/>
      <c r="DB30" s="22"/>
      <c r="DC30" s="68"/>
      <c r="DD30" s="70"/>
      <c r="DE30" s="22"/>
      <c r="DF30" s="22"/>
      <c r="DG30" s="22"/>
      <c r="DH30" s="68"/>
      <c r="DI30" s="22"/>
      <c r="DJ30" s="22"/>
      <c r="DK30" s="22"/>
      <c r="DL30" s="22"/>
      <c r="DM30" s="68"/>
      <c r="DN30" s="70"/>
      <c r="DO30" s="22"/>
      <c r="DP30" s="22"/>
      <c r="DQ30" s="22"/>
      <c r="DR30" s="68"/>
      <c r="DS30" s="70"/>
      <c r="DT30" s="22"/>
      <c r="DU30" s="22"/>
      <c r="DV30" s="22"/>
      <c r="DW30" s="68"/>
      <c r="DX30" s="22"/>
      <c r="DY30" s="22"/>
      <c r="DZ30" s="22"/>
      <c r="EA30" s="22"/>
      <c r="EB30" s="68"/>
      <c r="EC30" s="22"/>
      <c r="ED30" s="22"/>
      <c r="EE30" s="22"/>
      <c r="EF30" s="22"/>
      <c r="EG30" s="68"/>
      <c r="EH30" s="22"/>
      <c r="EI30" s="22"/>
      <c r="EJ30" s="22"/>
      <c r="EK30" s="22"/>
      <c r="EL30" s="68"/>
      <c r="EM30" s="22"/>
      <c r="EN30" s="22"/>
      <c r="EO30" s="22"/>
      <c r="EP30" s="22"/>
      <c r="EQ30" s="68"/>
      <c r="ER30" s="22"/>
      <c r="ES30" s="22"/>
      <c r="ET30" s="22"/>
      <c r="EU30" s="22"/>
      <c r="EV30" s="68"/>
      <c r="EW30" s="22"/>
      <c r="EX30" s="22"/>
      <c r="EY30" s="22"/>
      <c r="EZ30" s="22"/>
      <c r="FA30" s="68"/>
      <c r="FB30" s="22"/>
      <c r="FC30" s="22"/>
      <c r="FD30" s="22"/>
      <c r="FE30" s="22"/>
      <c r="FF30" s="68"/>
      <c r="FG30" s="22"/>
      <c r="FH30" s="22"/>
      <c r="FI30" s="22"/>
      <c r="FJ30" s="22"/>
      <c r="FK30" s="25"/>
    </row>
    <row r="31" spans="1:167" x14ac:dyDescent="0.25">
      <c r="A31" s="62" t="s">
        <v>831</v>
      </c>
      <c r="B31" s="35">
        <f>CD53</f>
        <v>0.30000000000000004</v>
      </c>
      <c r="C31" s="36">
        <f>CE53</f>
        <v>3</v>
      </c>
      <c r="D31" s="36">
        <f>CF53</f>
        <v>0</v>
      </c>
      <c r="E31" s="36">
        <f>CG53</f>
        <v>3</v>
      </c>
      <c r="F31" s="36">
        <f>CH53</f>
        <v>0</v>
      </c>
      <c r="G31" s="7"/>
      <c r="H31" s="24"/>
      <c r="I31" s="7"/>
      <c r="J31" s="7"/>
      <c r="K31" s="7"/>
      <c r="L31" s="68"/>
      <c r="M31" s="22"/>
      <c r="N31" s="22"/>
      <c r="O31" s="22"/>
      <c r="P31" s="22"/>
      <c r="Q31" s="68"/>
      <c r="R31" s="22"/>
      <c r="S31" s="22"/>
      <c r="T31" s="22"/>
      <c r="U31" s="22"/>
      <c r="V31" s="68"/>
      <c r="W31" s="69"/>
      <c r="X31" s="22"/>
      <c r="Y31" s="22"/>
      <c r="Z31" s="22"/>
      <c r="AA31" s="68"/>
      <c r="AB31" s="70"/>
      <c r="AC31" s="70"/>
      <c r="AD31" s="70"/>
      <c r="AE31" s="22"/>
      <c r="AF31" s="68"/>
      <c r="AG31" s="22"/>
      <c r="AH31" s="22"/>
      <c r="AI31" s="22"/>
      <c r="AJ31" s="22"/>
      <c r="AK31" s="68"/>
      <c r="AL31" s="22"/>
      <c r="AM31" s="22"/>
      <c r="AN31" s="22"/>
      <c r="AO31" s="22"/>
      <c r="AP31" s="68"/>
      <c r="AQ31" s="22"/>
      <c r="AR31" s="22"/>
      <c r="AS31" s="22"/>
      <c r="AT31" s="22"/>
      <c r="AU31" s="68"/>
      <c r="AV31" s="70"/>
      <c r="AW31" s="22"/>
      <c r="AX31" s="22"/>
      <c r="AY31" s="22"/>
      <c r="AZ31" s="68"/>
      <c r="BA31" s="22"/>
      <c r="BB31" s="22"/>
      <c r="BC31" s="22"/>
      <c r="BD31" s="22"/>
      <c r="BE31" s="68"/>
      <c r="BF31" s="22"/>
      <c r="BG31" s="22"/>
      <c r="BH31" s="22"/>
      <c r="BI31" s="22"/>
      <c r="BJ31" s="68"/>
      <c r="BK31" s="70"/>
      <c r="BL31" s="22"/>
      <c r="BM31" s="22"/>
      <c r="BN31" s="22"/>
      <c r="BO31" s="68"/>
      <c r="BP31" s="70"/>
      <c r="BQ31" s="22"/>
      <c r="BR31" s="22"/>
      <c r="BS31" s="22"/>
      <c r="BT31" s="68"/>
      <c r="BU31" s="70"/>
      <c r="BV31" s="22"/>
      <c r="BW31" s="22"/>
      <c r="BX31" s="22"/>
      <c r="BY31" s="68"/>
      <c r="BZ31" s="22"/>
      <c r="CA31" s="22"/>
      <c r="CB31" s="22"/>
      <c r="CC31" s="22"/>
      <c r="CD31" s="68"/>
      <c r="CE31" s="70"/>
      <c r="CF31" s="22"/>
      <c r="CG31" s="22"/>
      <c r="CH31" s="22"/>
      <c r="CI31" s="68"/>
      <c r="CJ31" s="70"/>
      <c r="CK31" s="22"/>
      <c r="CL31" s="22"/>
      <c r="CM31" s="22"/>
      <c r="CN31" s="68"/>
      <c r="CO31" s="22"/>
      <c r="CP31" s="22"/>
      <c r="CQ31" s="22"/>
      <c r="CR31" s="22"/>
      <c r="CS31" s="68"/>
      <c r="CT31" s="70"/>
      <c r="CU31" s="70"/>
      <c r="CV31" s="22"/>
      <c r="CW31" s="22"/>
      <c r="CX31" s="68"/>
      <c r="CY31" s="22"/>
      <c r="CZ31" s="22"/>
      <c r="DA31" s="22"/>
      <c r="DB31" s="22"/>
      <c r="DC31" s="68"/>
      <c r="DD31" s="70"/>
      <c r="DE31" s="22"/>
      <c r="DF31" s="22"/>
      <c r="DG31" s="22"/>
      <c r="DH31" s="68"/>
      <c r="DI31" s="22"/>
      <c r="DJ31" s="22"/>
      <c r="DK31" s="22"/>
      <c r="DL31" s="22"/>
      <c r="DM31" s="68"/>
      <c r="DN31" s="70"/>
      <c r="DO31" s="22"/>
      <c r="DP31" s="22"/>
      <c r="DQ31" s="22"/>
      <c r="DR31" s="68"/>
      <c r="DS31" s="70"/>
      <c r="DT31" s="22"/>
      <c r="DU31" s="22"/>
      <c r="DV31" s="22"/>
      <c r="DW31" s="68"/>
      <c r="DX31" s="22"/>
      <c r="DY31" s="22"/>
      <c r="DZ31" s="22"/>
      <c r="EA31" s="22"/>
      <c r="EB31" s="68"/>
      <c r="EC31" s="22"/>
      <c r="ED31" s="22"/>
      <c r="EE31" s="22"/>
      <c r="EF31" s="22"/>
      <c r="EG31" s="68"/>
      <c r="EH31" s="22"/>
      <c r="EI31" s="22"/>
      <c r="EJ31" s="22"/>
      <c r="EK31" s="22"/>
      <c r="EL31" s="68"/>
      <c r="EM31" s="22"/>
      <c r="EN31" s="22"/>
      <c r="EO31" s="22"/>
      <c r="EP31" s="22"/>
      <c r="EQ31" s="68"/>
      <c r="ER31" s="22"/>
      <c r="ES31" s="22"/>
      <c r="ET31" s="22"/>
      <c r="EU31" s="22"/>
      <c r="EV31" s="68"/>
      <c r="EW31" s="22"/>
      <c r="EX31" s="22"/>
      <c r="EY31" s="22"/>
      <c r="EZ31" s="22"/>
      <c r="FA31" s="68"/>
      <c r="FB31" s="22"/>
      <c r="FC31" s="22"/>
      <c r="FD31" s="22"/>
      <c r="FE31" s="22"/>
      <c r="FF31" s="68"/>
      <c r="FG31" s="22"/>
      <c r="FH31" s="22"/>
      <c r="FI31" s="22"/>
      <c r="FJ31" s="22"/>
      <c r="FK31" s="25"/>
    </row>
    <row r="32" spans="1:167" x14ac:dyDescent="0.25">
      <c r="A32" s="49" t="s">
        <v>531</v>
      </c>
      <c r="B32" s="5">
        <f>DM53</f>
        <v>0</v>
      </c>
      <c r="C32" s="15">
        <f>DN53</f>
        <v>0</v>
      </c>
      <c r="D32" s="15">
        <f>DO53</f>
        <v>0</v>
      </c>
      <c r="E32" s="15">
        <f>DP53</f>
        <v>0</v>
      </c>
      <c r="F32" s="15">
        <f>DQ53</f>
        <v>0</v>
      </c>
      <c r="G32" s="7"/>
      <c r="H32" s="24"/>
      <c r="I32" s="7"/>
      <c r="J32" s="7"/>
      <c r="K32" s="7"/>
      <c r="L32" s="68"/>
      <c r="M32" s="22"/>
      <c r="N32" s="22"/>
      <c r="O32" s="22"/>
      <c r="P32" s="22"/>
      <c r="Q32" s="68"/>
      <c r="R32" s="22"/>
      <c r="S32" s="22"/>
      <c r="T32" s="22"/>
      <c r="U32" s="22"/>
      <c r="V32" s="68"/>
      <c r="W32" s="69"/>
      <c r="X32" s="22"/>
      <c r="Y32" s="22"/>
      <c r="Z32" s="22"/>
      <c r="AA32" s="68"/>
      <c r="AB32" s="70"/>
      <c r="AC32" s="70"/>
      <c r="AD32" s="70"/>
      <c r="AE32" s="22"/>
      <c r="AF32" s="68"/>
      <c r="AG32" s="22"/>
      <c r="AH32" s="22"/>
      <c r="AI32" s="22"/>
      <c r="AJ32" s="22"/>
      <c r="AK32" s="68"/>
      <c r="AL32" s="22"/>
      <c r="AM32" s="22"/>
      <c r="AN32" s="22"/>
      <c r="AO32" s="22"/>
      <c r="AP32" s="68"/>
      <c r="AQ32" s="22"/>
      <c r="AR32" s="22"/>
      <c r="AS32" s="22"/>
      <c r="AT32" s="22"/>
      <c r="AU32" s="68"/>
      <c r="AV32" s="70"/>
      <c r="AW32" s="22"/>
      <c r="AX32" s="22"/>
      <c r="AY32" s="22"/>
      <c r="AZ32" s="68"/>
      <c r="BA32" s="22"/>
      <c r="BB32" s="22"/>
      <c r="BC32" s="22"/>
      <c r="BD32" s="22"/>
      <c r="BE32" s="68"/>
      <c r="BF32" s="22"/>
      <c r="BG32" s="22"/>
      <c r="BH32" s="22"/>
      <c r="BI32" s="22"/>
      <c r="BJ32" s="68"/>
      <c r="BK32" s="70"/>
      <c r="BL32" s="22"/>
      <c r="BM32" s="22"/>
      <c r="BN32" s="22"/>
      <c r="BO32" s="68"/>
      <c r="BP32" s="70"/>
      <c r="BQ32" s="22"/>
      <c r="BR32" s="22"/>
      <c r="BS32" s="22"/>
      <c r="BT32" s="68"/>
      <c r="BU32" s="70"/>
      <c r="BV32" s="22"/>
      <c r="BW32" s="22"/>
      <c r="BX32" s="22"/>
      <c r="BY32" s="68"/>
      <c r="BZ32" s="22"/>
      <c r="CA32" s="22"/>
      <c r="CB32" s="22"/>
      <c r="CC32" s="22"/>
      <c r="CD32" s="68"/>
      <c r="CE32" s="70"/>
      <c r="CF32" s="22"/>
      <c r="CG32" s="22"/>
      <c r="CH32" s="22"/>
      <c r="CI32" s="68"/>
      <c r="CJ32" s="70"/>
      <c r="CK32" s="22"/>
      <c r="CL32" s="22"/>
      <c r="CM32" s="22"/>
      <c r="CN32" s="68"/>
      <c r="CO32" s="22"/>
      <c r="CP32" s="22"/>
      <c r="CQ32" s="22"/>
      <c r="CR32" s="22"/>
      <c r="CS32" s="68"/>
      <c r="CT32" s="70"/>
      <c r="CU32" s="70"/>
      <c r="CV32" s="22"/>
      <c r="CW32" s="22"/>
      <c r="CX32" s="68"/>
      <c r="CY32" s="22"/>
      <c r="CZ32" s="22"/>
      <c r="DA32" s="22"/>
      <c r="DB32" s="22"/>
      <c r="DC32" s="68"/>
      <c r="DD32" s="70"/>
      <c r="DE32" s="22"/>
      <c r="DF32" s="22"/>
      <c r="DG32" s="22"/>
      <c r="DH32" s="68"/>
      <c r="DI32" s="22"/>
      <c r="DJ32" s="22"/>
      <c r="DK32" s="22"/>
      <c r="DL32" s="22"/>
      <c r="DM32" s="68"/>
      <c r="DN32" s="70"/>
      <c r="DO32" s="22"/>
      <c r="DP32" s="22"/>
      <c r="DQ32" s="22"/>
      <c r="DR32" s="68"/>
      <c r="DS32" s="70"/>
      <c r="DT32" s="22"/>
      <c r="DU32" s="22"/>
      <c r="DV32" s="22"/>
      <c r="DW32" s="68"/>
      <c r="DX32" s="22"/>
      <c r="DY32" s="22"/>
      <c r="DZ32" s="22"/>
      <c r="EA32" s="22"/>
      <c r="EB32" s="68"/>
      <c r="EC32" s="22"/>
      <c r="ED32" s="22"/>
      <c r="EE32" s="22"/>
      <c r="EF32" s="22"/>
      <c r="EG32" s="68"/>
      <c r="EH32" s="22"/>
      <c r="EI32" s="22"/>
      <c r="EJ32" s="22"/>
      <c r="EK32" s="22"/>
      <c r="EL32" s="68"/>
      <c r="EM32" s="22"/>
      <c r="EN32" s="22"/>
      <c r="EO32" s="22"/>
      <c r="EP32" s="22"/>
      <c r="EQ32" s="68"/>
      <c r="ER32" s="22"/>
      <c r="ES32" s="22"/>
      <c r="ET32" s="22"/>
      <c r="EU32" s="22"/>
      <c r="EV32" s="68"/>
      <c r="EW32" s="22"/>
      <c r="EX32" s="22"/>
      <c r="EY32" s="22"/>
      <c r="EZ32" s="22"/>
      <c r="FA32" s="68"/>
      <c r="FB32" s="22"/>
      <c r="FC32" s="22"/>
      <c r="FD32" s="22"/>
      <c r="FE32" s="22"/>
      <c r="FF32" s="68"/>
      <c r="FG32" s="22"/>
      <c r="FH32" s="22"/>
      <c r="FI32" s="22"/>
      <c r="FJ32" s="22"/>
      <c r="FK32" s="25"/>
    </row>
    <row r="33" spans="1:167" x14ac:dyDescent="0.25">
      <c r="A33" s="62" t="s">
        <v>894</v>
      </c>
      <c r="B33" s="35">
        <f>EV53</f>
        <v>5</v>
      </c>
      <c r="C33" s="36">
        <f>EW53</f>
        <v>30</v>
      </c>
      <c r="D33" s="36">
        <f>EX53</f>
        <v>0</v>
      </c>
      <c r="E33" s="36">
        <f>EY53</f>
        <v>56</v>
      </c>
      <c r="F33" s="36">
        <f>EZ53</f>
        <v>0</v>
      </c>
      <c r="G33" s="7"/>
      <c r="H33" s="24"/>
      <c r="I33" s="7"/>
      <c r="J33" s="7"/>
      <c r="K33" s="7"/>
      <c r="L33" s="68"/>
      <c r="M33" s="22"/>
      <c r="N33" s="22"/>
      <c r="O33" s="22"/>
      <c r="P33" s="22"/>
      <c r="Q33" s="68"/>
      <c r="R33" s="22"/>
      <c r="S33" s="22"/>
      <c r="T33" s="22"/>
      <c r="U33" s="22"/>
      <c r="V33" s="68"/>
      <c r="W33" s="69"/>
      <c r="X33" s="22"/>
      <c r="Y33" s="22"/>
      <c r="Z33" s="22"/>
      <c r="AA33" s="68"/>
      <c r="AB33" s="70"/>
      <c r="AC33" s="70"/>
      <c r="AD33" s="70"/>
      <c r="AE33" s="22"/>
      <c r="AF33" s="68"/>
      <c r="AG33" s="22"/>
      <c r="AH33" s="22"/>
      <c r="AI33" s="22"/>
      <c r="AJ33" s="22"/>
      <c r="AK33" s="68"/>
      <c r="AL33" s="22"/>
      <c r="AM33" s="22"/>
      <c r="AN33" s="22"/>
      <c r="AO33" s="22"/>
      <c r="AP33" s="68"/>
      <c r="AQ33" s="22"/>
      <c r="AR33" s="22"/>
      <c r="AS33" s="22"/>
      <c r="AT33" s="22"/>
      <c r="AU33" s="68"/>
      <c r="AV33" s="70"/>
      <c r="AW33" s="22"/>
      <c r="AX33" s="22"/>
      <c r="AY33" s="22"/>
      <c r="AZ33" s="68"/>
      <c r="BA33" s="22"/>
      <c r="BB33" s="22"/>
      <c r="BC33" s="22"/>
      <c r="BD33" s="22"/>
      <c r="BE33" s="68"/>
      <c r="BF33" s="22"/>
      <c r="BG33" s="22"/>
      <c r="BH33" s="22"/>
      <c r="BI33" s="22"/>
      <c r="BJ33" s="68"/>
      <c r="BK33" s="70"/>
      <c r="BL33" s="22"/>
      <c r="BM33" s="22"/>
      <c r="BN33" s="22"/>
      <c r="BO33" s="68"/>
      <c r="BP33" s="70"/>
      <c r="BQ33" s="22"/>
      <c r="BR33" s="22"/>
      <c r="BS33" s="22"/>
      <c r="BT33" s="68"/>
      <c r="BU33" s="70"/>
      <c r="BV33" s="22"/>
      <c r="BW33" s="22"/>
      <c r="BX33" s="22"/>
      <c r="BY33" s="68"/>
      <c r="BZ33" s="22"/>
      <c r="CA33" s="22"/>
      <c r="CB33" s="22"/>
      <c r="CC33" s="22"/>
      <c r="CD33" s="68"/>
      <c r="CE33" s="70"/>
      <c r="CF33" s="22"/>
      <c r="CG33" s="22"/>
      <c r="CH33" s="22"/>
      <c r="CI33" s="68"/>
      <c r="CJ33" s="70"/>
      <c r="CK33" s="22"/>
      <c r="CL33" s="22"/>
      <c r="CM33" s="22"/>
      <c r="CN33" s="68"/>
      <c r="CO33" s="22"/>
      <c r="CP33" s="22"/>
      <c r="CQ33" s="22"/>
      <c r="CR33" s="22"/>
      <c r="CS33" s="68"/>
      <c r="CT33" s="70"/>
      <c r="CU33" s="70"/>
      <c r="CV33" s="22"/>
      <c r="CW33" s="22"/>
      <c r="CX33" s="68"/>
      <c r="CY33" s="22"/>
      <c r="CZ33" s="22"/>
      <c r="DA33" s="22"/>
      <c r="DB33" s="22"/>
      <c r="DC33" s="68"/>
      <c r="DD33" s="70"/>
      <c r="DE33" s="22"/>
      <c r="DF33" s="22"/>
      <c r="DG33" s="22"/>
      <c r="DH33" s="68"/>
      <c r="DI33" s="22"/>
      <c r="DJ33" s="22"/>
      <c r="DK33" s="22"/>
      <c r="DL33" s="22"/>
      <c r="DM33" s="68"/>
      <c r="DN33" s="70"/>
      <c r="DO33" s="22"/>
      <c r="DP33" s="22"/>
      <c r="DQ33" s="22"/>
      <c r="DR33" s="68"/>
      <c r="DS33" s="70"/>
      <c r="DT33" s="22"/>
      <c r="DU33" s="22"/>
      <c r="DV33" s="22"/>
      <c r="DW33" s="68"/>
      <c r="DX33" s="22"/>
      <c r="DY33" s="22"/>
      <c r="DZ33" s="22"/>
      <c r="EA33" s="22"/>
      <c r="EB33" s="68"/>
      <c r="EC33" s="22"/>
      <c r="ED33" s="22"/>
      <c r="EE33" s="22"/>
      <c r="EF33" s="22"/>
      <c r="EG33" s="68"/>
      <c r="EH33" s="22"/>
      <c r="EI33" s="22"/>
      <c r="EJ33" s="22"/>
      <c r="EK33" s="22"/>
      <c r="EL33" s="68"/>
      <c r="EM33" s="22"/>
      <c r="EN33" s="22"/>
      <c r="EO33" s="22"/>
      <c r="EP33" s="22"/>
      <c r="EQ33" s="68"/>
      <c r="ER33" s="22"/>
      <c r="ES33" s="22"/>
      <c r="ET33" s="22"/>
      <c r="EU33" s="22"/>
      <c r="EV33" s="68"/>
      <c r="EW33" s="22"/>
      <c r="EX33" s="22"/>
      <c r="EY33" s="22"/>
      <c r="EZ33" s="22"/>
      <c r="FA33" s="68"/>
      <c r="FB33" s="22"/>
      <c r="FC33" s="22"/>
      <c r="FD33" s="22"/>
      <c r="FE33" s="22"/>
      <c r="FF33" s="68"/>
      <c r="FG33" s="22"/>
      <c r="FH33" s="22"/>
      <c r="FI33" s="22"/>
      <c r="FJ33" s="22"/>
      <c r="FK33" s="25"/>
    </row>
    <row r="34" spans="1:167" x14ac:dyDescent="0.25">
      <c r="A34" s="49"/>
      <c r="B34" s="35"/>
      <c r="C34" s="36"/>
      <c r="D34" s="36"/>
      <c r="E34" s="36"/>
      <c r="F34" s="36"/>
      <c r="J34" s="7"/>
      <c r="K34" s="7"/>
      <c r="L34" s="68"/>
      <c r="M34" s="22"/>
      <c r="N34" s="22"/>
      <c r="O34" s="22"/>
      <c r="P34" s="22"/>
      <c r="Q34" s="68"/>
      <c r="R34" s="22"/>
      <c r="S34" s="22"/>
      <c r="T34" s="22"/>
      <c r="U34" s="22"/>
      <c r="V34" s="68"/>
      <c r="W34" s="69"/>
      <c r="X34" s="22"/>
      <c r="Y34" s="22"/>
      <c r="Z34" s="22"/>
      <c r="AA34" s="68"/>
      <c r="AB34" s="70"/>
      <c r="AC34" s="70"/>
      <c r="AD34" s="70"/>
      <c r="AE34" s="22"/>
      <c r="AF34" s="68"/>
      <c r="AG34" s="22"/>
      <c r="AH34" s="22"/>
      <c r="AI34" s="22"/>
      <c r="AJ34" s="22"/>
      <c r="AK34" s="68"/>
      <c r="AL34" s="22"/>
      <c r="AM34" s="22"/>
      <c r="AN34" s="22"/>
      <c r="AO34" s="22"/>
      <c r="AP34" s="68"/>
      <c r="AQ34" s="22"/>
      <c r="AR34" s="22"/>
      <c r="AS34" s="22"/>
      <c r="AT34" s="22"/>
      <c r="AU34" s="68"/>
      <c r="AV34" s="70"/>
      <c r="AW34" s="22"/>
      <c r="AX34" s="22"/>
      <c r="AY34" s="22"/>
      <c r="AZ34" s="68"/>
      <c r="BA34" s="22"/>
      <c r="BB34" s="22"/>
      <c r="BC34" s="22"/>
      <c r="BD34" s="22"/>
      <c r="BE34" s="68"/>
      <c r="BF34" s="22"/>
      <c r="BG34" s="22"/>
      <c r="BH34" s="22"/>
      <c r="BI34" s="22"/>
      <c r="BJ34" s="68"/>
      <c r="BK34" s="70"/>
      <c r="BL34" s="22"/>
      <c r="BM34" s="22"/>
      <c r="BN34" s="22"/>
      <c r="BO34" s="68"/>
      <c r="BP34" s="70"/>
      <c r="BQ34" s="22"/>
      <c r="BR34" s="22"/>
      <c r="BS34" s="22"/>
      <c r="BT34" s="68"/>
      <c r="BU34" s="70"/>
      <c r="BV34" s="22"/>
      <c r="BW34" s="22"/>
      <c r="BX34" s="22"/>
      <c r="BY34" s="68"/>
      <c r="BZ34" s="22"/>
      <c r="CA34" s="22"/>
      <c r="CB34" s="22"/>
      <c r="CC34" s="22"/>
      <c r="CD34" s="68"/>
      <c r="CE34" s="70"/>
      <c r="CF34" s="22"/>
      <c r="CG34" s="22"/>
      <c r="CH34" s="22"/>
      <c r="CI34" s="68"/>
      <c r="CJ34" s="70"/>
      <c r="CK34" s="22"/>
      <c r="CL34" s="22"/>
      <c r="CM34" s="22"/>
      <c r="CN34" s="68"/>
      <c r="CO34" s="22"/>
      <c r="CP34" s="22"/>
      <c r="CQ34" s="22"/>
      <c r="CR34" s="22"/>
      <c r="CS34" s="68"/>
      <c r="CT34" s="70"/>
      <c r="CU34" s="70"/>
      <c r="CV34" s="22"/>
      <c r="CW34" s="22"/>
      <c r="CX34" s="68"/>
      <c r="CY34" s="22"/>
      <c r="CZ34" s="22"/>
      <c r="DA34" s="22"/>
      <c r="DB34" s="22"/>
      <c r="DC34" s="68"/>
      <c r="DD34" s="70"/>
      <c r="DE34" s="22"/>
      <c r="DF34" s="22"/>
      <c r="DG34" s="22"/>
      <c r="DH34" s="68"/>
      <c r="DI34" s="22"/>
      <c r="DJ34" s="22"/>
      <c r="DK34" s="22"/>
      <c r="DL34" s="22"/>
      <c r="DM34" s="68"/>
      <c r="DN34" s="70"/>
      <c r="DO34" s="22"/>
      <c r="DP34" s="22"/>
      <c r="DQ34" s="22"/>
      <c r="DR34" s="68"/>
      <c r="DS34" s="70"/>
      <c r="DT34" s="22"/>
      <c r="DU34" s="22"/>
      <c r="DV34" s="22"/>
      <c r="DW34" s="68"/>
      <c r="DX34" s="22"/>
      <c r="DY34" s="22"/>
      <c r="DZ34" s="22"/>
      <c r="EA34" s="22"/>
      <c r="EB34" s="68"/>
      <c r="EC34" s="22"/>
      <c r="ED34" s="22"/>
      <c r="EE34" s="22"/>
      <c r="EF34" s="22"/>
      <c r="EG34" s="68"/>
      <c r="EH34" s="22"/>
      <c r="EI34" s="22"/>
      <c r="EJ34" s="22"/>
      <c r="EK34" s="22"/>
      <c r="EL34" s="68"/>
      <c r="EM34" s="22"/>
      <c r="EN34" s="22"/>
      <c r="EO34" s="22"/>
      <c r="EP34" s="22"/>
      <c r="EQ34" s="68"/>
      <c r="ER34" s="22"/>
      <c r="ES34" s="22"/>
      <c r="ET34" s="22"/>
      <c r="EU34" s="22"/>
      <c r="EV34" s="68"/>
      <c r="EW34" s="22"/>
      <c r="EX34" s="22"/>
      <c r="EY34" s="22"/>
      <c r="EZ34" s="22"/>
      <c r="FA34" s="68"/>
      <c r="FB34" s="22"/>
      <c r="FC34" s="22"/>
      <c r="FD34" s="22"/>
      <c r="FE34" s="22"/>
      <c r="FF34" s="68"/>
      <c r="FG34" s="22"/>
      <c r="FH34" s="22"/>
      <c r="FI34" s="22"/>
      <c r="FJ34" s="22"/>
      <c r="FK34" s="25"/>
    </row>
    <row r="35" spans="1:167" x14ac:dyDescent="0.25">
      <c r="B35" s="9">
        <f>TRUNC(C35/6)+0.1*(C35-6*TRUNC(C35/6))</f>
        <v>567.20000000000005</v>
      </c>
      <c r="C35" s="16">
        <f>SUM(C3:C34)</f>
        <v>3404</v>
      </c>
      <c r="D35" s="16">
        <f>SUM(D3:D34)</f>
        <v>29</v>
      </c>
      <c r="E35" s="16">
        <f>SUM(E3:E34)</f>
        <v>3123</v>
      </c>
      <c r="F35" s="16">
        <f>SUM(F3:F34)</f>
        <v>132</v>
      </c>
      <c r="G35" s="8">
        <f>E35/F35</f>
        <v>23.65909090909091</v>
      </c>
      <c r="H35" s="16">
        <f>SUM(H3:H34)</f>
        <v>7</v>
      </c>
      <c r="I35" s="8">
        <f>C35/F35</f>
        <v>25.787878787878789</v>
      </c>
      <c r="J35" s="8">
        <f>6*E35/C35</f>
        <v>5.5047003525264397</v>
      </c>
      <c r="K35" s="7"/>
      <c r="L35" s="68"/>
      <c r="M35" s="22"/>
      <c r="N35" s="22"/>
      <c r="O35" s="22"/>
      <c r="P35" s="22"/>
      <c r="Q35" s="68"/>
      <c r="R35" s="22"/>
      <c r="S35" s="22"/>
      <c r="T35" s="22"/>
      <c r="U35" s="22"/>
      <c r="V35" s="68"/>
      <c r="W35" s="69"/>
      <c r="X35" s="22"/>
      <c r="Y35" s="22"/>
      <c r="Z35" s="22"/>
      <c r="AA35" s="68"/>
      <c r="AB35" s="70"/>
      <c r="AC35" s="70"/>
      <c r="AD35" s="70"/>
      <c r="AE35" s="22"/>
      <c r="AF35" s="68"/>
      <c r="AG35" s="22"/>
      <c r="AH35" s="22"/>
      <c r="AI35" s="22"/>
      <c r="AJ35" s="22"/>
      <c r="AK35" s="68"/>
      <c r="AL35" s="22"/>
      <c r="AM35" s="22"/>
      <c r="AN35" s="22"/>
      <c r="AO35" s="22"/>
      <c r="AP35" s="68"/>
      <c r="AQ35" s="22"/>
      <c r="AR35" s="22"/>
      <c r="AS35" s="22"/>
      <c r="AT35" s="22"/>
      <c r="AU35" s="68"/>
      <c r="AV35" s="70"/>
      <c r="AW35" s="22"/>
      <c r="AX35" s="22"/>
      <c r="AY35" s="22"/>
      <c r="AZ35" s="68"/>
      <c r="BA35" s="22"/>
      <c r="BB35" s="22"/>
      <c r="BC35" s="22"/>
      <c r="BD35" s="22"/>
      <c r="BE35" s="68"/>
      <c r="BF35" s="22"/>
      <c r="BG35" s="22"/>
      <c r="BH35" s="22"/>
      <c r="BI35" s="22"/>
      <c r="BJ35" s="68"/>
      <c r="BK35" s="70"/>
      <c r="BL35" s="22"/>
      <c r="BM35" s="22"/>
      <c r="BN35" s="22"/>
      <c r="BO35" s="68"/>
      <c r="BP35" s="70"/>
      <c r="BQ35" s="22"/>
      <c r="BR35" s="22"/>
      <c r="BS35" s="22"/>
      <c r="BT35" s="68"/>
      <c r="BU35" s="70"/>
      <c r="BV35" s="22"/>
      <c r="BW35" s="22"/>
      <c r="BX35" s="22"/>
      <c r="BY35" s="68"/>
      <c r="BZ35" s="22"/>
      <c r="CA35" s="22"/>
      <c r="CB35" s="22"/>
      <c r="CC35" s="22"/>
      <c r="CD35" s="68"/>
      <c r="CE35" s="70"/>
      <c r="CF35" s="22"/>
      <c r="CG35" s="22"/>
      <c r="CH35" s="22"/>
      <c r="CI35" s="68"/>
      <c r="CJ35" s="70"/>
      <c r="CK35" s="22"/>
      <c r="CL35" s="22"/>
      <c r="CM35" s="22"/>
      <c r="CN35" s="68"/>
      <c r="CO35" s="22"/>
      <c r="CP35" s="22"/>
      <c r="CQ35" s="22"/>
      <c r="CR35" s="22"/>
      <c r="CS35" s="68"/>
      <c r="CT35" s="70"/>
      <c r="CU35" s="70"/>
      <c r="CV35" s="22"/>
      <c r="CW35" s="22"/>
      <c r="CX35" s="68"/>
      <c r="CY35" s="22"/>
      <c r="CZ35" s="22"/>
      <c r="DA35" s="22"/>
      <c r="DB35" s="22"/>
      <c r="DC35" s="68"/>
      <c r="DD35" s="70"/>
      <c r="DE35" s="22"/>
      <c r="DF35" s="22"/>
      <c r="DG35" s="22"/>
      <c r="DH35" s="68"/>
      <c r="DI35" s="22"/>
      <c r="DJ35" s="22"/>
      <c r="DK35" s="22"/>
      <c r="DL35" s="22"/>
      <c r="DM35" s="68"/>
      <c r="DN35" s="70"/>
      <c r="DO35" s="22"/>
      <c r="DP35" s="22"/>
      <c r="DQ35" s="22"/>
      <c r="DR35" s="68"/>
      <c r="DS35" s="70"/>
      <c r="DT35" s="22"/>
      <c r="DU35" s="22"/>
      <c r="DV35" s="22"/>
      <c r="DW35" s="68"/>
      <c r="DX35" s="22"/>
      <c r="DY35" s="22"/>
      <c r="DZ35" s="22"/>
      <c r="EA35" s="22"/>
      <c r="EB35" s="68"/>
      <c r="EC35" s="22"/>
      <c r="ED35" s="22"/>
      <c r="EE35" s="22"/>
      <c r="EF35" s="22"/>
      <c r="EG35" s="68"/>
      <c r="EH35" s="22"/>
      <c r="EI35" s="22"/>
      <c r="EJ35" s="22"/>
      <c r="EK35" s="22"/>
      <c r="EL35" s="68"/>
      <c r="EM35" s="22"/>
      <c r="EN35" s="22"/>
      <c r="EO35" s="22"/>
      <c r="EP35" s="22"/>
      <c r="EQ35" s="68"/>
      <c r="ER35" s="22"/>
      <c r="ES35" s="22"/>
      <c r="ET35" s="22"/>
      <c r="EU35" s="22"/>
      <c r="EV35" s="68"/>
      <c r="EW35" s="22"/>
      <c r="EX35" s="22"/>
      <c r="EY35" s="22"/>
      <c r="EZ35" s="22"/>
      <c r="FA35" s="68"/>
      <c r="FB35" s="22"/>
      <c r="FC35" s="22"/>
      <c r="FD35" s="22"/>
      <c r="FE35" s="22"/>
      <c r="FF35" s="68"/>
      <c r="FG35" s="22"/>
      <c r="FH35" s="22"/>
      <c r="FI35" s="22"/>
      <c r="FJ35" s="22"/>
      <c r="FK35" s="25"/>
    </row>
    <row r="36" spans="1:167" x14ac:dyDescent="0.25">
      <c r="K36" s="7"/>
      <c r="L36" s="68"/>
      <c r="M36" s="22"/>
      <c r="N36" s="22"/>
      <c r="O36" s="22"/>
      <c r="P36" s="22"/>
      <c r="Q36" s="68"/>
      <c r="R36" s="22"/>
      <c r="S36" s="22"/>
      <c r="T36" s="22"/>
      <c r="U36" s="22"/>
      <c r="V36" s="68"/>
      <c r="W36" s="69"/>
      <c r="X36" s="22"/>
      <c r="Y36" s="22"/>
      <c r="Z36" s="22"/>
      <c r="AA36" s="68"/>
      <c r="AB36" s="70"/>
      <c r="AC36" s="70"/>
      <c r="AD36" s="70"/>
      <c r="AE36" s="22"/>
      <c r="AF36" s="68"/>
      <c r="AG36" s="22"/>
      <c r="AH36" s="22"/>
      <c r="AI36" s="22"/>
      <c r="AJ36" s="22"/>
      <c r="AK36" s="68"/>
      <c r="AL36" s="22"/>
      <c r="AM36" s="22"/>
      <c r="AN36" s="22"/>
      <c r="AO36" s="22"/>
      <c r="AP36" s="68"/>
      <c r="AQ36" s="22"/>
      <c r="AR36" s="22"/>
      <c r="AS36" s="22"/>
      <c r="AT36" s="22"/>
      <c r="AU36" s="68"/>
      <c r="AV36" s="70"/>
      <c r="AW36" s="22"/>
      <c r="AX36" s="22"/>
      <c r="AY36" s="22"/>
      <c r="AZ36" s="68"/>
      <c r="BA36" s="22"/>
      <c r="BB36" s="22"/>
      <c r="BC36" s="22"/>
      <c r="BD36" s="22"/>
      <c r="BE36" s="68"/>
      <c r="BF36" s="22"/>
      <c r="BG36" s="22"/>
      <c r="BH36" s="22"/>
      <c r="BI36" s="22"/>
      <c r="BJ36" s="68"/>
      <c r="BK36" s="70"/>
      <c r="BL36" s="22"/>
      <c r="BM36" s="22"/>
      <c r="BN36" s="22"/>
      <c r="BO36" s="68"/>
      <c r="BP36" s="70"/>
      <c r="BQ36" s="22"/>
      <c r="BR36" s="22"/>
      <c r="BS36" s="22"/>
      <c r="BT36" s="68"/>
      <c r="BU36" s="70"/>
      <c r="BV36" s="22"/>
      <c r="BW36" s="22"/>
      <c r="BX36" s="22"/>
      <c r="BY36" s="68"/>
      <c r="BZ36" s="22"/>
      <c r="CA36" s="22"/>
      <c r="CB36" s="22"/>
      <c r="CC36" s="22"/>
      <c r="CD36" s="68"/>
      <c r="CE36" s="70"/>
      <c r="CF36" s="22"/>
      <c r="CG36" s="22"/>
      <c r="CH36" s="22"/>
      <c r="CI36" s="68"/>
      <c r="CJ36" s="70"/>
      <c r="CK36" s="22"/>
      <c r="CL36" s="22"/>
      <c r="CM36" s="22"/>
      <c r="CN36" s="68"/>
      <c r="CO36" s="22"/>
      <c r="CP36" s="22"/>
      <c r="CQ36" s="22"/>
      <c r="CR36" s="22"/>
      <c r="CS36" s="68"/>
      <c r="CT36" s="70"/>
      <c r="CU36" s="70"/>
      <c r="CV36" s="22"/>
      <c r="CW36" s="22"/>
      <c r="CX36" s="68"/>
      <c r="CY36" s="22"/>
      <c r="CZ36" s="22"/>
      <c r="DA36" s="22"/>
      <c r="DB36" s="22"/>
      <c r="DC36" s="68"/>
      <c r="DD36" s="70"/>
      <c r="DE36" s="22"/>
      <c r="DF36" s="22"/>
      <c r="DG36" s="22"/>
      <c r="DH36" s="68"/>
      <c r="DI36" s="22"/>
      <c r="DJ36" s="22"/>
      <c r="DK36" s="22"/>
      <c r="DL36" s="22"/>
      <c r="DM36" s="68"/>
      <c r="DN36" s="70"/>
      <c r="DO36" s="22"/>
      <c r="DP36" s="22"/>
      <c r="DQ36" s="22"/>
      <c r="DR36" s="68"/>
      <c r="DS36" s="70"/>
      <c r="DT36" s="22"/>
      <c r="DU36" s="22"/>
      <c r="DV36" s="22"/>
      <c r="DW36" s="68"/>
      <c r="DX36" s="22"/>
      <c r="DY36" s="22"/>
      <c r="DZ36" s="22"/>
      <c r="EA36" s="22"/>
      <c r="EB36" s="68"/>
      <c r="EC36" s="22"/>
      <c r="ED36" s="22"/>
      <c r="EE36" s="22"/>
      <c r="EF36" s="22"/>
      <c r="EG36" s="68"/>
      <c r="EH36" s="22"/>
      <c r="EI36" s="22"/>
      <c r="EJ36" s="22"/>
      <c r="EK36" s="22"/>
      <c r="EL36" s="68"/>
      <c r="EM36" s="22"/>
      <c r="EN36" s="22"/>
      <c r="EO36" s="22"/>
      <c r="EP36" s="22"/>
      <c r="EQ36" s="68"/>
      <c r="ER36" s="22"/>
      <c r="ES36" s="22"/>
      <c r="ET36" s="22"/>
      <c r="EU36" s="22"/>
      <c r="EV36" s="68"/>
      <c r="EW36" s="22"/>
      <c r="EX36" s="22"/>
      <c r="EY36" s="22"/>
      <c r="EZ36" s="22"/>
      <c r="FA36" s="68"/>
      <c r="FB36" s="22"/>
      <c r="FC36" s="22"/>
      <c r="FD36" s="22"/>
      <c r="FE36" s="22"/>
      <c r="FF36" s="68"/>
      <c r="FG36" s="22"/>
      <c r="FH36" s="22"/>
      <c r="FI36" s="22"/>
      <c r="FJ36" s="22"/>
      <c r="FK36" s="25"/>
    </row>
    <row r="37" spans="1:167" x14ac:dyDescent="0.25">
      <c r="K37" s="7"/>
      <c r="L37" s="68"/>
      <c r="M37" s="22"/>
      <c r="N37" s="22"/>
      <c r="O37" s="22"/>
      <c r="P37" s="22"/>
      <c r="Q37" s="68"/>
      <c r="R37" s="22"/>
      <c r="S37" s="22"/>
      <c r="T37" s="22"/>
      <c r="U37" s="22"/>
      <c r="V37" s="68"/>
      <c r="W37" s="69"/>
      <c r="X37" s="22"/>
      <c r="Y37" s="22"/>
      <c r="Z37" s="22"/>
      <c r="AA37" s="68"/>
      <c r="AB37" s="70"/>
      <c r="AC37" s="70"/>
      <c r="AD37" s="70"/>
      <c r="AE37" s="22"/>
      <c r="AF37" s="68"/>
      <c r="AG37" s="22"/>
      <c r="AH37" s="22"/>
      <c r="AI37" s="22"/>
      <c r="AJ37" s="22"/>
      <c r="AK37" s="68"/>
      <c r="AL37" s="22"/>
      <c r="AM37" s="22"/>
      <c r="AN37" s="22"/>
      <c r="AO37" s="22"/>
      <c r="AP37" s="68"/>
      <c r="AQ37" s="22"/>
      <c r="AR37" s="22"/>
      <c r="AS37" s="22"/>
      <c r="AT37" s="22"/>
      <c r="AU37" s="68"/>
      <c r="AV37" s="70"/>
      <c r="AW37" s="22"/>
      <c r="AX37" s="22"/>
      <c r="AY37" s="22"/>
      <c r="AZ37" s="68"/>
      <c r="BA37" s="22"/>
      <c r="BB37" s="22"/>
      <c r="BC37" s="22"/>
      <c r="BD37" s="22"/>
      <c r="BE37" s="68"/>
      <c r="BF37" s="22"/>
      <c r="BG37" s="22"/>
      <c r="BH37" s="22"/>
      <c r="BI37" s="22"/>
      <c r="BJ37" s="68"/>
      <c r="BK37" s="70"/>
      <c r="BL37" s="22"/>
      <c r="BM37" s="22"/>
      <c r="BN37" s="22"/>
      <c r="BO37" s="68"/>
      <c r="BP37" s="70"/>
      <c r="BQ37" s="22"/>
      <c r="BR37" s="22"/>
      <c r="BS37" s="22"/>
      <c r="BT37" s="68"/>
      <c r="BU37" s="70"/>
      <c r="BV37" s="22"/>
      <c r="BW37" s="22"/>
      <c r="BX37" s="22"/>
      <c r="BY37" s="68"/>
      <c r="BZ37" s="22"/>
      <c r="CA37" s="22"/>
      <c r="CB37" s="22"/>
      <c r="CC37" s="22"/>
      <c r="CD37" s="68"/>
      <c r="CE37" s="70"/>
      <c r="CF37" s="22"/>
      <c r="CG37" s="22"/>
      <c r="CH37" s="22"/>
      <c r="CI37" s="68"/>
      <c r="CJ37" s="70"/>
      <c r="CK37" s="22"/>
      <c r="CL37" s="22"/>
      <c r="CM37" s="22"/>
      <c r="CN37" s="68"/>
      <c r="CO37" s="22"/>
      <c r="CP37" s="22"/>
      <c r="CQ37" s="22"/>
      <c r="CR37" s="22"/>
      <c r="CS37" s="68"/>
      <c r="CT37" s="70"/>
      <c r="CU37" s="70"/>
      <c r="CV37" s="22"/>
      <c r="CW37" s="22"/>
      <c r="CX37" s="68"/>
      <c r="CY37" s="22"/>
      <c r="CZ37" s="22"/>
      <c r="DA37" s="22"/>
      <c r="DB37" s="22"/>
      <c r="DC37" s="68"/>
      <c r="DD37" s="70"/>
      <c r="DE37" s="22"/>
      <c r="DF37" s="22"/>
      <c r="DG37" s="22"/>
      <c r="DH37" s="68"/>
      <c r="DI37" s="22"/>
      <c r="DJ37" s="22"/>
      <c r="DK37" s="22"/>
      <c r="DL37" s="22"/>
      <c r="DM37" s="68"/>
      <c r="DN37" s="70"/>
      <c r="DO37" s="22"/>
      <c r="DP37" s="22"/>
      <c r="DQ37" s="22"/>
      <c r="DR37" s="68"/>
      <c r="DS37" s="70"/>
      <c r="DT37" s="22"/>
      <c r="DU37" s="22"/>
      <c r="DV37" s="22"/>
      <c r="DW37" s="68"/>
      <c r="DX37" s="22"/>
      <c r="DY37" s="22"/>
      <c r="DZ37" s="22"/>
      <c r="EA37" s="22"/>
      <c r="EB37" s="68"/>
      <c r="EC37" s="22"/>
      <c r="ED37" s="22"/>
      <c r="EE37" s="22"/>
      <c r="EF37" s="22"/>
      <c r="EG37" s="68"/>
      <c r="EH37" s="22"/>
      <c r="EI37" s="22"/>
      <c r="EJ37" s="22"/>
      <c r="EK37" s="22"/>
      <c r="EL37" s="68"/>
      <c r="EM37" s="22"/>
      <c r="EN37" s="22"/>
      <c r="EO37" s="22"/>
      <c r="EP37" s="22"/>
      <c r="EQ37" s="68"/>
      <c r="ER37" s="22"/>
      <c r="ES37" s="22"/>
      <c r="ET37" s="22"/>
      <c r="EU37" s="22"/>
      <c r="EV37" s="68"/>
      <c r="EW37" s="22"/>
      <c r="EX37" s="22"/>
      <c r="EY37" s="22"/>
      <c r="EZ37" s="22"/>
      <c r="FA37" s="68"/>
      <c r="FB37" s="22"/>
      <c r="FC37" s="22"/>
      <c r="FD37" s="22"/>
      <c r="FE37" s="22"/>
      <c r="FF37" s="68"/>
      <c r="FG37" s="22"/>
      <c r="FH37" s="22"/>
      <c r="FI37" s="22"/>
      <c r="FJ37" s="22"/>
      <c r="FK37" s="25"/>
    </row>
    <row r="38" spans="1:167" x14ac:dyDescent="0.25">
      <c r="B38" s="66"/>
      <c r="F38" s="60" t="s">
        <v>912</v>
      </c>
      <c r="K38" s="7"/>
      <c r="L38" s="68"/>
      <c r="M38" s="22"/>
      <c r="N38" s="22"/>
      <c r="O38" s="22"/>
      <c r="P38" s="22"/>
      <c r="Q38" s="68"/>
      <c r="R38" s="22"/>
      <c r="S38" s="22"/>
      <c r="T38" s="22"/>
      <c r="U38" s="22"/>
      <c r="V38" s="68"/>
      <c r="W38" s="69"/>
      <c r="X38" s="22"/>
      <c r="Y38" s="22"/>
      <c r="Z38" s="22"/>
      <c r="AA38" s="68"/>
      <c r="AB38" s="70"/>
      <c r="AC38" s="70"/>
      <c r="AD38" s="70"/>
      <c r="AE38" s="22"/>
      <c r="AF38" s="68"/>
      <c r="AG38" s="22"/>
      <c r="AH38" s="22"/>
      <c r="AI38" s="22"/>
      <c r="AJ38" s="22"/>
      <c r="AK38" s="68"/>
      <c r="AL38" s="22"/>
      <c r="AM38" s="22"/>
      <c r="AN38" s="22"/>
      <c r="AO38" s="22"/>
      <c r="AP38" s="68"/>
      <c r="AQ38" s="22"/>
      <c r="AR38" s="22"/>
      <c r="AS38" s="22"/>
      <c r="AT38" s="22"/>
      <c r="AU38" s="68"/>
      <c r="AV38" s="70"/>
      <c r="AW38" s="22"/>
      <c r="AX38" s="22"/>
      <c r="AY38" s="22"/>
      <c r="AZ38" s="68"/>
      <c r="BA38" s="22"/>
      <c r="BB38" s="22"/>
      <c r="BC38" s="22"/>
      <c r="BD38" s="22"/>
      <c r="BE38" s="68"/>
      <c r="BF38" s="22"/>
      <c r="BG38" s="22"/>
      <c r="BH38" s="22"/>
      <c r="BI38" s="22"/>
      <c r="BJ38" s="68"/>
      <c r="BK38" s="70"/>
      <c r="BL38" s="22"/>
      <c r="BM38" s="22"/>
      <c r="BN38" s="22"/>
      <c r="BO38" s="68"/>
      <c r="BP38" s="70"/>
      <c r="BQ38" s="22"/>
      <c r="BR38" s="22"/>
      <c r="BS38" s="22"/>
      <c r="BT38" s="68"/>
      <c r="BU38" s="70"/>
      <c r="BV38" s="22"/>
      <c r="BW38" s="22"/>
      <c r="BX38" s="22"/>
      <c r="BY38" s="68"/>
      <c r="BZ38" s="22"/>
      <c r="CA38" s="22"/>
      <c r="CB38" s="22"/>
      <c r="CC38" s="22"/>
      <c r="CD38" s="68"/>
      <c r="CE38" s="70"/>
      <c r="CF38" s="22"/>
      <c r="CG38" s="22"/>
      <c r="CH38" s="22"/>
      <c r="CI38" s="68"/>
      <c r="CJ38" s="70"/>
      <c r="CK38" s="22"/>
      <c r="CL38" s="22"/>
      <c r="CM38" s="22"/>
      <c r="CN38" s="68"/>
      <c r="CO38" s="22"/>
      <c r="CP38" s="22"/>
      <c r="CQ38" s="22"/>
      <c r="CR38" s="22"/>
      <c r="CS38" s="68"/>
      <c r="CT38" s="70"/>
      <c r="CU38" s="70"/>
      <c r="CV38" s="22"/>
      <c r="CW38" s="22"/>
      <c r="CX38" s="68"/>
      <c r="CY38" s="22"/>
      <c r="CZ38" s="22"/>
      <c r="DA38" s="22"/>
      <c r="DB38" s="22"/>
      <c r="DC38" s="68"/>
      <c r="DD38" s="70"/>
      <c r="DE38" s="22"/>
      <c r="DF38" s="22"/>
      <c r="DG38" s="22"/>
      <c r="DH38" s="68"/>
      <c r="DI38" s="22"/>
      <c r="DJ38" s="22"/>
      <c r="DK38" s="22"/>
      <c r="DL38" s="22"/>
      <c r="DM38" s="68"/>
      <c r="DN38" s="70"/>
      <c r="DO38" s="22"/>
      <c r="DP38" s="22"/>
      <c r="DQ38" s="22"/>
      <c r="DR38" s="68"/>
      <c r="DS38" s="70"/>
      <c r="DT38" s="22"/>
      <c r="DU38" s="22"/>
      <c r="DV38" s="22"/>
      <c r="DW38" s="68"/>
      <c r="DX38" s="22"/>
      <c r="DY38" s="22"/>
      <c r="DZ38" s="22"/>
      <c r="EA38" s="22"/>
      <c r="EB38" s="68"/>
      <c r="EC38" s="22"/>
      <c r="ED38" s="22"/>
      <c r="EE38" s="22"/>
      <c r="EF38" s="22"/>
      <c r="EG38" s="68"/>
      <c r="EH38" s="22"/>
      <c r="EI38" s="22"/>
      <c r="EJ38" s="22"/>
      <c r="EK38" s="22"/>
      <c r="EL38" s="68"/>
      <c r="EM38" s="22"/>
      <c r="EN38" s="22"/>
      <c r="EO38" s="22"/>
      <c r="EP38" s="22"/>
      <c r="EQ38" s="68"/>
      <c r="ER38" s="22"/>
      <c r="ES38" s="22"/>
      <c r="ET38" s="22"/>
      <c r="EU38" s="22"/>
      <c r="EV38" s="68"/>
      <c r="EW38" s="22"/>
      <c r="EX38" s="22"/>
      <c r="EY38" s="22"/>
      <c r="EZ38" s="22"/>
      <c r="FA38" s="68"/>
      <c r="FB38" s="22"/>
      <c r="FC38" s="22"/>
      <c r="FD38" s="22"/>
      <c r="FE38" s="22"/>
      <c r="FF38" s="68"/>
      <c r="FG38" s="22"/>
      <c r="FH38" s="22"/>
      <c r="FI38" s="22"/>
      <c r="FJ38" s="22"/>
      <c r="FK38" s="25"/>
    </row>
    <row r="39" spans="1:167" x14ac:dyDescent="0.25">
      <c r="K39" s="7"/>
      <c r="L39" s="68"/>
      <c r="M39" s="22"/>
      <c r="N39" s="22"/>
      <c r="O39" s="22"/>
      <c r="P39" s="22"/>
      <c r="Q39" s="68"/>
      <c r="R39" s="22"/>
      <c r="S39" s="22"/>
      <c r="T39" s="22"/>
      <c r="U39" s="22"/>
      <c r="V39" s="68"/>
      <c r="W39" s="69"/>
      <c r="X39" s="22"/>
      <c r="Y39" s="22"/>
      <c r="Z39" s="22"/>
      <c r="AA39" s="68"/>
      <c r="AB39" s="70"/>
      <c r="AC39" s="70"/>
      <c r="AD39" s="70"/>
      <c r="AE39" s="22"/>
      <c r="AF39" s="68"/>
      <c r="AG39" s="22"/>
      <c r="AH39" s="22"/>
      <c r="AI39" s="22"/>
      <c r="AJ39" s="22"/>
      <c r="AK39" s="68"/>
      <c r="AL39" s="22"/>
      <c r="AM39" s="22"/>
      <c r="AN39" s="22"/>
      <c r="AO39" s="22"/>
      <c r="AP39" s="68"/>
      <c r="AQ39" s="22"/>
      <c r="AR39" s="22"/>
      <c r="AS39" s="22"/>
      <c r="AT39" s="22"/>
      <c r="AU39" s="68"/>
      <c r="AV39" s="70"/>
      <c r="AW39" s="22"/>
      <c r="AX39" s="22"/>
      <c r="AY39" s="22"/>
      <c r="AZ39" s="68"/>
      <c r="BA39" s="22"/>
      <c r="BB39" s="22"/>
      <c r="BC39" s="22"/>
      <c r="BD39" s="22"/>
      <c r="BE39" s="68"/>
      <c r="BF39" s="22"/>
      <c r="BG39" s="22"/>
      <c r="BH39" s="22"/>
      <c r="BI39" s="22"/>
      <c r="BJ39" s="68"/>
      <c r="BK39" s="70"/>
      <c r="BL39" s="22"/>
      <c r="BM39" s="22"/>
      <c r="BN39" s="22"/>
      <c r="BO39" s="68"/>
      <c r="BP39" s="70"/>
      <c r="BQ39" s="22"/>
      <c r="BR39" s="22"/>
      <c r="BS39" s="22"/>
      <c r="BT39" s="68"/>
      <c r="BU39" s="70"/>
      <c r="BV39" s="22"/>
      <c r="BW39" s="22"/>
      <c r="BX39" s="22"/>
      <c r="BY39" s="68"/>
      <c r="BZ39" s="22"/>
      <c r="CA39" s="22"/>
      <c r="CB39" s="22"/>
      <c r="CC39" s="22"/>
      <c r="CD39" s="68"/>
      <c r="CE39" s="70"/>
      <c r="CF39" s="22"/>
      <c r="CG39" s="22"/>
      <c r="CH39" s="22"/>
      <c r="CI39" s="68"/>
      <c r="CJ39" s="70"/>
      <c r="CK39" s="22"/>
      <c r="CL39" s="22"/>
      <c r="CM39" s="22"/>
      <c r="CN39" s="68"/>
      <c r="CO39" s="22"/>
      <c r="CP39" s="22"/>
      <c r="CQ39" s="22"/>
      <c r="CR39" s="22"/>
      <c r="CS39" s="68"/>
      <c r="CT39" s="70"/>
      <c r="CU39" s="70"/>
      <c r="CV39" s="22"/>
      <c r="CW39" s="22"/>
      <c r="CX39" s="68"/>
      <c r="CY39" s="22"/>
      <c r="CZ39" s="22"/>
      <c r="DA39" s="22"/>
      <c r="DB39" s="22"/>
      <c r="DC39" s="68"/>
      <c r="DD39" s="70"/>
      <c r="DE39" s="22"/>
      <c r="DF39" s="22"/>
      <c r="DG39" s="22"/>
      <c r="DH39" s="68"/>
      <c r="DI39" s="22"/>
      <c r="DJ39" s="22"/>
      <c r="DK39" s="22"/>
      <c r="DL39" s="22"/>
      <c r="DM39" s="68"/>
      <c r="DN39" s="70"/>
      <c r="DO39" s="22"/>
      <c r="DP39" s="22"/>
      <c r="DQ39" s="22"/>
      <c r="DR39" s="68"/>
      <c r="DS39" s="70"/>
      <c r="DT39" s="22"/>
      <c r="DU39" s="22"/>
      <c r="DV39" s="22"/>
      <c r="DW39" s="68"/>
      <c r="DX39" s="22"/>
      <c r="DY39" s="22"/>
      <c r="DZ39" s="22"/>
      <c r="EA39" s="22"/>
      <c r="EB39" s="68"/>
      <c r="EC39" s="22"/>
      <c r="ED39" s="22"/>
      <c r="EE39" s="22"/>
      <c r="EF39" s="22"/>
      <c r="EG39" s="68"/>
      <c r="EH39" s="22"/>
      <c r="EI39" s="22"/>
      <c r="EJ39" s="22"/>
      <c r="EK39" s="22"/>
      <c r="EL39" s="68"/>
      <c r="EM39" s="22"/>
      <c r="EN39" s="22"/>
      <c r="EO39" s="22"/>
      <c r="EP39" s="22"/>
      <c r="EQ39" s="68"/>
      <c r="ER39" s="22"/>
      <c r="ES39" s="22"/>
      <c r="ET39" s="22"/>
      <c r="EU39" s="22"/>
      <c r="EV39" s="68"/>
      <c r="EW39" s="22"/>
      <c r="EX39" s="22"/>
      <c r="EY39" s="22"/>
      <c r="EZ39" s="22"/>
      <c r="FA39" s="68"/>
      <c r="FB39" s="22"/>
      <c r="FC39" s="22"/>
      <c r="FD39" s="22"/>
      <c r="FE39" s="22"/>
      <c r="FF39" s="68"/>
      <c r="FG39" s="22"/>
      <c r="FH39" s="22"/>
      <c r="FI39" s="22"/>
      <c r="FJ39" s="22"/>
      <c r="FK39" s="25"/>
    </row>
    <row r="40" spans="1:167" x14ac:dyDescent="0.25">
      <c r="A40" s="1" t="s">
        <v>19</v>
      </c>
      <c r="K40" s="7"/>
      <c r="L40" s="68"/>
      <c r="M40" s="22"/>
      <c r="N40" s="22"/>
      <c r="O40" s="22"/>
      <c r="P40" s="22"/>
      <c r="Q40" s="68"/>
      <c r="R40" s="22"/>
      <c r="S40" s="22"/>
      <c r="T40" s="22"/>
      <c r="U40" s="22"/>
      <c r="V40" s="68"/>
      <c r="W40" s="69"/>
      <c r="X40" s="22"/>
      <c r="Y40" s="22"/>
      <c r="Z40" s="22"/>
      <c r="AA40" s="68"/>
      <c r="AB40" s="70"/>
      <c r="AC40" s="70"/>
      <c r="AD40" s="70"/>
      <c r="AE40" s="22"/>
      <c r="AF40" s="68"/>
      <c r="AG40" s="22"/>
      <c r="AH40" s="22"/>
      <c r="AI40" s="22"/>
      <c r="AJ40" s="22"/>
      <c r="AK40" s="68"/>
      <c r="AL40" s="22"/>
      <c r="AM40" s="22"/>
      <c r="AN40" s="22"/>
      <c r="AO40" s="22"/>
      <c r="AP40" s="68"/>
      <c r="AQ40" s="22"/>
      <c r="AR40" s="22"/>
      <c r="AS40" s="22"/>
      <c r="AT40" s="22"/>
      <c r="AU40" s="68"/>
      <c r="AV40" s="70"/>
      <c r="AW40" s="22"/>
      <c r="AX40" s="22"/>
      <c r="AY40" s="22"/>
      <c r="AZ40" s="68"/>
      <c r="BA40" s="22"/>
      <c r="BB40" s="22"/>
      <c r="BC40" s="22"/>
      <c r="BD40" s="22"/>
      <c r="BE40" s="68"/>
      <c r="BF40" s="22"/>
      <c r="BG40" s="22"/>
      <c r="BH40" s="22"/>
      <c r="BI40" s="22"/>
      <c r="BJ40" s="68"/>
      <c r="BK40" s="70"/>
      <c r="BL40" s="22"/>
      <c r="BM40" s="22"/>
      <c r="BN40" s="22"/>
      <c r="BO40" s="68"/>
      <c r="BP40" s="70"/>
      <c r="BQ40" s="22"/>
      <c r="BR40" s="22"/>
      <c r="BS40" s="22"/>
      <c r="BT40" s="68"/>
      <c r="BU40" s="70"/>
      <c r="BV40" s="22"/>
      <c r="BW40" s="22"/>
      <c r="BX40" s="22"/>
      <c r="BY40" s="68"/>
      <c r="BZ40" s="22"/>
      <c r="CA40" s="22"/>
      <c r="CB40" s="22"/>
      <c r="CC40" s="22"/>
      <c r="CD40" s="68"/>
      <c r="CE40" s="70"/>
      <c r="CF40" s="22"/>
      <c r="CG40" s="22"/>
      <c r="CH40" s="22"/>
      <c r="CI40" s="68"/>
      <c r="CJ40" s="70"/>
      <c r="CK40" s="22"/>
      <c r="CL40" s="22"/>
      <c r="CM40" s="22"/>
      <c r="CN40" s="68"/>
      <c r="CO40" s="22"/>
      <c r="CP40" s="22"/>
      <c r="CQ40" s="22"/>
      <c r="CR40" s="22"/>
      <c r="CS40" s="68"/>
      <c r="CT40" s="70"/>
      <c r="CU40" s="70"/>
      <c r="CV40" s="22"/>
      <c r="CW40" s="22"/>
      <c r="CX40" s="68"/>
      <c r="CY40" s="22"/>
      <c r="CZ40" s="22"/>
      <c r="DA40" s="22"/>
      <c r="DB40" s="22"/>
      <c r="DC40" s="68"/>
      <c r="DD40" s="70"/>
      <c r="DE40" s="22"/>
      <c r="DF40" s="22"/>
      <c r="DG40" s="22"/>
      <c r="DH40" s="68"/>
      <c r="DI40" s="22"/>
      <c r="DJ40" s="22"/>
      <c r="DK40" s="22"/>
      <c r="DL40" s="22"/>
      <c r="DM40" s="68"/>
      <c r="DN40" s="70"/>
      <c r="DO40" s="22"/>
      <c r="DP40" s="22"/>
      <c r="DQ40" s="22"/>
      <c r="DR40" s="68"/>
      <c r="DS40" s="70"/>
      <c r="DT40" s="22"/>
      <c r="DU40" s="22"/>
      <c r="DV40" s="22"/>
      <c r="DW40" s="68"/>
      <c r="DX40" s="22"/>
      <c r="DY40" s="22"/>
      <c r="DZ40" s="22"/>
      <c r="EA40" s="22"/>
      <c r="EB40" s="68"/>
      <c r="EC40" s="22"/>
      <c r="ED40" s="22"/>
      <c r="EE40" s="22"/>
      <c r="EF40" s="22"/>
      <c r="EG40" s="68"/>
      <c r="EH40" s="22"/>
      <c r="EI40" s="22"/>
      <c r="EJ40" s="22"/>
      <c r="EK40" s="22"/>
      <c r="EL40" s="68"/>
      <c r="EM40" s="22"/>
      <c r="EN40" s="22"/>
      <c r="EO40" s="22"/>
      <c r="EP40" s="22"/>
      <c r="EQ40" s="68"/>
      <c r="ER40" s="22"/>
      <c r="ES40" s="22"/>
      <c r="ET40" s="22"/>
      <c r="EU40" s="22"/>
      <c r="EV40" s="68"/>
      <c r="EW40" s="22"/>
      <c r="EX40" s="22"/>
      <c r="EY40" s="22"/>
      <c r="EZ40" s="22"/>
      <c r="FA40" s="68"/>
      <c r="FB40" s="22"/>
      <c r="FC40" s="22"/>
      <c r="FD40" s="22"/>
      <c r="FE40" s="22"/>
      <c r="FF40" s="68"/>
      <c r="FG40" s="22"/>
      <c r="FH40" s="22"/>
      <c r="FI40" s="22"/>
      <c r="FJ40" s="22"/>
      <c r="FK40" s="25"/>
    </row>
    <row r="41" spans="1:167" x14ac:dyDescent="0.25">
      <c r="B41" s="6"/>
      <c r="C41" s="6"/>
      <c r="D41" s="6"/>
      <c r="E41" s="65"/>
      <c r="F41" s="6"/>
      <c r="G41" s="7"/>
      <c r="H41" s="7"/>
      <c r="I41" s="7"/>
      <c r="J41" s="7"/>
      <c r="K41" s="7"/>
      <c r="L41" s="71"/>
      <c r="M41" s="22"/>
      <c r="N41" s="22"/>
      <c r="O41" s="22"/>
      <c r="P41" s="70"/>
      <c r="Q41" s="71"/>
      <c r="R41" s="22"/>
      <c r="S41" s="22"/>
      <c r="T41" s="22"/>
      <c r="U41" s="22"/>
      <c r="V41" s="71"/>
      <c r="W41" s="69"/>
      <c r="X41" s="22"/>
      <c r="Y41" s="22"/>
      <c r="Z41" s="22"/>
      <c r="AA41" s="68"/>
      <c r="AB41" s="70"/>
      <c r="AC41" s="70"/>
      <c r="AD41" s="70"/>
      <c r="AE41" s="22"/>
      <c r="AF41" s="71"/>
      <c r="AG41" s="22"/>
      <c r="AH41" s="22"/>
      <c r="AI41" s="22"/>
      <c r="AJ41" s="22"/>
      <c r="AK41" s="71"/>
      <c r="AL41" s="22"/>
      <c r="AM41" s="22"/>
      <c r="AN41" s="22"/>
      <c r="AO41" s="22"/>
      <c r="AP41" s="71"/>
      <c r="AQ41" s="22"/>
      <c r="AR41" s="22"/>
      <c r="AS41" s="22"/>
      <c r="AT41" s="22"/>
      <c r="AU41" s="71"/>
      <c r="AV41" s="70"/>
      <c r="AW41" s="22"/>
      <c r="AX41" s="22"/>
      <c r="AY41" s="22"/>
      <c r="AZ41" s="71"/>
      <c r="BA41" s="22"/>
      <c r="BB41" s="22"/>
      <c r="BC41" s="22"/>
      <c r="BD41" s="22"/>
      <c r="BE41" s="71"/>
      <c r="BF41" s="22"/>
      <c r="BG41" s="22"/>
      <c r="BH41" s="22"/>
      <c r="BI41" s="22"/>
      <c r="BJ41" s="71"/>
      <c r="BK41" s="70"/>
      <c r="BL41" s="22"/>
      <c r="BM41" s="22"/>
      <c r="BN41" s="22"/>
      <c r="BO41" s="71"/>
      <c r="BP41" s="70"/>
      <c r="BQ41" s="22"/>
      <c r="BR41" s="22"/>
      <c r="BS41" s="22"/>
      <c r="BT41" s="71"/>
      <c r="BU41" s="70"/>
      <c r="BV41" s="22"/>
      <c r="BW41" s="22"/>
      <c r="BX41" s="22"/>
      <c r="BY41" s="71"/>
      <c r="BZ41" s="22"/>
      <c r="CA41" s="22"/>
      <c r="CB41" s="22"/>
      <c r="CC41" s="22"/>
      <c r="CD41" s="71"/>
      <c r="CE41" s="70"/>
      <c r="CF41" s="22"/>
      <c r="CG41" s="22"/>
      <c r="CH41" s="22"/>
      <c r="CI41" s="71"/>
      <c r="CJ41" s="70"/>
      <c r="CK41" s="22"/>
      <c r="CL41" s="22"/>
      <c r="CM41" s="22"/>
      <c r="CN41" s="71"/>
      <c r="CO41" s="22"/>
      <c r="CP41" s="22"/>
      <c r="CQ41" s="22"/>
      <c r="CR41" s="22"/>
      <c r="CS41" s="71"/>
      <c r="CT41" s="70"/>
      <c r="CU41" s="70"/>
      <c r="CV41" s="22"/>
      <c r="CW41" s="22"/>
      <c r="CX41" s="68"/>
      <c r="CY41" s="22"/>
      <c r="CZ41" s="22"/>
      <c r="DA41" s="22"/>
      <c r="DB41" s="22"/>
      <c r="DC41" s="71"/>
      <c r="DD41" s="69"/>
      <c r="DE41" s="22"/>
      <c r="DF41" s="22"/>
      <c r="DG41" s="22"/>
      <c r="DH41" s="71"/>
      <c r="DI41" s="22"/>
      <c r="DJ41" s="22"/>
      <c r="DK41" s="22"/>
      <c r="DL41" s="22"/>
      <c r="DM41" s="71"/>
      <c r="DN41" s="70"/>
      <c r="DO41" s="22"/>
      <c r="DP41" s="22"/>
      <c r="DQ41" s="22"/>
      <c r="DR41" s="71"/>
      <c r="DS41" s="70"/>
      <c r="DT41" s="22"/>
      <c r="DU41" s="22"/>
      <c r="DV41" s="22"/>
      <c r="DW41" s="71"/>
      <c r="DX41" s="22"/>
      <c r="DY41" s="22"/>
      <c r="DZ41" s="22"/>
      <c r="EA41" s="22"/>
      <c r="EB41" s="71"/>
      <c r="EC41" s="22"/>
      <c r="ED41" s="22"/>
      <c r="EE41" s="22"/>
      <c r="EF41" s="22"/>
      <c r="EG41" s="71"/>
      <c r="EH41" s="22"/>
      <c r="EI41" s="22"/>
      <c r="EJ41" s="22"/>
      <c r="EK41" s="22"/>
      <c r="EL41" s="71"/>
      <c r="EM41" s="22"/>
      <c r="EN41" s="22"/>
      <c r="EO41" s="22"/>
      <c r="EP41" s="22"/>
      <c r="EQ41" s="71"/>
      <c r="ER41" s="22"/>
      <c r="ES41" s="22"/>
      <c r="ET41" s="22"/>
      <c r="EU41" s="22"/>
      <c r="EV41" s="71"/>
      <c r="EW41" s="22"/>
      <c r="EX41" s="22"/>
      <c r="EY41" s="22"/>
      <c r="EZ41" s="22"/>
      <c r="FA41" s="71"/>
      <c r="FB41" s="22"/>
      <c r="FC41" s="22"/>
      <c r="FD41" s="22"/>
      <c r="FE41" s="22"/>
      <c r="FF41" s="71"/>
      <c r="FG41" s="22"/>
      <c r="FH41" s="22"/>
      <c r="FI41" s="22"/>
      <c r="FJ41" s="22"/>
      <c r="FK41" s="29"/>
    </row>
    <row r="42" spans="1:167" x14ac:dyDescent="0.25">
      <c r="A42" s="1" t="s">
        <v>90</v>
      </c>
      <c r="B42" s="6"/>
      <c r="J42" s="6"/>
      <c r="K42" s="7"/>
      <c r="L42" s="68"/>
      <c r="M42" s="69"/>
      <c r="N42" s="69"/>
      <c r="O42" s="69"/>
      <c r="P42" s="72"/>
      <c r="Q42" s="68"/>
      <c r="R42" s="69"/>
      <c r="S42" s="22"/>
      <c r="T42" s="22"/>
      <c r="U42" s="22"/>
      <c r="V42" s="68"/>
      <c r="W42" s="22"/>
      <c r="X42" s="22"/>
      <c r="Y42" s="22"/>
      <c r="Z42" s="22"/>
      <c r="AA42" s="68"/>
      <c r="AB42" s="70"/>
      <c r="AC42" s="70"/>
      <c r="AD42" s="70"/>
      <c r="AE42" s="22"/>
      <c r="AF42" s="68"/>
      <c r="AG42" s="22"/>
      <c r="AH42" s="22"/>
      <c r="AI42" s="22"/>
      <c r="AJ42" s="22"/>
      <c r="AK42" s="68"/>
      <c r="AL42" s="22"/>
      <c r="AM42" s="22"/>
      <c r="AN42" s="22"/>
      <c r="AO42" s="22"/>
      <c r="AP42" s="68"/>
      <c r="AQ42" s="22"/>
      <c r="AR42" s="22"/>
      <c r="AS42" s="22"/>
      <c r="AT42" s="22"/>
      <c r="AU42" s="68"/>
      <c r="AV42" s="70"/>
      <c r="AW42" s="22"/>
      <c r="AX42" s="22"/>
      <c r="AY42" s="22"/>
      <c r="AZ42" s="68"/>
      <c r="BA42" s="70"/>
      <c r="BB42" s="22"/>
      <c r="BC42" s="22"/>
      <c r="BD42" s="22"/>
      <c r="BE42" s="68"/>
      <c r="BF42" s="22"/>
      <c r="BG42" s="22"/>
      <c r="BH42" s="22"/>
      <c r="BI42" s="22"/>
      <c r="BJ42" s="68"/>
      <c r="BK42" s="70"/>
      <c r="BL42" s="22"/>
      <c r="BM42" s="22"/>
      <c r="BN42" s="22"/>
      <c r="BO42" s="68"/>
      <c r="BP42" s="70"/>
      <c r="BQ42" s="22"/>
      <c r="BR42" s="22"/>
      <c r="BS42" s="22"/>
      <c r="BT42" s="68"/>
      <c r="BU42" s="70"/>
      <c r="BV42" s="22"/>
      <c r="BW42" s="22"/>
      <c r="BX42" s="22"/>
      <c r="BY42" s="68"/>
      <c r="BZ42" s="22"/>
      <c r="CA42" s="22"/>
      <c r="CB42" s="22"/>
      <c r="CC42" s="22"/>
      <c r="CD42" s="68"/>
      <c r="CE42" s="70"/>
      <c r="CF42" s="22"/>
      <c r="CG42" s="22"/>
      <c r="CH42" s="22"/>
      <c r="CI42" s="68"/>
      <c r="CJ42" s="70"/>
      <c r="CK42" s="22"/>
      <c r="CL42" s="22"/>
      <c r="CM42" s="22"/>
      <c r="CN42" s="68"/>
      <c r="CO42" s="70"/>
      <c r="CP42" s="22"/>
      <c r="CQ42" s="22"/>
      <c r="CR42" s="22"/>
      <c r="CS42" s="68"/>
      <c r="CT42" s="70"/>
      <c r="CU42" s="70"/>
      <c r="CV42" s="22"/>
      <c r="CW42" s="22"/>
      <c r="CX42" s="68"/>
      <c r="CY42" s="22"/>
      <c r="CZ42" s="22"/>
      <c r="DA42" s="22"/>
      <c r="DB42" s="22"/>
      <c r="DC42" s="68"/>
      <c r="DD42" s="70"/>
      <c r="DE42" s="22"/>
      <c r="DF42" s="22"/>
      <c r="DG42" s="22"/>
      <c r="DH42" s="68"/>
      <c r="DI42" s="70"/>
      <c r="DJ42" s="22"/>
      <c r="DK42" s="22"/>
      <c r="DL42" s="22"/>
      <c r="DM42" s="68"/>
      <c r="DN42" s="70"/>
      <c r="DO42" s="22"/>
      <c r="DP42" s="22"/>
      <c r="DQ42" s="22"/>
      <c r="DR42" s="68"/>
      <c r="DS42" s="70"/>
      <c r="DT42" s="22"/>
      <c r="DU42" s="22"/>
      <c r="DV42" s="22"/>
      <c r="DW42" s="68"/>
      <c r="DX42" s="22"/>
      <c r="DY42" s="22"/>
      <c r="DZ42" s="22"/>
      <c r="EA42" s="22"/>
      <c r="EB42" s="68"/>
      <c r="EC42" s="22"/>
      <c r="ED42" s="22"/>
      <c r="EE42" s="22"/>
      <c r="EF42" s="22"/>
      <c r="EG42" s="68"/>
      <c r="EH42" s="22"/>
      <c r="EI42" s="22"/>
      <c r="EJ42" s="22"/>
      <c r="EK42" s="22"/>
      <c r="EL42" s="68"/>
      <c r="EM42" s="22"/>
      <c r="EN42" s="22"/>
      <c r="EO42" s="22"/>
      <c r="EP42" s="22"/>
      <c r="EQ42" s="68"/>
      <c r="ER42" s="22"/>
      <c r="ES42" s="22"/>
      <c r="ET42" s="22"/>
      <c r="EU42" s="22"/>
      <c r="EV42" s="68"/>
      <c r="EW42" s="22"/>
      <c r="EX42" s="22"/>
      <c r="EY42" s="22"/>
      <c r="EZ42" s="22"/>
      <c r="FA42" s="68"/>
      <c r="FB42" s="22"/>
      <c r="FC42" s="22"/>
      <c r="FD42" s="22"/>
      <c r="FE42" s="22"/>
      <c r="FF42" s="68"/>
      <c r="FG42" s="22"/>
      <c r="FH42" s="22"/>
      <c r="FI42" s="22"/>
      <c r="FJ42" s="22"/>
      <c r="FK42" s="31"/>
    </row>
    <row r="43" spans="1:167" x14ac:dyDescent="0.25">
      <c r="A43" s="49" t="s">
        <v>179</v>
      </c>
      <c r="B43" s="49" t="s">
        <v>902</v>
      </c>
      <c r="C43" t="s">
        <v>680</v>
      </c>
      <c r="E43" s="55" t="s">
        <v>903</v>
      </c>
      <c r="J43" s="6"/>
      <c r="K43" s="7"/>
      <c r="L43" s="68"/>
      <c r="M43" s="69"/>
      <c r="N43" s="69"/>
      <c r="O43" s="69"/>
      <c r="P43" s="72"/>
      <c r="Q43" s="68"/>
      <c r="R43" s="69"/>
      <c r="S43" s="22"/>
      <c r="T43" s="22"/>
      <c r="U43" s="22"/>
      <c r="V43" s="68"/>
      <c r="W43" s="69"/>
      <c r="X43" s="22"/>
      <c r="Y43" s="22"/>
      <c r="Z43" s="22"/>
      <c r="AA43" s="68"/>
      <c r="AB43" s="70"/>
      <c r="AC43" s="70"/>
      <c r="AD43" s="70"/>
      <c r="AE43" s="22"/>
      <c r="AF43" s="68"/>
      <c r="AG43" s="22"/>
      <c r="AH43" s="22"/>
      <c r="AI43" s="22"/>
      <c r="AJ43" s="22"/>
      <c r="AK43" s="68"/>
      <c r="AL43" s="22"/>
      <c r="AM43" s="22"/>
      <c r="AN43" s="22"/>
      <c r="AO43" s="22"/>
      <c r="AP43" s="68"/>
      <c r="AQ43" s="22"/>
      <c r="AR43" s="22"/>
      <c r="AS43" s="22"/>
      <c r="AT43" s="22"/>
      <c r="AU43" s="68"/>
      <c r="AV43" s="70"/>
      <c r="AW43" s="22"/>
      <c r="AX43" s="22"/>
      <c r="AY43" s="22"/>
      <c r="AZ43" s="68"/>
      <c r="BA43" s="70"/>
      <c r="BB43" s="22"/>
      <c r="BC43" s="22"/>
      <c r="BD43" s="22"/>
      <c r="BE43" s="68"/>
      <c r="BF43" s="22"/>
      <c r="BG43" s="22"/>
      <c r="BH43" s="22"/>
      <c r="BI43" s="22"/>
      <c r="BJ43" s="68"/>
      <c r="BK43" s="70"/>
      <c r="BL43" s="22"/>
      <c r="BM43" s="22"/>
      <c r="BN43" s="22"/>
      <c r="BO43" s="68"/>
      <c r="BP43" s="70"/>
      <c r="BQ43" s="22"/>
      <c r="BR43" s="22"/>
      <c r="BS43" s="22"/>
      <c r="BT43" s="68"/>
      <c r="BU43" s="70"/>
      <c r="BV43" s="22"/>
      <c r="BW43" s="22"/>
      <c r="BX43" s="22"/>
      <c r="BY43" s="68"/>
      <c r="BZ43" s="22"/>
      <c r="CA43" s="22"/>
      <c r="CB43" s="22"/>
      <c r="CC43" s="22"/>
      <c r="CD43" s="68"/>
      <c r="CE43" s="70"/>
      <c r="CF43" s="22"/>
      <c r="CG43" s="22"/>
      <c r="CH43" s="22"/>
      <c r="CI43" s="68"/>
      <c r="CJ43" s="70"/>
      <c r="CK43" s="22"/>
      <c r="CL43" s="22"/>
      <c r="CM43" s="22"/>
      <c r="CN43" s="68"/>
      <c r="CO43" s="70"/>
      <c r="CP43" s="22"/>
      <c r="CQ43" s="22"/>
      <c r="CR43" s="22"/>
      <c r="CS43" s="68"/>
      <c r="CT43" s="70"/>
      <c r="CU43" s="70"/>
      <c r="CV43" s="22"/>
      <c r="CW43" s="22"/>
      <c r="CX43" s="68"/>
      <c r="CY43" s="22"/>
      <c r="CZ43" s="22"/>
      <c r="DA43" s="22"/>
      <c r="DB43" s="22"/>
      <c r="DC43" s="68"/>
      <c r="DD43" s="70"/>
      <c r="DE43" s="22"/>
      <c r="DF43" s="22"/>
      <c r="DG43" s="22"/>
      <c r="DH43" s="68"/>
      <c r="DI43" s="70"/>
      <c r="DJ43" s="22"/>
      <c r="DK43" s="22"/>
      <c r="DL43" s="22"/>
      <c r="DM43" s="68"/>
      <c r="DN43" s="70"/>
      <c r="DO43" s="22"/>
      <c r="DP43" s="22"/>
      <c r="DQ43" s="22"/>
      <c r="DR43" s="68"/>
      <c r="DS43" s="70"/>
      <c r="DT43" s="22"/>
      <c r="DU43" s="22"/>
      <c r="DV43" s="22"/>
      <c r="DW43" s="68"/>
      <c r="DX43" s="22"/>
      <c r="DY43" s="22"/>
      <c r="DZ43" s="22"/>
      <c r="EA43" s="22"/>
      <c r="EB43" s="68"/>
      <c r="EC43" s="22"/>
      <c r="ED43" s="22"/>
      <c r="EE43" s="22"/>
      <c r="EF43" s="22"/>
      <c r="EG43" s="68"/>
      <c r="EH43" s="22"/>
      <c r="EI43" s="22"/>
      <c r="EJ43" s="22"/>
      <c r="EK43" s="22"/>
      <c r="EL43" s="68"/>
      <c r="EM43" s="22"/>
      <c r="EN43" s="22"/>
      <c r="EO43" s="22"/>
      <c r="EP43" s="22"/>
      <c r="EQ43" s="68"/>
      <c r="ER43" s="22"/>
      <c r="ES43" s="22"/>
      <c r="ET43" s="22"/>
      <c r="EU43" s="22"/>
      <c r="EV43" s="68"/>
      <c r="EW43" s="22"/>
      <c r="EX43" s="22"/>
      <c r="EY43" s="22"/>
      <c r="EZ43" s="22"/>
      <c r="FA43" s="68"/>
      <c r="FB43" s="22"/>
      <c r="FC43" s="22"/>
      <c r="FD43" s="22"/>
      <c r="FE43" s="22"/>
      <c r="FF43" s="68"/>
      <c r="FG43" s="22"/>
      <c r="FH43" s="22"/>
      <c r="FI43" s="22"/>
      <c r="FJ43" s="22"/>
      <c r="FK43" s="31"/>
    </row>
    <row r="44" spans="1:167" x14ac:dyDescent="0.25">
      <c r="A44" s="49" t="s">
        <v>595</v>
      </c>
      <c r="B44" s="49" t="s">
        <v>908</v>
      </c>
      <c r="C44" t="s">
        <v>884</v>
      </c>
      <c r="E44" s="55" t="s">
        <v>909</v>
      </c>
      <c r="J44" s="6"/>
      <c r="K44" s="7"/>
      <c r="L44" s="68"/>
      <c r="M44" s="69"/>
      <c r="N44" s="69"/>
      <c r="O44" s="69"/>
      <c r="P44" s="72"/>
      <c r="Q44" s="68"/>
      <c r="R44" s="69"/>
      <c r="S44" s="22"/>
      <c r="T44" s="22"/>
      <c r="U44" s="22"/>
      <c r="V44" s="68"/>
      <c r="W44" s="69"/>
      <c r="X44" s="22"/>
      <c r="Y44" s="22"/>
      <c r="Z44" s="22"/>
      <c r="AA44" s="68"/>
      <c r="AB44" s="70"/>
      <c r="AC44" s="70"/>
      <c r="AD44" s="70"/>
      <c r="AE44" s="22"/>
      <c r="AF44" s="68"/>
      <c r="AG44" s="22"/>
      <c r="AH44" s="22"/>
      <c r="AI44" s="22"/>
      <c r="AJ44" s="22"/>
      <c r="AK44" s="68"/>
      <c r="AL44" s="22"/>
      <c r="AM44" s="22"/>
      <c r="AN44" s="22"/>
      <c r="AO44" s="22"/>
      <c r="AP44" s="68"/>
      <c r="AQ44" s="22"/>
      <c r="AR44" s="22"/>
      <c r="AS44" s="22"/>
      <c r="AT44" s="22"/>
      <c r="AU44" s="68"/>
      <c r="AV44" s="70"/>
      <c r="AW44" s="22"/>
      <c r="AX44" s="22"/>
      <c r="AY44" s="22"/>
      <c r="AZ44" s="68"/>
      <c r="BA44" s="70"/>
      <c r="BB44" s="22"/>
      <c r="BC44" s="22"/>
      <c r="BD44" s="22"/>
      <c r="BE44" s="68"/>
      <c r="BF44" s="22"/>
      <c r="BG44" s="22"/>
      <c r="BH44" s="22"/>
      <c r="BI44" s="22"/>
      <c r="BJ44" s="68"/>
      <c r="BK44" s="70"/>
      <c r="BL44" s="22"/>
      <c r="BM44" s="22"/>
      <c r="BN44" s="22"/>
      <c r="BO44" s="68"/>
      <c r="BP44" s="70"/>
      <c r="BQ44" s="22"/>
      <c r="BR44" s="22"/>
      <c r="BS44" s="22"/>
      <c r="BT44" s="68"/>
      <c r="BU44" s="70"/>
      <c r="BV44" s="22"/>
      <c r="BW44" s="22"/>
      <c r="BX44" s="22"/>
      <c r="BY44" s="68"/>
      <c r="BZ44" s="22"/>
      <c r="CA44" s="22"/>
      <c r="CB44" s="22"/>
      <c r="CC44" s="22"/>
      <c r="CD44" s="68"/>
      <c r="CE44" s="70"/>
      <c r="CF44" s="22"/>
      <c r="CG44" s="22"/>
      <c r="CH44" s="22"/>
      <c r="CI44" s="68"/>
      <c r="CJ44" s="70"/>
      <c r="CK44" s="22"/>
      <c r="CL44" s="22"/>
      <c r="CM44" s="22"/>
      <c r="CN44" s="68"/>
      <c r="CO44" s="70"/>
      <c r="CP44" s="22"/>
      <c r="CQ44" s="22"/>
      <c r="CR44" s="22"/>
      <c r="CS44" s="68"/>
      <c r="CT44" s="70"/>
      <c r="CU44" s="70"/>
      <c r="CV44" s="22"/>
      <c r="CW44" s="22"/>
      <c r="CX44" s="68"/>
      <c r="CY44" s="22"/>
      <c r="CZ44" s="22"/>
      <c r="DA44" s="22"/>
      <c r="DB44" s="22"/>
      <c r="DC44" s="68"/>
      <c r="DD44" s="70"/>
      <c r="DE44" s="22"/>
      <c r="DF44" s="22"/>
      <c r="DG44" s="22"/>
      <c r="DH44" s="68"/>
      <c r="DI44" s="70"/>
      <c r="DJ44" s="22"/>
      <c r="DK44" s="22"/>
      <c r="DL44" s="22"/>
      <c r="DM44" s="68"/>
      <c r="DN44" s="70"/>
      <c r="DO44" s="22"/>
      <c r="DP44" s="22"/>
      <c r="DQ44" s="22"/>
      <c r="DR44" s="68"/>
      <c r="DS44" s="70"/>
      <c r="DT44" s="22"/>
      <c r="DU44" s="22"/>
      <c r="DV44" s="22"/>
      <c r="DW44" s="68"/>
      <c r="DX44" s="22"/>
      <c r="DY44" s="22"/>
      <c r="DZ44" s="22"/>
      <c r="EA44" s="22"/>
      <c r="EB44" s="68"/>
      <c r="EC44" s="22"/>
      <c r="ED44" s="22"/>
      <c r="EE44" s="22"/>
      <c r="EF44" s="22"/>
      <c r="EG44" s="68"/>
      <c r="EH44" s="22"/>
      <c r="EI44" s="22"/>
      <c r="EJ44" s="22"/>
      <c r="EK44" s="22"/>
      <c r="EL44" s="68"/>
      <c r="EM44" s="22"/>
      <c r="EN44" s="22"/>
      <c r="EO44" s="22"/>
      <c r="EP44" s="22"/>
      <c r="EQ44" s="68"/>
      <c r="ER44" s="22"/>
      <c r="ES44" s="22"/>
      <c r="ET44" s="22"/>
      <c r="EU44" s="22"/>
      <c r="EV44" s="68"/>
      <c r="EW44" s="22"/>
      <c r="EX44" s="22"/>
      <c r="EY44" s="22"/>
      <c r="EZ44" s="22"/>
      <c r="FA44" s="68"/>
      <c r="FB44" s="22"/>
      <c r="FC44" s="22"/>
      <c r="FD44" s="22"/>
      <c r="FE44" s="22"/>
      <c r="FF44" s="68"/>
      <c r="FG44" s="22"/>
      <c r="FH44" s="22"/>
      <c r="FI44" s="22"/>
      <c r="FJ44" s="22"/>
      <c r="FK44" s="31"/>
    </row>
    <row r="45" spans="1:167" x14ac:dyDescent="0.25">
      <c r="A45" s="49" t="s">
        <v>867</v>
      </c>
      <c r="B45" s="49" t="s">
        <v>896</v>
      </c>
      <c r="C45" s="49" t="s">
        <v>680</v>
      </c>
      <c r="D45" s="49"/>
      <c r="E45" s="50" t="s">
        <v>897</v>
      </c>
      <c r="J45" s="6"/>
      <c r="K45" s="7"/>
      <c r="L45" s="68"/>
      <c r="M45" s="69"/>
      <c r="N45" s="69"/>
      <c r="O45" s="69"/>
      <c r="P45" s="72"/>
      <c r="Q45" s="68"/>
      <c r="R45" s="69"/>
      <c r="S45" s="22"/>
      <c r="T45" s="22"/>
      <c r="U45" s="22"/>
      <c r="V45" s="68"/>
      <c r="W45" s="69"/>
      <c r="X45" s="22"/>
      <c r="Y45" s="22"/>
      <c r="Z45" s="22"/>
      <c r="AA45" s="68"/>
      <c r="AB45" s="70"/>
      <c r="AC45" s="70"/>
      <c r="AD45" s="70"/>
      <c r="AE45" s="22"/>
      <c r="AF45" s="68"/>
      <c r="AG45" s="22"/>
      <c r="AH45" s="22"/>
      <c r="AI45" s="22"/>
      <c r="AJ45" s="22"/>
      <c r="AK45" s="68"/>
      <c r="AL45" s="22"/>
      <c r="AM45" s="22"/>
      <c r="AN45" s="22"/>
      <c r="AO45" s="22"/>
      <c r="AP45" s="68"/>
      <c r="AQ45" s="22"/>
      <c r="AR45" s="22"/>
      <c r="AS45" s="22"/>
      <c r="AT45" s="22"/>
      <c r="AU45" s="68"/>
      <c r="AV45" s="70"/>
      <c r="AW45" s="22"/>
      <c r="AX45" s="22"/>
      <c r="AY45" s="22"/>
      <c r="AZ45" s="68"/>
      <c r="BA45" s="70"/>
      <c r="BB45" s="22"/>
      <c r="BC45" s="22"/>
      <c r="BD45" s="22"/>
      <c r="BE45" s="68"/>
      <c r="BF45" s="22"/>
      <c r="BG45" s="22"/>
      <c r="BH45" s="22"/>
      <c r="BI45" s="22"/>
      <c r="BJ45" s="68"/>
      <c r="BK45" s="70"/>
      <c r="BL45" s="22"/>
      <c r="BM45" s="22"/>
      <c r="BN45" s="22"/>
      <c r="BO45" s="68"/>
      <c r="BP45" s="70"/>
      <c r="BQ45" s="22"/>
      <c r="BR45" s="22"/>
      <c r="BS45" s="22"/>
      <c r="BT45" s="68"/>
      <c r="BU45" s="70"/>
      <c r="BV45" s="22"/>
      <c r="BW45" s="22"/>
      <c r="BX45" s="22"/>
      <c r="BY45" s="68"/>
      <c r="BZ45" s="22"/>
      <c r="CA45" s="22"/>
      <c r="CB45" s="22"/>
      <c r="CC45" s="22"/>
      <c r="CD45" s="68"/>
      <c r="CE45" s="70"/>
      <c r="CF45" s="22"/>
      <c r="CG45" s="22"/>
      <c r="CH45" s="22"/>
      <c r="CI45" s="68"/>
      <c r="CJ45" s="70"/>
      <c r="CK45" s="22"/>
      <c r="CL45" s="22"/>
      <c r="CM45" s="22"/>
      <c r="CN45" s="68"/>
      <c r="CO45" s="70"/>
      <c r="CP45" s="22"/>
      <c r="CQ45" s="22"/>
      <c r="CR45" s="22"/>
      <c r="CS45" s="68"/>
      <c r="CT45" s="70"/>
      <c r="CU45" s="70"/>
      <c r="CV45" s="22"/>
      <c r="CW45" s="22"/>
      <c r="CX45" s="68"/>
      <c r="CY45" s="22"/>
      <c r="CZ45" s="22"/>
      <c r="DA45" s="22"/>
      <c r="DB45" s="22"/>
      <c r="DC45" s="68"/>
      <c r="DD45" s="70"/>
      <c r="DE45" s="22"/>
      <c r="DF45" s="22"/>
      <c r="DG45" s="22"/>
      <c r="DH45" s="68"/>
      <c r="DI45" s="70"/>
      <c r="DJ45" s="22"/>
      <c r="DK45" s="22"/>
      <c r="DL45" s="22"/>
      <c r="DM45" s="68"/>
      <c r="DN45" s="70"/>
      <c r="DO45" s="22"/>
      <c r="DP45" s="22"/>
      <c r="DQ45" s="22"/>
      <c r="DR45" s="68"/>
      <c r="DS45" s="70"/>
      <c r="DT45" s="22"/>
      <c r="DU45" s="22"/>
      <c r="DV45" s="22"/>
      <c r="DW45" s="68"/>
      <c r="DX45" s="22"/>
      <c r="DY45" s="22"/>
      <c r="DZ45" s="22"/>
      <c r="EA45" s="22"/>
      <c r="EB45" s="68"/>
      <c r="EC45" s="22"/>
      <c r="ED45" s="22"/>
      <c r="EE45" s="22"/>
      <c r="EF45" s="22"/>
      <c r="EG45" s="68"/>
      <c r="EH45" s="22"/>
      <c r="EI45" s="22"/>
      <c r="EJ45" s="22"/>
      <c r="EK45" s="22"/>
      <c r="EL45" s="68"/>
      <c r="EM45" s="22"/>
      <c r="EN45" s="22"/>
      <c r="EO45" s="22"/>
      <c r="EP45" s="22"/>
      <c r="EQ45" s="68"/>
      <c r="ER45" s="22"/>
      <c r="ES45" s="22"/>
      <c r="ET45" s="22"/>
      <c r="EU45" s="22"/>
      <c r="EV45" s="68"/>
      <c r="EW45" s="22"/>
      <c r="EX45" s="22"/>
      <c r="EY45" s="22"/>
      <c r="EZ45" s="22"/>
      <c r="FA45" s="68"/>
      <c r="FB45" s="22"/>
      <c r="FC45" s="22"/>
      <c r="FD45" s="22"/>
      <c r="FE45" s="22"/>
      <c r="FF45" s="68"/>
      <c r="FG45" s="22"/>
      <c r="FH45" s="22"/>
      <c r="FI45" s="22"/>
      <c r="FJ45" s="22"/>
      <c r="FK45" s="31"/>
    </row>
    <row r="46" spans="1:167" x14ac:dyDescent="0.25">
      <c r="A46" s="49" t="s">
        <v>899</v>
      </c>
      <c r="B46" s="49" t="s">
        <v>461</v>
      </c>
      <c r="C46" s="49" t="s">
        <v>696</v>
      </c>
      <c r="E46" s="49" t="s">
        <v>900</v>
      </c>
      <c r="J46" s="6"/>
      <c r="K46" s="7"/>
      <c r="L46" s="68"/>
      <c r="M46" s="69"/>
      <c r="N46" s="69"/>
      <c r="O46" s="69"/>
      <c r="P46" s="72"/>
      <c r="Q46" s="68"/>
      <c r="R46" s="69"/>
      <c r="S46" s="22"/>
      <c r="T46" s="22"/>
      <c r="U46" s="22"/>
      <c r="V46" s="68"/>
      <c r="W46" s="69"/>
      <c r="X46" s="22"/>
      <c r="Y46" s="22"/>
      <c r="Z46" s="22"/>
      <c r="AA46" s="68"/>
      <c r="AB46" s="70"/>
      <c r="AC46" s="70"/>
      <c r="AD46" s="70"/>
      <c r="AE46" s="22"/>
      <c r="AF46" s="68"/>
      <c r="AG46" s="22"/>
      <c r="AH46" s="22"/>
      <c r="AI46" s="22"/>
      <c r="AJ46" s="22"/>
      <c r="AK46" s="68"/>
      <c r="AL46" s="22"/>
      <c r="AM46" s="22"/>
      <c r="AN46" s="22"/>
      <c r="AO46" s="22"/>
      <c r="AP46" s="68"/>
      <c r="AQ46" s="22"/>
      <c r="AR46" s="22"/>
      <c r="AS46" s="22"/>
      <c r="AT46" s="22"/>
      <c r="AU46" s="68"/>
      <c r="AV46" s="70"/>
      <c r="AW46" s="22"/>
      <c r="AX46" s="22"/>
      <c r="AY46" s="22"/>
      <c r="AZ46" s="68"/>
      <c r="BA46" s="70"/>
      <c r="BB46" s="22"/>
      <c r="BC46" s="22"/>
      <c r="BD46" s="22"/>
      <c r="BE46" s="68"/>
      <c r="BF46" s="22"/>
      <c r="BG46" s="22"/>
      <c r="BH46" s="22"/>
      <c r="BI46" s="22"/>
      <c r="BJ46" s="68"/>
      <c r="BK46" s="70"/>
      <c r="BL46" s="22"/>
      <c r="BM46" s="22"/>
      <c r="BN46" s="22"/>
      <c r="BO46" s="68"/>
      <c r="BP46" s="70"/>
      <c r="BQ46" s="22"/>
      <c r="BR46" s="22"/>
      <c r="BS46" s="22"/>
      <c r="BT46" s="68"/>
      <c r="BU46" s="70"/>
      <c r="BV46" s="22"/>
      <c r="BW46" s="22"/>
      <c r="BX46" s="22"/>
      <c r="BY46" s="68"/>
      <c r="BZ46" s="22"/>
      <c r="CA46" s="22"/>
      <c r="CB46" s="22"/>
      <c r="CC46" s="22"/>
      <c r="CD46" s="68"/>
      <c r="CE46" s="70"/>
      <c r="CF46" s="22"/>
      <c r="CG46" s="22"/>
      <c r="CH46" s="22"/>
      <c r="CI46" s="68"/>
      <c r="CJ46" s="70"/>
      <c r="CK46" s="22"/>
      <c r="CL46" s="22"/>
      <c r="CM46" s="22"/>
      <c r="CN46" s="68"/>
      <c r="CO46" s="70"/>
      <c r="CP46" s="22"/>
      <c r="CQ46" s="22"/>
      <c r="CR46" s="22"/>
      <c r="CS46" s="68"/>
      <c r="CT46" s="70"/>
      <c r="CU46" s="70"/>
      <c r="CV46" s="22"/>
      <c r="CW46" s="22"/>
      <c r="CX46" s="68"/>
      <c r="CY46" s="22"/>
      <c r="CZ46" s="22"/>
      <c r="DA46" s="22"/>
      <c r="DB46" s="22"/>
      <c r="DC46" s="68"/>
      <c r="DD46" s="70"/>
      <c r="DE46" s="22"/>
      <c r="DF46" s="22"/>
      <c r="DG46" s="22"/>
      <c r="DH46" s="68"/>
      <c r="DI46" s="70"/>
      <c r="DJ46" s="22"/>
      <c r="DK46" s="22"/>
      <c r="DL46" s="22"/>
      <c r="DM46" s="68"/>
      <c r="DN46" s="70"/>
      <c r="DO46" s="22"/>
      <c r="DP46" s="22"/>
      <c r="DQ46" s="22"/>
      <c r="DR46" s="68"/>
      <c r="DS46" s="70"/>
      <c r="DT46" s="22"/>
      <c r="DU46" s="22"/>
      <c r="DV46" s="22"/>
      <c r="DW46" s="68"/>
      <c r="DX46" s="22"/>
      <c r="DY46" s="22"/>
      <c r="DZ46" s="22"/>
      <c r="EA46" s="22"/>
      <c r="EB46" s="68"/>
      <c r="EC46" s="22"/>
      <c r="ED46" s="22"/>
      <c r="EE46" s="22"/>
      <c r="EF46" s="22"/>
      <c r="EG46" s="68"/>
      <c r="EH46" s="22"/>
      <c r="EI46" s="22"/>
      <c r="EJ46" s="22"/>
      <c r="EK46" s="22"/>
      <c r="EL46" s="68"/>
      <c r="EM46" s="22"/>
      <c r="EN46" s="22"/>
      <c r="EO46" s="22"/>
      <c r="EP46" s="22"/>
      <c r="EQ46" s="68"/>
      <c r="ER46" s="22"/>
      <c r="ES46" s="22"/>
      <c r="ET46" s="22"/>
      <c r="EU46" s="22"/>
      <c r="EV46" s="68"/>
      <c r="EW46" s="22"/>
      <c r="EX46" s="22"/>
      <c r="EY46" s="22"/>
      <c r="EZ46" s="22"/>
      <c r="FA46" s="68"/>
      <c r="FB46" s="22"/>
      <c r="FC46" s="22"/>
      <c r="FD46" s="22"/>
      <c r="FE46" s="22"/>
      <c r="FF46" s="68"/>
      <c r="FG46" s="22"/>
      <c r="FH46" s="22"/>
      <c r="FI46" s="22"/>
      <c r="FJ46" s="22"/>
      <c r="FK46" s="31"/>
    </row>
    <row r="47" spans="1:167" x14ac:dyDescent="0.25">
      <c r="A47" s="49" t="s">
        <v>848</v>
      </c>
      <c r="B47" s="49" t="s">
        <v>49</v>
      </c>
      <c r="C47" s="49" t="s">
        <v>854</v>
      </c>
      <c r="E47" s="50" t="s">
        <v>898</v>
      </c>
      <c r="K47" s="7"/>
      <c r="L47" s="68"/>
      <c r="M47" s="70"/>
      <c r="N47" s="70"/>
      <c r="O47" s="70"/>
      <c r="P47" s="72"/>
      <c r="Q47" s="68"/>
      <c r="R47" s="69"/>
      <c r="S47" s="22"/>
      <c r="T47" s="22"/>
      <c r="U47" s="22"/>
      <c r="V47" s="68"/>
      <c r="W47" s="69"/>
      <c r="X47" s="22"/>
      <c r="Y47" s="22"/>
      <c r="Z47" s="22"/>
      <c r="AA47" s="68"/>
      <c r="AB47" s="70"/>
      <c r="AC47" s="70"/>
      <c r="AD47" s="70"/>
      <c r="AE47" s="22"/>
      <c r="AF47" s="68"/>
      <c r="AG47" s="22"/>
      <c r="AH47" s="22"/>
      <c r="AI47" s="22"/>
      <c r="AJ47" s="22"/>
      <c r="AK47" s="68"/>
      <c r="AL47" s="22"/>
      <c r="AM47" s="22"/>
      <c r="AN47" s="22"/>
      <c r="AO47" s="22"/>
      <c r="AP47" s="68"/>
      <c r="AQ47" s="22"/>
      <c r="AR47" s="22"/>
      <c r="AS47" s="22"/>
      <c r="AT47" s="22"/>
      <c r="AU47" s="68"/>
      <c r="AV47" s="70"/>
      <c r="AW47" s="22"/>
      <c r="AX47" s="22"/>
      <c r="AY47" s="22"/>
      <c r="AZ47" s="68"/>
      <c r="BA47" s="70"/>
      <c r="BB47" s="22"/>
      <c r="BC47" s="22"/>
      <c r="BD47" s="22"/>
      <c r="BE47" s="68"/>
      <c r="BF47" s="22"/>
      <c r="BG47" s="22"/>
      <c r="BH47" s="22"/>
      <c r="BI47" s="22"/>
      <c r="BJ47" s="68"/>
      <c r="BK47" s="70"/>
      <c r="BL47" s="22"/>
      <c r="BM47" s="22"/>
      <c r="BN47" s="22"/>
      <c r="BO47" s="68"/>
      <c r="BP47" s="70"/>
      <c r="BQ47" s="22"/>
      <c r="BR47" s="22"/>
      <c r="BS47" s="22"/>
      <c r="BT47" s="68"/>
      <c r="BU47" s="70"/>
      <c r="BV47" s="22"/>
      <c r="BW47" s="22"/>
      <c r="BX47" s="22"/>
      <c r="BY47" s="68"/>
      <c r="BZ47" s="22"/>
      <c r="CA47" s="22"/>
      <c r="CB47" s="22"/>
      <c r="CC47" s="22"/>
      <c r="CD47" s="68"/>
      <c r="CE47" s="70"/>
      <c r="CF47" s="22"/>
      <c r="CG47" s="22"/>
      <c r="CH47" s="22"/>
      <c r="CI47" s="68"/>
      <c r="CJ47" s="70"/>
      <c r="CK47" s="22"/>
      <c r="CL47" s="22"/>
      <c r="CM47" s="22"/>
      <c r="CN47" s="68"/>
      <c r="CO47" s="70"/>
      <c r="CP47" s="22"/>
      <c r="CQ47" s="22"/>
      <c r="CR47" s="22"/>
      <c r="CS47" s="68"/>
      <c r="CT47" s="70"/>
      <c r="CU47" s="70"/>
      <c r="CV47" s="22"/>
      <c r="CW47" s="22"/>
      <c r="CX47" s="68"/>
      <c r="CY47" s="22"/>
      <c r="CZ47" s="22"/>
      <c r="DA47" s="22"/>
      <c r="DB47" s="22"/>
      <c r="DC47" s="68"/>
      <c r="DD47" s="70"/>
      <c r="DE47" s="22"/>
      <c r="DF47" s="22"/>
      <c r="DG47" s="22"/>
      <c r="DH47" s="68"/>
      <c r="DI47" s="70"/>
      <c r="DJ47" s="22"/>
      <c r="DK47" s="22"/>
      <c r="DL47" s="22"/>
      <c r="DM47" s="68"/>
      <c r="DN47" s="70"/>
      <c r="DO47" s="22"/>
      <c r="DP47" s="22"/>
      <c r="DQ47" s="22"/>
      <c r="DR47" s="68"/>
      <c r="DS47" s="70"/>
      <c r="DT47" s="22"/>
      <c r="DU47" s="22"/>
      <c r="DV47" s="22"/>
      <c r="DW47" s="68"/>
      <c r="DX47" s="22"/>
      <c r="DY47" s="22"/>
      <c r="DZ47" s="22"/>
      <c r="EA47" s="22"/>
      <c r="EB47" s="68"/>
      <c r="EC47" s="22"/>
      <c r="ED47" s="22"/>
      <c r="EE47" s="22"/>
      <c r="EF47" s="22"/>
      <c r="EG47" s="68"/>
      <c r="EH47" s="22"/>
      <c r="EI47" s="22"/>
      <c r="EJ47" s="22"/>
      <c r="EK47" s="22"/>
      <c r="EL47" s="68"/>
      <c r="EM47" s="22"/>
      <c r="EN47" s="22"/>
      <c r="EO47" s="22"/>
      <c r="EP47" s="22"/>
      <c r="EQ47" s="68"/>
      <c r="ER47" s="22"/>
      <c r="ES47" s="22"/>
      <c r="ET47" s="22"/>
      <c r="EU47" s="22"/>
      <c r="EV47" s="68"/>
      <c r="EW47" s="22"/>
      <c r="EX47" s="22"/>
      <c r="EY47" s="22"/>
      <c r="EZ47" s="22"/>
      <c r="FA47" s="68"/>
      <c r="FB47" s="22"/>
      <c r="FC47" s="22"/>
      <c r="FD47" s="22"/>
      <c r="FE47" s="22"/>
      <c r="FF47" s="68"/>
      <c r="FG47" s="22"/>
      <c r="FH47" s="22"/>
      <c r="FI47" s="22"/>
      <c r="FJ47" s="22"/>
      <c r="FK47" s="30"/>
    </row>
    <row r="48" spans="1:167" x14ac:dyDescent="0.25">
      <c r="A48" s="49" t="s">
        <v>781</v>
      </c>
      <c r="B48" s="49" t="s">
        <v>211</v>
      </c>
      <c r="C48" s="49" t="s">
        <v>679</v>
      </c>
      <c r="E48" s="50" t="s">
        <v>904</v>
      </c>
      <c r="K48" s="7"/>
      <c r="L48" s="68"/>
      <c r="M48" s="70"/>
      <c r="N48" s="70"/>
      <c r="O48" s="70"/>
      <c r="P48" s="70"/>
      <c r="Q48" s="68"/>
      <c r="R48" s="69"/>
      <c r="S48" s="22"/>
      <c r="T48" s="22"/>
      <c r="U48" s="22"/>
      <c r="V48" s="68"/>
      <c r="W48" s="69"/>
      <c r="X48" s="22"/>
      <c r="Y48" s="22"/>
      <c r="Z48" s="22"/>
      <c r="AA48" s="68"/>
      <c r="AB48" s="70"/>
      <c r="AC48" s="70"/>
      <c r="AD48" s="70"/>
      <c r="AE48" s="22"/>
      <c r="AF48" s="68"/>
      <c r="AG48" s="22"/>
      <c r="AH48" s="22"/>
      <c r="AI48" s="22"/>
      <c r="AJ48" s="22"/>
      <c r="AK48" s="68"/>
      <c r="AL48" s="22"/>
      <c r="AM48" s="22"/>
      <c r="AN48" s="22"/>
      <c r="AO48" s="22"/>
      <c r="AP48" s="68"/>
      <c r="AQ48" s="22"/>
      <c r="AR48" s="22"/>
      <c r="AS48" s="22"/>
      <c r="AT48" s="22"/>
      <c r="AU48" s="68"/>
      <c r="AV48" s="70"/>
      <c r="AW48" s="22"/>
      <c r="AX48" s="22"/>
      <c r="AY48" s="22"/>
      <c r="AZ48" s="68"/>
      <c r="BA48" s="70"/>
      <c r="BB48" s="22"/>
      <c r="BC48" s="22"/>
      <c r="BD48" s="22"/>
      <c r="BE48" s="68"/>
      <c r="BF48" s="22"/>
      <c r="BG48" s="22"/>
      <c r="BH48" s="22"/>
      <c r="BI48" s="22"/>
      <c r="BJ48" s="68"/>
      <c r="BK48" s="70"/>
      <c r="BL48" s="22"/>
      <c r="BM48" s="22"/>
      <c r="BN48" s="22"/>
      <c r="BO48" s="68"/>
      <c r="BP48" s="70"/>
      <c r="BQ48" s="22"/>
      <c r="BR48" s="22"/>
      <c r="BS48" s="22"/>
      <c r="BT48" s="68"/>
      <c r="BU48" s="70"/>
      <c r="BV48" s="22"/>
      <c r="BW48" s="22"/>
      <c r="BX48" s="22"/>
      <c r="BY48" s="68"/>
      <c r="BZ48" s="22"/>
      <c r="CA48" s="22"/>
      <c r="CB48" s="22"/>
      <c r="CC48" s="22"/>
      <c r="CD48" s="68"/>
      <c r="CE48" s="70"/>
      <c r="CF48" s="22"/>
      <c r="CG48" s="22"/>
      <c r="CH48" s="22"/>
      <c r="CI48" s="68"/>
      <c r="CJ48" s="70"/>
      <c r="CK48" s="22"/>
      <c r="CL48" s="22"/>
      <c r="CM48" s="22"/>
      <c r="CN48" s="68"/>
      <c r="CO48" s="70"/>
      <c r="CP48" s="22"/>
      <c r="CQ48" s="22"/>
      <c r="CR48" s="22"/>
      <c r="CS48" s="68"/>
      <c r="CT48" s="70"/>
      <c r="CU48" s="70"/>
      <c r="CV48" s="22"/>
      <c r="CW48" s="22"/>
      <c r="CX48" s="68"/>
      <c r="CY48" s="22"/>
      <c r="CZ48" s="22"/>
      <c r="DA48" s="22"/>
      <c r="DB48" s="22"/>
      <c r="DC48" s="68"/>
      <c r="DD48" s="70"/>
      <c r="DE48" s="22"/>
      <c r="DF48" s="22"/>
      <c r="DG48" s="22"/>
      <c r="DH48" s="68"/>
      <c r="DI48" s="70"/>
      <c r="DJ48" s="22"/>
      <c r="DK48" s="22"/>
      <c r="DL48" s="22"/>
      <c r="DM48" s="68"/>
      <c r="DN48" s="70"/>
      <c r="DO48" s="22"/>
      <c r="DP48" s="22"/>
      <c r="DQ48" s="22"/>
      <c r="DR48" s="68"/>
      <c r="DS48" s="70"/>
      <c r="DT48" s="22"/>
      <c r="DU48" s="22"/>
      <c r="DV48" s="22"/>
      <c r="DW48" s="68"/>
      <c r="DX48" s="22"/>
      <c r="DY48" s="22"/>
      <c r="DZ48" s="22"/>
      <c r="EA48" s="22"/>
      <c r="EB48" s="68"/>
      <c r="EC48" s="22"/>
      <c r="ED48" s="22"/>
      <c r="EE48" s="22"/>
      <c r="EF48" s="22"/>
      <c r="EG48" s="68"/>
      <c r="EH48" s="22"/>
      <c r="EI48" s="22"/>
      <c r="EJ48" s="22"/>
      <c r="EK48" s="22"/>
      <c r="EL48" s="68"/>
      <c r="EM48" s="22"/>
      <c r="EN48" s="22"/>
      <c r="EO48" s="22"/>
      <c r="EP48" s="22"/>
      <c r="EQ48" s="68"/>
      <c r="ER48" s="22"/>
      <c r="ES48" s="22"/>
      <c r="ET48" s="22"/>
      <c r="EU48" s="22"/>
      <c r="EV48" s="68"/>
      <c r="EW48" s="22"/>
      <c r="EX48" s="22"/>
      <c r="EY48" s="22"/>
      <c r="EZ48" s="22"/>
      <c r="FA48" s="68"/>
      <c r="FB48" s="22"/>
      <c r="FC48" s="22"/>
      <c r="FD48" s="22"/>
      <c r="FE48" s="22"/>
      <c r="FF48" s="68"/>
      <c r="FG48" s="22"/>
      <c r="FH48" s="22"/>
      <c r="FI48" s="22"/>
      <c r="FJ48" s="22"/>
      <c r="FK48" s="30"/>
    </row>
    <row r="49" spans="1:167" x14ac:dyDescent="0.25">
      <c r="A49" s="49" t="s">
        <v>886</v>
      </c>
      <c r="B49" s="49" t="s">
        <v>262</v>
      </c>
      <c r="C49" t="s">
        <v>693</v>
      </c>
      <c r="E49" s="55" t="s">
        <v>903</v>
      </c>
      <c r="K49" s="7"/>
      <c r="L49" s="68"/>
      <c r="M49" s="70"/>
      <c r="N49" s="22"/>
      <c r="O49" s="22"/>
      <c r="P49" s="22"/>
      <c r="Q49" s="68"/>
      <c r="R49" s="70"/>
      <c r="S49" s="22"/>
      <c r="T49" s="22"/>
      <c r="U49" s="22"/>
      <c r="V49" s="68"/>
      <c r="W49" s="70"/>
      <c r="X49" s="22"/>
      <c r="Y49" s="22"/>
      <c r="Z49" s="22"/>
      <c r="AA49" s="68"/>
      <c r="AB49" s="70"/>
      <c r="AC49" s="70"/>
      <c r="AD49" s="70"/>
      <c r="AE49" s="22"/>
      <c r="AF49" s="68"/>
      <c r="AG49" s="22"/>
      <c r="AH49" s="22"/>
      <c r="AI49" s="22"/>
      <c r="AJ49" s="22"/>
      <c r="AK49" s="68"/>
      <c r="AL49" s="22"/>
      <c r="AM49" s="22"/>
      <c r="AN49" s="22"/>
      <c r="AO49" s="22"/>
      <c r="AP49" s="68"/>
      <c r="AQ49" s="22"/>
      <c r="AR49" s="22"/>
      <c r="AS49" s="22"/>
      <c r="AT49" s="22"/>
      <c r="AU49" s="68"/>
      <c r="AV49" s="70"/>
      <c r="AW49" s="22"/>
      <c r="AX49" s="22"/>
      <c r="AY49" s="22"/>
      <c r="AZ49" s="68"/>
      <c r="BA49" s="70"/>
      <c r="BB49" s="22"/>
      <c r="BC49" s="22"/>
      <c r="BD49" s="22"/>
      <c r="BE49" s="68"/>
      <c r="BF49" s="22"/>
      <c r="BG49" s="22"/>
      <c r="BH49" s="22"/>
      <c r="BI49" s="22"/>
      <c r="BJ49" s="68"/>
      <c r="BK49" s="70"/>
      <c r="BL49" s="22"/>
      <c r="BM49" s="22"/>
      <c r="BN49" s="22"/>
      <c r="BO49" s="68"/>
      <c r="BP49" s="22"/>
      <c r="BQ49" s="22"/>
      <c r="BR49" s="22"/>
      <c r="BS49" s="22"/>
      <c r="BT49" s="68"/>
      <c r="BU49" s="70"/>
      <c r="BV49" s="22"/>
      <c r="BW49" s="22"/>
      <c r="BX49" s="22"/>
      <c r="BY49" s="68"/>
      <c r="BZ49" s="22"/>
      <c r="CA49" s="22"/>
      <c r="CB49" s="22"/>
      <c r="CC49" s="22"/>
      <c r="CD49" s="68"/>
      <c r="CE49" s="22"/>
      <c r="CF49" s="22"/>
      <c r="CG49" s="22"/>
      <c r="CH49" s="22"/>
      <c r="CI49" s="68"/>
      <c r="CJ49" s="70"/>
      <c r="CK49" s="22"/>
      <c r="CL49" s="22"/>
      <c r="CM49" s="22"/>
      <c r="CN49" s="68"/>
      <c r="CO49" s="70"/>
      <c r="CP49" s="22"/>
      <c r="CQ49" s="22"/>
      <c r="CR49" s="22"/>
      <c r="CS49" s="68"/>
      <c r="CT49" s="70"/>
      <c r="CU49" s="70"/>
      <c r="CV49" s="22"/>
      <c r="CW49" s="22"/>
      <c r="CX49" s="68"/>
      <c r="CY49" s="22"/>
      <c r="CZ49" s="22"/>
      <c r="DA49" s="22"/>
      <c r="DB49" s="22"/>
      <c r="DC49" s="68"/>
      <c r="DD49" s="70"/>
      <c r="DE49" s="22"/>
      <c r="DF49" s="22"/>
      <c r="DG49" s="22"/>
      <c r="DH49" s="68"/>
      <c r="DI49" s="70"/>
      <c r="DJ49" s="22"/>
      <c r="DK49" s="22"/>
      <c r="DL49" s="22"/>
      <c r="DM49" s="68"/>
      <c r="DN49" s="70"/>
      <c r="DO49" s="22"/>
      <c r="DP49" s="22"/>
      <c r="DQ49" s="22"/>
      <c r="DR49" s="68"/>
      <c r="DS49" s="70"/>
      <c r="DT49" s="22"/>
      <c r="DU49" s="22"/>
      <c r="DV49" s="22"/>
      <c r="DW49" s="68"/>
      <c r="DX49" s="22"/>
      <c r="DY49" s="22"/>
      <c r="DZ49" s="22"/>
      <c r="EA49" s="22"/>
      <c r="EB49" s="68"/>
      <c r="EC49" s="22"/>
      <c r="ED49" s="22"/>
      <c r="EE49" s="22"/>
      <c r="EF49" s="22"/>
      <c r="EG49" s="68"/>
      <c r="EH49" s="22"/>
      <c r="EI49" s="22"/>
      <c r="EJ49" s="22"/>
      <c r="EK49" s="22"/>
      <c r="EL49" s="68"/>
      <c r="EM49" s="22"/>
      <c r="EN49" s="22"/>
      <c r="EO49" s="22"/>
      <c r="EP49" s="22"/>
      <c r="EQ49" s="68"/>
      <c r="ER49" s="22"/>
      <c r="ES49" s="22"/>
      <c r="ET49" s="22"/>
      <c r="EU49" s="22"/>
      <c r="EV49" s="68"/>
      <c r="EW49" s="22"/>
      <c r="EX49" s="22"/>
      <c r="EY49" s="22"/>
      <c r="EZ49" s="22"/>
      <c r="FA49" s="68"/>
      <c r="FB49" s="22"/>
      <c r="FC49" s="22"/>
      <c r="FD49" s="22"/>
      <c r="FE49" s="22"/>
      <c r="FF49" s="68"/>
      <c r="FG49" s="22"/>
      <c r="FH49" s="22"/>
      <c r="FI49" s="22"/>
      <c r="FJ49" s="22"/>
      <c r="FK49" s="25"/>
    </row>
    <row r="50" spans="1:167" x14ac:dyDescent="0.25">
      <c r="A50" s="49"/>
      <c r="K50" s="7"/>
      <c r="L50" s="68"/>
      <c r="M50" s="70"/>
      <c r="N50" s="22"/>
      <c r="O50" s="22"/>
      <c r="P50" s="22"/>
      <c r="Q50" s="68"/>
      <c r="R50" s="70"/>
      <c r="S50" s="22"/>
      <c r="T50" s="22"/>
      <c r="U50" s="22"/>
      <c r="V50" s="68"/>
      <c r="W50" s="70"/>
      <c r="X50" s="22"/>
      <c r="Y50" s="22"/>
      <c r="Z50" s="22"/>
      <c r="AA50" s="68"/>
      <c r="AB50" s="70"/>
      <c r="AC50" s="70"/>
      <c r="AD50" s="70"/>
      <c r="AE50" s="22"/>
      <c r="AF50" s="68"/>
      <c r="AG50" s="22"/>
      <c r="AH50" s="22"/>
      <c r="AI50" s="22"/>
      <c r="AJ50" s="22"/>
      <c r="AK50" s="68"/>
      <c r="AL50" s="22"/>
      <c r="AM50" s="22"/>
      <c r="AN50" s="22"/>
      <c r="AO50" s="22"/>
      <c r="AP50" s="68"/>
      <c r="AQ50" s="22"/>
      <c r="AR50" s="22"/>
      <c r="AS50" s="22"/>
      <c r="AT50" s="22"/>
      <c r="AU50" s="68"/>
      <c r="AV50" s="70"/>
      <c r="AW50" s="22"/>
      <c r="AX50" s="22"/>
      <c r="AY50" s="22"/>
      <c r="AZ50" s="68"/>
      <c r="BA50" s="70"/>
      <c r="BB50" s="22"/>
      <c r="BC50" s="22"/>
      <c r="BD50" s="22"/>
      <c r="BE50" s="68"/>
      <c r="BF50" s="22"/>
      <c r="BG50" s="22"/>
      <c r="BH50" s="22"/>
      <c r="BI50" s="22"/>
      <c r="BJ50" s="68"/>
      <c r="BK50" s="70"/>
      <c r="BL50" s="22"/>
      <c r="BM50" s="22"/>
      <c r="BN50" s="22"/>
      <c r="BO50" s="68"/>
      <c r="BP50" s="22"/>
      <c r="BQ50" s="22"/>
      <c r="BR50" s="22"/>
      <c r="BS50" s="22"/>
      <c r="BT50" s="68"/>
      <c r="BU50" s="70"/>
      <c r="BV50" s="22"/>
      <c r="BW50" s="22"/>
      <c r="BX50" s="22"/>
      <c r="BY50" s="68"/>
      <c r="BZ50" s="22"/>
      <c r="CA50" s="22"/>
      <c r="CB50" s="22"/>
      <c r="CC50" s="22"/>
      <c r="CD50" s="68"/>
      <c r="CE50" s="22"/>
      <c r="CF50" s="22"/>
      <c r="CG50" s="22"/>
      <c r="CH50" s="22"/>
      <c r="CI50" s="68"/>
      <c r="CJ50" s="70"/>
      <c r="CK50" s="22"/>
      <c r="CL50" s="22"/>
      <c r="CM50" s="22"/>
      <c r="CN50" s="68"/>
      <c r="CO50" s="70"/>
      <c r="CP50" s="22"/>
      <c r="CQ50" s="22"/>
      <c r="CR50" s="22"/>
      <c r="CS50" s="68"/>
      <c r="CT50" s="70"/>
      <c r="CU50" s="70"/>
      <c r="CV50" s="22"/>
      <c r="CW50" s="22"/>
      <c r="CX50" s="68"/>
      <c r="CY50" s="22"/>
      <c r="CZ50" s="22"/>
      <c r="DA50" s="22"/>
      <c r="DB50" s="22"/>
      <c r="DC50" s="68"/>
      <c r="DD50" s="70"/>
      <c r="DE50" s="22"/>
      <c r="DF50" s="22"/>
      <c r="DG50" s="22"/>
      <c r="DH50" s="68"/>
      <c r="DI50" s="70"/>
      <c r="DJ50" s="22"/>
      <c r="DK50" s="22"/>
      <c r="DL50" s="22"/>
      <c r="DM50" s="68"/>
      <c r="DN50" s="70"/>
      <c r="DO50" s="22"/>
      <c r="DP50" s="22"/>
      <c r="DQ50" s="22"/>
      <c r="DR50" s="68"/>
      <c r="DS50" s="70"/>
      <c r="DT50" s="22"/>
      <c r="DU50" s="22"/>
      <c r="DV50" s="22"/>
      <c r="DW50" s="68"/>
      <c r="DX50" s="22"/>
      <c r="DY50" s="22"/>
      <c r="DZ50" s="22"/>
      <c r="EA50" s="22"/>
      <c r="EB50" s="68"/>
      <c r="EC50" s="22"/>
      <c r="ED50" s="22"/>
      <c r="EE50" s="22"/>
      <c r="EF50" s="22"/>
      <c r="EG50" s="68"/>
      <c r="EH50" s="22"/>
      <c r="EI50" s="22"/>
      <c r="EJ50" s="22"/>
      <c r="EK50" s="22"/>
      <c r="EL50" s="68"/>
      <c r="EM50" s="22"/>
      <c r="EN50" s="22"/>
      <c r="EO50" s="22"/>
      <c r="EP50" s="22"/>
      <c r="EQ50" s="68"/>
      <c r="ER50" s="22"/>
      <c r="ES50" s="22"/>
      <c r="ET50" s="22"/>
      <c r="EU50" s="22"/>
      <c r="EV50" s="68"/>
      <c r="EW50" s="22"/>
      <c r="EX50" s="22"/>
      <c r="EY50" s="22"/>
      <c r="EZ50" s="22"/>
      <c r="FA50" s="68"/>
      <c r="FB50" s="22"/>
      <c r="FC50" s="22"/>
      <c r="FD50" s="22"/>
      <c r="FE50" s="22"/>
      <c r="FF50" s="68"/>
      <c r="FG50" s="22"/>
      <c r="FH50" s="22"/>
      <c r="FI50" s="22"/>
      <c r="FJ50" s="22"/>
      <c r="FK50" s="25"/>
    </row>
    <row r="51" spans="1:167" x14ac:dyDescent="0.25">
      <c r="A51" s="49"/>
      <c r="B51" s="49"/>
      <c r="C51" s="49"/>
      <c r="E51" s="67"/>
      <c r="K51" s="7"/>
      <c r="L51" s="68"/>
      <c r="M51" s="70"/>
      <c r="N51" s="22"/>
      <c r="O51" s="22"/>
      <c r="P51" s="22"/>
      <c r="Q51" s="68"/>
      <c r="R51" s="70"/>
      <c r="S51" s="22"/>
      <c r="T51" s="22"/>
      <c r="U51" s="22"/>
      <c r="V51" s="68"/>
      <c r="W51" s="70"/>
      <c r="X51" s="22"/>
      <c r="Y51" s="22"/>
      <c r="Z51" s="22"/>
      <c r="AA51" s="68"/>
      <c r="AB51" s="70"/>
      <c r="AC51" s="70"/>
      <c r="AD51" s="70"/>
      <c r="AE51" s="22"/>
      <c r="AF51" s="68"/>
      <c r="AG51" s="22"/>
      <c r="AH51" s="22"/>
      <c r="AI51" s="22"/>
      <c r="AJ51" s="22"/>
      <c r="AK51" s="68"/>
      <c r="AL51" s="22"/>
      <c r="AM51" s="22"/>
      <c r="AN51" s="22"/>
      <c r="AO51" s="22"/>
      <c r="AP51" s="68"/>
      <c r="AQ51" s="22"/>
      <c r="AR51" s="22"/>
      <c r="AS51" s="22"/>
      <c r="AT51" s="22"/>
      <c r="AU51" s="68"/>
      <c r="AV51" s="70"/>
      <c r="AW51" s="22"/>
      <c r="AX51" s="22"/>
      <c r="AY51" s="22"/>
      <c r="AZ51" s="68"/>
      <c r="BA51" s="70"/>
      <c r="BB51" s="22"/>
      <c r="BC51" s="22"/>
      <c r="BD51" s="22"/>
      <c r="BE51" s="68"/>
      <c r="BF51" s="22"/>
      <c r="BG51" s="22"/>
      <c r="BH51" s="22"/>
      <c r="BI51" s="22"/>
      <c r="BJ51" s="68"/>
      <c r="BK51" s="70"/>
      <c r="BL51" s="22"/>
      <c r="BM51" s="22"/>
      <c r="BN51" s="22"/>
      <c r="BO51" s="68"/>
      <c r="BP51" s="22"/>
      <c r="BQ51" s="22"/>
      <c r="BR51" s="22"/>
      <c r="BS51" s="22"/>
      <c r="BT51" s="68"/>
      <c r="BU51" s="70"/>
      <c r="BV51" s="22"/>
      <c r="BW51" s="22"/>
      <c r="BX51" s="22"/>
      <c r="BY51" s="68"/>
      <c r="BZ51" s="22"/>
      <c r="CA51" s="22"/>
      <c r="CB51" s="22"/>
      <c r="CC51" s="22"/>
      <c r="CD51" s="68"/>
      <c r="CE51" s="22"/>
      <c r="CF51" s="22"/>
      <c r="CG51" s="22"/>
      <c r="CH51" s="22"/>
      <c r="CI51" s="68"/>
      <c r="CJ51" s="70"/>
      <c r="CK51" s="22"/>
      <c r="CL51" s="22"/>
      <c r="CM51" s="22"/>
      <c r="CN51" s="68"/>
      <c r="CO51" s="70"/>
      <c r="CP51" s="22"/>
      <c r="CQ51" s="22"/>
      <c r="CR51" s="22"/>
      <c r="CS51" s="68"/>
      <c r="CT51" s="70"/>
      <c r="CU51" s="70"/>
      <c r="CV51" s="22"/>
      <c r="CW51" s="22"/>
      <c r="CX51" s="68"/>
      <c r="CY51" s="22"/>
      <c r="CZ51" s="22"/>
      <c r="DA51" s="22"/>
      <c r="DB51" s="22"/>
      <c r="DC51" s="68"/>
      <c r="DD51" s="70"/>
      <c r="DE51" s="22"/>
      <c r="DF51" s="22"/>
      <c r="DG51" s="22"/>
      <c r="DH51" s="68"/>
      <c r="DI51" s="70"/>
      <c r="DJ51" s="22"/>
      <c r="DK51" s="22"/>
      <c r="DL51" s="22"/>
      <c r="DM51" s="68"/>
      <c r="DN51" s="70"/>
      <c r="DO51" s="22"/>
      <c r="DP51" s="22"/>
      <c r="DQ51" s="22"/>
      <c r="DR51" s="68"/>
      <c r="DS51" s="70"/>
      <c r="DT51" s="22"/>
      <c r="DU51" s="22"/>
      <c r="DV51" s="22"/>
      <c r="DW51" s="68"/>
      <c r="DX51" s="22"/>
      <c r="DY51" s="22"/>
      <c r="DZ51" s="22"/>
      <c r="EA51" s="22"/>
      <c r="EB51" s="68"/>
      <c r="EC51" s="22"/>
      <c r="ED51" s="22"/>
      <c r="EE51" s="22"/>
      <c r="EF51" s="22"/>
      <c r="EG51" s="68"/>
      <c r="EH51" s="22"/>
      <c r="EI51" s="22"/>
      <c r="EJ51" s="22"/>
      <c r="EK51" s="22"/>
      <c r="EL51" s="68"/>
      <c r="EM51" s="22"/>
      <c r="EN51" s="22"/>
      <c r="EO51" s="22"/>
      <c r="EP51" s="22"/>
      <c r="EQ51" s="68"/>
      <c r="ER51" s="22"/>
      <c r="ES51" s="22"/>
      <c r="ET51" s="22"/>
      <c r="EU51" s="22"/>
      <c r="EV51" s="68"/>
      <c r="EW51" s="22"/>
      <c r="EX51" s="22"/>
      <c r="EY51" s="22"/>
      <c r="EZ51" s="22"/>
      <c r="FA51" s="68"/>
      <c r="FB51" s="22"/>
      <c r="FC51" s="22"/>
      <c r="FD51" s="22"/>
      <c r="FE51" s="22"/>
      <c r="FF51" s="68"/>
      <c r="FG51" s="22"/>
      <c r="FH51" s="22"/>
      <c r="FI51" s="22"/>
      <c r="FJ51" s="22"/>
      <c r="FK51" s="25"/>
    </row>
    <row r="52" spans="1:167" x14ac:dyDescent="0.25">
      <c r="L52" s="68"/>
      <c r="M52" s="22"/>
      <c r="N52" s="22"/>
      <c r="O52" s="22"/>
      <c r="P52" s="22"/>
      <c r="Q52" s="68"/>
      <c r="R52" s="22"/>
      <c r="S52" s="22"/>
      <c r="T52" s="22"/>
      <c r="U52" s="22"/>
      <c r="V52" s="68"/>
      <c r="W52" s="70"/>
      <c r="X52" s="22"/>
      <c r="Y52" s="22"/>
      <c r="Z52" s="22"/>
      <c r="AA52" s="68"/>
      <c r="AB52" s="70"/>
      <c r="AC52" s="70"/>
      <c r="AD52" s="70"/>
      <c r="AE52" s="22"/>
      <c r="AF52" s="68"/>
      <c r="AG52" s="22"/>
      <c r="AH52" s="22"/>
      <c r="AI52" s="22"/>
      <c r="AJ52" s="22"/>
      <c r="AK52" s="68"/>
      <c r="AL52" s="22"/>
      <c r="AM52" s="22"/>
      <c r="AN52" s="22"/>
      <c r="AO52" s="22"/>
      <c r="AP52" s="68"/>
      <c r="AQ52" s="22"/>
      <c r="AR52" s="22"/>
      <c r="AS52" s="22"/>
      <c r="AT52" s="22"/>
      <c r="AU52" s="68"/>
      <c r="AV52" s="70"/>
      <c r="AW52" s="22"/>
      <c r="AX52" s="22"/>
      <c r="AY52" s="22"/>
      <c r="AZ52" s="68"/>
      <c r="BA52" s="70"/>
      <c r="BB52" s="22"/>
      <c r="BC52" s="22"/>
      <c r="BD52" s="22"/>
      <c r="BE52" s="68"/>
      <c r="BF52" s="22"/>
      <c r="BG52" s="22"/>
      <c r="BH52" s="22"/>
      <c r="BI52" s="22"/>
      <c r="BJ52" s="68"/>
      <c r="BK52" s="70"/>
      <c r="BL52" s="22"/>
      <c r="BM52" s="22"/>
      <c r="BN52" s="22"/>
      <c r="BO52" s="68"/>
      <c r="BP52" s="22"/>
      <c r="BQ52" s="22"/>
      <c r="BR52" s="22"/>
      <c r="BS52" s="22"/>
      <c r="BT52" s="68"/>
      <c r="BU52" s="70"/>
      <c r="BV52" s="22"/>
      <c r="BW52" s="22"/>
      <c r="BX52" s="22"/>
      <c r="BY52" s="68"/>
      <c r="BZ52" s="22"/>
      <c r="CA52" s="22"/>
      <c r="CB52" s="22"/>
      <c r="CC52" s="22"/>
      <c r="CD52" s="68"/>
      <c r="CE52" s="22"/>
      <c r="CF52" s="22"/>
      <c r="CG52" s="22"/>
      <c r="CH52" s="22"/>
      <c r="CI52" s="68"/>
      <c r="CJ52" s="70"/>
      <c r="CK52" s="22"/>
      <c r="CL52" s="22"/>
      <c r="CM52" s="22"/>
      <c r="CN52" s="68"/>
      <c r="CO52" s="22"/>
      <c r="CP52" s="22"/>
      <c r="CQ52" s="22"/>
      <c r="CR52" s="22"/>
      <c r="CS52" s="68"/>
      <c r="CT52" s="22"/>
      <c r="CU52" s="22"/>
      <c r="CV52" s="22"/>
      <c r="CW52" s="22"/>
      <c r="CX52" s="68"/>
      <c r="CY52" s="22"/>
      <c r="CZ52" s="22"/>
      <c r="DA52" s="22"/>
      <c r="DB52" s="22"/>
      <c r="DC52" s="68"/>
      <c r="DD52" s="70"/>
      <c r="DE52" s="22"/>
      <c r="DF52" s="22"/>
      <c r="DG52" s="22"/>
      <c r="DH52" s="68"/>
      <c r="DI52" s="22"/>
      <c r="DJ52" s="22"/>
      <c r="DK52" s="22"/>
      <c r="DL52" s="22"/>
      <c r="DM52" s="68"/>
      <c r="DN52" s="70"/>
      <c r="DO52" s="22"/>
      <c r="DP52" s="22"/>
      <c r="DQ52" s="22"/>
      <c r="DR52" s="68"/>
      <c r="DS52" s="70"/>
      <c r="DT52" s="22"/>
      <c r="DU52" s="22"/>
      <c r="DV52" s="22"/>
      <c r="DW52" s="68"/>
      <c r="DX52" s="22"/>
      <c r="DY52" s="22"/>
      <c r="DZ52" s="22"/>
      <c r="EA52" s="22"/>
      <c r="EB52" s="68"/>
      <c r="EC52" s="22"/>
      <c r="ED52" s="22"/>
      <c r="EE52" s="22"/>
      <c r="EF52" s="22"/>
      <c r="EG52" s="68"/>
      <c r="EH52" s="22"/>
      <c r="EI52" s="22"/>
      <c r="EJ52" s="22"/>
      <c r="EK52" s="22"/>
      <c r="EL52" s="68"/>
      <c r="EM52" s="22"/>
      <c r="EN52" s="22"/>
      <c r="EO52" s="22"/>
      <c r="EP52" s="22"/>
      <c r="EQ52" s="68"/>
      <c r="ER52" s="22"/>
      <c r="ES52" s="22"/>
      <c r="ET52" s="22"/>
      <c r="EU52" s="22"/>
      <c r="EV52" s="68"/>
      <c r="EW52" s="22"/>
      <c r="EX52" s="22"/>
      <c r="EY52" s="22"/>
      <c r="EZ52" s="22"/>
      <c r="FA52" s="68"/>
      <c r="FB52" s="22"/>
      <c r="FC52" s="22"/>
      <c r="FD52" s="22"/>
      <c r="FE52" s="22"/>
      <c r="FF52" s="68"/>
      <c r="FG52" s="22"/>
      <c r="FH52" s="22"/>
      <c r="FI52" s="22"/>
      <c r="FJ52" s="22"/>
      <c r="FK52" s="25"/>
    </row>
    <row r="53" spans="1:167" x14ac:dyDescent="0.25">
      <c r="L53" s="68">
        <f>TRUNC(M53/6)+0.1*(M53-6*TRUNC(M53/6))</f>
        <v>4</v>
      </c>
      <c r="M53" s="22">
        <f>SUM(M3:M52)</f>
        <v>24</v>
      </c>
      <c r="N53" s="22">
        <f>SUM(N3:N52)</f>
        <v>0</v>
      </c>
      <c r="O53" s="22">
        <f>SUM(O3:O52)</f>
        <v>33</v>
      </c>
      <c r="P53" s="22">
        <f>SUM(P3:P52)</f>
        <v>1</v>
      </c>
      <c r="Q53" s="68">
        <f>TRUNC(R53/6)+0.1*(R53-6*TRUNC(R53/6))</f>
        <v>1</v>
      </c>
      <c r="R53" s="22">
        <f>SUM(R3:R52)</f>
        <v>6</v>
      </c>
      <c r="S53" s="22">
        <f>SUM(S3:S52)</f>
        <v>0</v>
      </c>
      <c r="T53" s="22">
        <f>SUM(T3:T52)</f>
        <v>4</v>
      </c>
      <c r="U53" s="22">
        <f>SUM(U3:U52)</f>
        <v>1</v>
      </c>
      <c r="V53" s="68">
        <f>TRUNC(W53/6)+0.1*(W53-6*TRUNC(W53/6))</f>
        <v>2</v>
      </c>
      <c r="W53" s="22">
        <f>SUM(W3:W52)</f>
        <v>12</v>
      </c>
      <c r="X53" s="22">
        <f>SUM(X3:X52)</f>
        <v>0</v>
      </c>
      <c r="Y53" s="22">
        <f>SUM(Y3:Y52)</f>
        <v>6</v>
      </c>
      <c r="Z53" s="22">
        <f>SUM(Z3:Z52)</f>
        <v>1</v>
      </c>
      <c r="AA53" s="68">
        <f>TRUNC(AB53/6)+0.1*(AB53-6*TRUNC(AB53/6))</f>
        <v>14</v>
      </c>
      <c r="AB53" s="70">
        <f>SUM(AB3:AB52)</f>
        <v>84</v>
      </c>
      <c r="AC53" s="70">
        <f>SUM(AC3:AC52)</f>
        <v>4</v>
      </c>
      <c r="AD53" s="70">
        <f>SUM(AD3:AD52)</f>
        <v>47</v>
      </c>
      <c r="AE53" s="22">
        <f>SUM(AE3:AE52)</f>
        <v>7</v>
      </c>
      <c r="AF53" s="68">
        <f>TRUNC(AG53/6)+0.1*(AG53-6*TRUNC(AG53/6))</f>
        <v>51</v>
      </c>
      <c r="AG53" s="22">
        <f>SUM(AG3:AG52)</f>
        <v>306</v>
      </c>
      <c r="AH53" s="22">
        <f>SUM(AH3:AH52)</f>
        <v>8</v>
      </c>
      <c r="AI53" s="22">
        <f>SUM(AI3:AI52)</f>
        <v>237</v>
      </c>
      <c r="AJ53" s="22">
        <f>SUM(AJ3:AJ52)</f>
        <v>11</v>
      </c>
      <c r="AK53" s="68">
        <f>TRUNC(AL53/6)+0.1*(AL53-6*TRUNC(AL53/6))</f>
        <v>34.1</v>
      </c>
      <c r="AL53" s="22">
        <f>SUM(AL3:AL52)</f>
        <v>205</v>
      </c>
      <c r="AM53" s="22">
        <f>SUM(AM3:AM52)</f>
        <v>1</v>
      </c>
      <c r="AN53" s="22">
        <f>SUM(AN3:AN52)</f>
        <v>221</v>
      </c>
      <c r="AO53" s="22">
        <f>SUM(AO3:AO52)</f>
        <v>6</v>
      </c>
      <c r="AP53" s="68">
        <f>TRUNC(AQ53/6)+0.1*(AQ53-6*TRUNC(AQ53/6))</f>
        <v>2</v>
      </c>
      <c r="AQ53" s="22">
        <f>SUM(AQ3:AQ52)</f>
        <v>12</v>
      </c>
      <c r="AR53" s="22">
        <f>SUM(AR3:AR52)</f>
        <v>0</v>
      </c>
      <c r="AS53" s="22">
        <f>SUM(AS3:AS52)</f>
        <v>4</v>
      </c>
      <c r="AT53" s="22">
        <f>SUM(AT3:AT52)</f>
        <v>0</v>
      </c>
      <c r="AU53" s="68">
        <f>TRUNC(AV53/6)+0.1*(AV53-6*TRUNC(AV53/6))</f>
        <v>8</v>
      </c>
      <c r="AV53" s="22">
        <f>SUM(AV3:AV52)</f>
        <v>48</v>
      </c>
      <c r="AW53" s="22">
        <f>SUM(AW3:AW52)</f>
        <v>0</v>
      </c>
      <c r="AX53" s="22">
        <f>SUM(AX3:AX52)</f>
        <v>59</v>
      </c>
      <c r="AY53" s="22">
        <f>SUM(AY3:AY52)</f>
        <v>0</v>
      </c>
      <c r="AZ53" s="68">
        <f>TRUNC(BA53/6)+0.1*(BA53-6*TRUNC(BA53/6))</f>
        <v>27.5</v>
      </c>
      <c r="BA53" s="22">
        <f>SUM(BA3:BA52)</f>
        <v>167</v>
      </c>
      <c r="BB53" s="22">
        <f>SUM(BB3:BB52)</f>
        <v>0</v>
      </c>
      <c r="BC53" s="22">
        <f>SUM(BC3:BC52)</f>
        <v>146</v>
      </c>
      <c r="BD53" s="22">
        <f>SUM(BD3:BD52)</f>
        <v>8</v>
      </c>
      <c r="BE53" s="68">
        <f>TRUNC(BF53/6)+0.1*(BF53-6*TRUNC(BF53/6))</f>
        <v>18</v>
      </c>
      <c r="BF53" s="22">
        <f>SUM(BF3:BF52)</f>
        <v>108</v>
      </c>
      <c r="BG53" s="22">
        <f>SUM(BG3:BG52)</f>
        <v>0</v>
      </c>
      <c r="BH53" s="22">
        <f>SUM(BH3:BH52)</f>
        <v>136</v>
      </c>
      <c r="BI53" s="22">
        <f>SUM(BI3:BI52)</f>
        <v>10</v>
      </c>
      <c r="BJ53" s="68">
        <f>TRUNC(BK53/6)+0.1*(BK53-6*TRUNC(BK53/6))</f>
        <v>32.1</v>
      </c>
      <c r="BK53" s="22">
        <f>SUM(BK3:BK52)</f>
        <v>193</v>
      </c>
      <c r="BL53" s="22">
        <f>SUM(BL3:BL52)</f>
        <v>0</v>
      </c>
      <c r="BM53" s="22">
        <f>SUM(BM3:BM52)</f>
        <v>222</v>
      </c>
      <c r="BN53" s="22">
        <f>SUM(BN3:BN52)</f>
        <v>7</v>
      </c>
      <c r="BO53" s="68">
        <f>TRUNC(BP53/6)+0.1*(BP53-6*TRUNC(BP53/6))</f>
        <v>25</v>
      </c>
      <c r="BP53" s="22">
        <f>SUM(BP3:BP52)</f>
        <v>150</v>
      </c>
      <c r="BQ53" s="22">
        <f>SUM(BQ3:BQ52)</f>
        <v>0</v>
      </c>
      <c r="BR53" s="22">
        <f>SUM(BR3:BR52)</f>
        <v>157</v>
      </c>
      <c r="BS53" s="22">
        <f>SUM(BS3:BS52)</f>
        <v>4</v>
      </c>
      <c r="BT53" s="68">
        <f>TRUNC(BU53/6)+0.1*(BU53-6*TRUNC(BU53/6))</f>
        <v>53.4</v>
      </c>
      <c r="BU53" s="22">
        <f>SUM(BU3:BU52)</f>
        <v>322</v>
      </c>
      <c r="BV53" s="22">
        <f>SUM(BV3:BV52)</f>
        <v>3</v>
      </c>
      <c r="BW53" s="22">
        <f>SUM(BW3:BW52)</f>
        <v>214</v>
      </c>
      <c r="BX53" s="22">
        <f>SUM(BX3:BX52)</f>
        <v>15</v>
      </c>
      <c r="BY53" s="68">
        <f>TRUNC(BZ53/6)+0.1*(BZ53-6*TRUNC(BZ53/6))</f>
        <v>16</v>
      </c>
      <c r="BZ53" s="22">
        <f>SUM(BZ3:BZ52)</f>
        <v>96</v>
      </c>
      <c r="CA53" s="22">
        <f>SUM(CA3:CA52)</f>
        <v>1</v>
      </c>
      <c r="CB53" s="22">
        <f>SUM(CB3:CB52)</f>
        <v>86</v>
      </c>
      <c r="CC53" s="22">
        <f>SUM(CC3:CC52)</f>
        <v>0</v>
      </c>
      <c r="CD53" s="68">
        <f>TRUNC(CE53/6)+0.1*(CE53-6*TRUNC(CE53/6))</f>
        <v>0.30000000000000004</v>
      </c>
      <c r="CE53" s="22">
        <f>SUM(CE3:CE52)</f>
        <v>3</v>
      </c>
      <c r="CF53" s="22">
        <f>SUM(CF3:CF52)</f>
        <v>0</v>
      </c>
      <c r="CG53" s="22">
        <f>SUM(CG3:CG52)</f>
        <v>3</v>
      </c>
      <c r="CH53" s="22">
        <f>SUM(CH3:CH52)</f>
        <v>0</v>
      </c>
      <c r="CI53" s="68">
        <f>TRUNC(CJ53/6)+0.1*(CJ53-6*TRUNC(CJ53/6))</f>
        <v>39</v>
      </c>
      <c r="CJ53" s="22">
        <f>SUM(CJ3:CJ52)</f>
        <v>234</v>
      </c>
      <c r="CK53" s="22">
        <f>SUM(CK3:CK52)</f>
        <v>0</v>
      </c>
      <c r="CL53" s="22">
        <f>SUM(CL3:CL52)</f>
        <v>236</v>
      </c>
      <c r="CM53" s="22">
        <f>SUM(CM3:CM52)</f>
        <v>11</v>
      </c>
      <c r="CN53" s="68">
        <f>TRUNC(CO53/6)+0.1*(CO53-6*TRUNC(CO53/6))</f>
        <v>12</v>
      </c>
      <c r="CO53" s="22">
        <f>SUM(CO3:CO52)</f>
        <v>72</v>
      </c>
      <c r="CP53" s="22">
        <f>SUM(CP3:CP52)</f>
        <v>0</v>
      </c>
      <c r="CQ53" s="22">
        <f>SUM(CQ3:CQ52)</f>
        <v>63</v>
      </c>
      <c r="CR53" s="22">
        <f>SUM(CR3:CR52)</f>
        <v>1</v>
      </c>
      <c r="CS53" s="68">
        <f>TRUNC(CT53/6)+0.1*(CT53-6*TRUNC(CT53/6))</f>
        <v>21</v>
      </c>
      <c r="CT53" s="22">
        <f>SUM(CT3:CT52)</f>
        <v>126</v>
      </c>
      <c r="CU53" s="22">
        <f>SUM(CU3:CU52)</f>
        <v>0</v>
      </c>
      <c r="CV53" s="22">
        <f>SUM(CV3:CV52)</f>
        <v>112</v>
      </c>
      <c r="CW53" s="22">
        <f>SUM(CW3:CW52)</f>
        <v>3</v>
      </c>
      <c r="CX53" s="68">
        <f>TRUNC(CY53/6)+0.1*(CY53-6*TRUNC(CY53/6))</f>
        <v>10</v>
      </c>
      <c r="CY53" s="22">
        <f>SUM(CY3:CY52)</f>
        <v>60</v>
      </c>
      <c r="CZ53" s="22">
        <f>SUM(CZ3:CZ52)</f>
        <v>0</v>
      </c>
      <c r="DA53" s="22">
        <f>SUM(DA3:DA52)</f>
        <v>61</v>
      </c>
      <c r="DB53" s="22">
        <f>SUM(DB3:DB52)</f>
        <v>1</v>
      </c>
      <c r="DC53" s="68">
        <f>TRUNC(DD53/6)+0.1*(DD53-6*TRUNC(DD53/6))</f>
        <v>12</v>
      </c>
      <c r="DD53" s="22">
        <f>SUM(DD3:DD52)</f>
        <v>72</v>
      </c>
      <c r="DE53" s="22">
        <f>SUM(DE3:DE52)</f>
        <v>0</v>
      </c>
      <c r="DF53" s="22">
        <f>SUM(DF3:DF52)</f>
        <v>100</v>
      </c>
      <c r="DG53" s="22">
        <f>SUM(DG3:DG52)</f>
        <v>4</v>
      </c>
      <c r="DH53" s="68">
        <f>TRUNC(DI53/6)+0.1*(DI53-6*TRUNC(DI53/6))</f>
        <v>13</v>
      </c>
      <c r="DI53" s="22">
        <f>SUM(DI3:DI52)</f>
        <v>78</v>
      </c>
      <c r="DJ53" s="22">
        <f>SUM(DJ3:DJ52)</f>
        <v>0</v>
      </c>
      <c r="DK53" s="22">
        <f>SUM(DK3:DK52)</f>
        <v>91</v>
      </c>
      <c r="DL53" s="22">
        <f>SUM(DL3:DL52)</f>
        <v>2</v>
      </c>
      <c r="DM53" s="68">
        <f>TRUNC(DN53/6)+0.1*(DN53-6*TRUNC(DN53/6))</f>
        <v>0</v>
      </c>
      <c r="DN53" s="22">
        <f>SUM(DN3:DN52)</f>
        <v>0</v>
      </c>
      <c r="DO53" s="22">
        <f>SUM(DO3:DO52)</f>
        <v>0</v>
      </c>
      <c r="DP53" s="22">
        <f>SUM(DP3:DP52)</f>
        <v>0</v>
      </c>
      <c r="DQ53" s="22">
        <f>SUM(DQ3:DQ52)</f>
        <v>0</v>
      </c>
      <c r="DR53" s="68">
        <f>TRUNC(DS53/6)+0.1*(DS53-6*TRUNC(DS53/6))</f>
        <v>48</v>
      </c>
      <c r="DS53" s="22">
        <f>SUM(DS3:DS52)</f>
        <v>288</v>
      </c>
      <c r="DT53" s="22">
        <f>SUM(DT3:DT52)</f>
        <v>6</v>
      </c>
      <c r="DU53" s="22">
        <f>SUM(DU3:DU52)</f>
        <v>214</v>
      </c>
      <c r="DV53" s="22">
        <f>SUM(DV3:DV52)</f>
        <v>12</v>
      </c>
      <c r="DW53" s="68">
        <f>TRUNC(DX53/6)+0.1*(DX53-6*TRUNC(DX53/6))</f>
        <v>36</v>
      </c>
      <c r="DX53" s="22">
        <f>SUM(DX3:DX52)</f>
        <v>216</v>
      </c>
      <c r="DY53" s="22">
        <f>SUM(DY3:DY52)</f>
        <v>5</v>
      </c>
      <c r="DZ53" s="22">
        <f>SUM(DZ3:DZ52)</f>
        <v>137</v>
      </c>
      <c r="EA53" s="22">
        <f>SUM(EA3:EA52)</f>
        <v>9</v>
      </c>
      <c r="EB53" s="68">
        <f>TRUNC(EC53/6)+0.1*(EC53-6*TRUNC(EC53/6))</f>
        <v>29</v>
      </c>
      <c r="EC53" s="22">
        <f>SUM(EC3:EC52)</f>
        <v>174</v>
      </c>
      <c r="ED53" s="22">
        <f>SUM(ED3:ED52)</f>
        <v>1</v>
      </c>
      <c r="EE53" s="22">
        <f>SUM(EE3:EE52)</f>
        <v>167</v>
      </c>
      <c r="EF53" s="22">
        <f>SUM(EF3:EF52)</f>
        <v>8</v>
      </c>
      <c r="EG53" s="68">
        <f>TRUNC(EH53/6)+0.1*(EH53-6*TRUNC(EH53/6))</f>
        <v>10</v>
      </c>
      <c r="EH53" s="22">
        <f>SUM(EH3:EH52)</f>
        <v>60</v>
      </c>
      <c r="EI53" s="22">
        <f>SUM(EI3:EI52)</f>
        <v>0</v>
      </c>
      <c r="EJ53" s="22">
        <f>SUM(EJ3:EJ52)</f>
        <v>63</v>
      </c>
      <c r="EK53" s="22">
        <f>SUM(EK3:EK52)</f>
        <v>2</v>
      </c>
      <c r="EL53" s="68">
        <f>TRUNC(EM53/6)+0.1*(EM53-6*TRUNC(EM53/6))</f>
        <v>14</v>
      </c>
      <c r="EM53" s="22">
        <f>SUM(EM3:EM52)</f>
        <v>84</v>
      </c>
      <c r="EN53" s="22">
        <f>SUM(EN3:EN52)</f>
        <v>0</v>
      </c>
      <c r="EO53" s="22">
        <f>SUM(EO3:EO52)</f>
        <v>80</v>
      </c>
      <c r="EP53" s="22">
        <f>SUM(EP3:EP52)</f>
        <v>1</v>
      </c>
      <c r="EQ53" s="68">
        <f>TRUNC(ER53/6)+0.1*(ER53-6*TRUNC(ER53/6))</f>
        <v>29</v>
      </c>
      <c r="ER53" s="22">
        <f>SUM(ER3:ER52)</f>
        <v>174</v>
      </c>
      <c r="ES53" s="22">
        <f>SUM(ES3:ES52)</f>
        <v>0</v>
      </c>
      <c r="ET53" s="22">
        <f>SUM(ET3:ET52)</f>
        <v>168</v>
      </c>
      <c r="EU53" s="22">
        <f>SUM(EU3:EU52)</f>
        <v>7</v>
      </c>
      <c r="EV53" s="68">
        <f>TRUNC(EW53/6)+0.1*(EW53-6*TRUNC(EW53/6))</f>
        <v>5</v>
      </c>
      <c r="EW53" s="22">
        <f>SUM(EW3:EW52)</f>
        <v>30</v>
      </c>
      <c r="EX53" s="22">
        <f>SUM(EX3:EX52)</f>
        <v>0</v>
      </c>
      <c r="EY53" s="22">
        <f>SUM(EY3:EY52)</f>
        <v>56</v>
      </c>
      <c r="EZ53" s="22">
        <f>SUM(EZ3:EZ52)</f>
        <v>0</v>
      </c>
      <c r="FA53" s="68">
        <f>TRUNC(FB53/6)+0.1*(FB53-6*TRUNC(FB53/6))</f>
        <v>0</v>
      </c>
      <c r="FB53" s="22">
        <f>SUM(FB3:FB52)</f>
        <v>0</v>
      </c>
      <c r="FC53" s="22">
        <f>SUM(FC3:FC52)</f>
        <v>0</v>
      </c>
      <c r="FD53" s="22">
        <f>SUM(FD3:FD52)</f>
        <v>0</v>
      </c>
      <c r="FE53" s="22">
        <f>SUM(FE3:FE52)</f>
        <v>0</v>
      </c>
      <c r="FF53" s="68">
        <f>TRUNC(FG53/6)+0.1*(FG53-6*TRUNC(FG53/6))</f>
        <v>0</v>
      </c>
      <c r="FG53" s="22">
        <f>SUM(FG3:FG52)</f>
        <v>0</v>
      </c>
      <c r="FH53" s="22">
        <f>SUM(FH3:FH52)</f>
        <v>0</v>
      </c>
      <c r="FI53" s="22">
        <f>SUM(FI3:FI52)</f>
        <v>0</v>
      </c>
      <c r="FJ53" s="22">
        <f>SUM(FJ3:FJ52)</f>
        <v>0</v>
      </c>
    </row>
    <row r="55" spans="1:167" x14ac:dyDescent="0.25"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</row>
    <row r="56" spans="1:167" x14ac:dyDescent="0.25">
      <c r="A56" s="49"/>
      <c r="E56" s="55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</row>
    <row r="57" spans="1:167" x14ac:dyDescent="0.25">
      <c r="A57" s="49"/>
      <c r="E57" s="55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</row>
    <row r="58" spans="1:167" x14ac:dyDescent="0.25">
      <c r="L58" s="6"/>
      <c r="M58" s="6"/>
      <c r="N58" s="6"/>
      <c r="O58" s="6"/>
      <c r="P58" s="12"/>
      <c r="Q58" s="4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4"/>
      <c r="AO58" s="4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6"/>
      <c r="BC58" s="6"/>
      <c r="BD58" s="6"/>
      <c r="BE58" s="6"/>
      <c r="BF58" s="6"/>
      <c r="BG58" s="6"/>
      <c r="BH58" s="6"/>
      <c r="BI58" s="6"/>
      <c r="BJ58" s="4"/>
      <c r="BK58" s="4"/>
      <c r="CD58" s="6"/>
      <c r="CE58" s="6"/>
      <c r="CF58" s="6"/>
      <c r="CG58" s="6"/>
      <c r="CH58" s="6"/>
      <c r="CM58" s="4"/>
      <c r="CN58" s="4"/>
      <c r="CO58" s="12"/>
      <c r="CP58" s="12"/>
      <c r="CQ58" s="12"/>
      <c r="CR58" s="12"/>
      <c r="CS58" s="6"/>
      <c r="CT58" s="6"/>
      <c r="CU58" s="6"/>
      <c r="CV58" s="6"/>
      <c r="CW58" s="6"/>
      <c r="CX58" s="6"/>
      <c r="CY58" s="6"/>
      <c r="CZ58" s="6"/>
      <c r="DA58" s="6"/>
      <c r="DB58" s="6"/>
      <c r="DG58" s="4"/>
      <c r="DH58" s="6"/>
      <c r="DI58" s="6"/>
      <c r="DJ58" s="6"/>
      <c r="DK58" s="6"/>
      <c r="DL58" s="6"/>
    </row>
    <row r="59" spans="1:167" x14ac:dyDescent="0.25">
      <c r="L59" s="6"/>
      <c r="M59" s="6"/>
      <c r="N59" s="6"/>
      <c r="O59" s="6"/>
      <c r="P59" s="12"/>
      <c r="Q59" s="4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4"/>
      <c r="AO59" s="4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6"/>
      <c r="BC59" s="6"/>
      <c r="BD59" s="6"/>
      <c r="BE59" s="6"/>
      <c r="BF59" s="6"/>
      <c r="BG59" s="6"/>
      <c r="BH59" s="6"/>
      <c r="BI59" s="6"/>
      <c r="BJ59" s="4"/>
      <c r="BK59" s="4"/>
      <c r="CD59" s="6"/>
      <c r="CE59" s="6"/>
      <c r="CF59" s="6"/>
      <c r="CG59" s="6"/>
      <c r="CH59" s="6"/>
      <c r="CM59" s="4"/>
      <c r="CN59" s="4"/>
      <c r="CO59" s="12"/>
      <c r="CP59" s="12"/>
      <c r="CQ59" s="12"/>
      <c r="CR59" s="12"/>
      <c r="CS59" s="6"/>
      <c r="CT59" s="6"/>
      <c r="CU59" s="6"/>
      <c r="CV59" s="6"/>
      <c r="CW59" s="6"/>
      <c r="CX59" s="6"/>
      <c r="CY59" s="6"/>
      <c r="CZ59" s="6"/>
      <c r="DA59" s="6"/>
      <c r="DB59" s="6"/>
      <c r="DG59" s="4"/>
      <c r="DH59" s="6"/>
      <c r="DI59" s="6"/>
      <c r="DJ59" s="6"/>
      <c r="DK59" s="6"/>
      <c r="DL59" s="6"/>
    </row>
    <row r="60" spans="1:167" x14ac:dyDescent="0.25">
      <c r="A60" s="49"/>
      <c r="E60" s="55"/>
      <c r="L60" s="6"/>
      <c r="M60" s="6"/>
      <c r="N60" s="6"/>
      <c r="O60" s="6"/>
      <c r="P60" s="6"/>
      <c r="Q60" s="6"/>
      <c r="R60" s="6"/>
      <c r="S60" s="6"/>
      <c r="T60" s="6"/>
      <c r="U60" s="6"/>
      <c r="V60" s="12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12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12"/>
      <c r="BA60" s="12"/>
      <c r="BB60" s="6"/>
      <c r="BC60" s="6"/>
      <c r="BD60" s="6"/>
      <c r="BE60" s="6"/>
      <c r="BF60" s="6"/>
      <c r="BG60" s="6"/>
      <c r="BH60" s="6"/>
      <c r="BI60" s="6"/>
      <c r="BJ60" s="4"/>
      <c r="BK60" s="4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M60" s="4"/>
      <c r="CN60" s="12"/>
      <c r="CO60" s="12"/>
      <c r="CP60" s="12"/>
      <c r="CQ60" s="12"/>
      <c r="CR60" s="12"/>
      <c r="CS60" s="6"/>
      <c r="CT60" s="6"/>
      <c r="CU60" s="6"/>
      <c r="CV60" s="6"/>
      <c r="CW60" s="6"/>
      <c r="CX60" s="6"/>
      <c r="CY60" s="6"/>
      <c r="CZ60" s="6"/>
      <c r="DA60" s="6"/>
      <c r="DB60" s="6"/>
      <c r="DH60" s="6"/>
      <c r="DI60" s="6"/>
      <c r="DJ60" s="6"/>
      <c r="DK60" s="6"/>
      <c r="DL60" s="6"/>
    </row>
    <row r="61" spans="1:167" x14ac:dyDescent="0.25">
      <c r="A61" s="49"/>
      <c r="B61" s="49"/>
      <c r="C61" s="49"/>
      <c r="E61" s="50"/>
      <c r="L61" s="6"/>
      <c r="M61" s="6"/>
      <c r="N61" s="6"/>
      <c r="O61" s="6"/>
      <c r="P61" s="6"/>
      <c r="Q61" s="6"/>
      <c r="R61" s="6"/>
      <c r="S61" s="6"/>
      <c r="T61" s="6"/>
      <c r="U61" s="6"/>
      <c r="V61" s="12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12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12"/>
      <c r="BA61" s="12"/>
      <c r="BB61" s="6"/>
      <c r="BC61" s="6"/>
      <c r="BD61" s="6"/>
      <c r="BE61" s="6"/>
      <c r="BF61" s="6"/>
      <c r="BG61" s="6"/>
      <c r="BH61" s="6"/>
      <c r="BI61" s="6"/>
      <c r="BJ61" s="4"/>
      <c r="BK61" s="4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M61" s="4"/>
      <c r="CN61" s="12"/>
      <c r="CO61" s="12"/>
      <c r="CP61" s="12"/>
      <c r="CQ61" s="12"/>
      <c r="CR61" s="12"/>
      <c r="CS61" s="6"/>
      <c r="CT61" s="6"/>
      <c r="CU61" s="6"/>
      <c r="CV61" s="6"/>
      <c r="CW61" s="6"/>
      <c r="CX61" s="6"/>
      <c r="CY61" s="6"/>
      <c r="CZ61" s="6"/>
      <c r="DA61" s="6"/>
      <c r="DB61" s="6"/>
      <c r="DH61" s="6"/>
      <c r="DI61" s="6"/>
      <c r="DJ61" s="6"/>
      <c r="DK61" s="6"/>
      <c r="DL61" s="6"/>
    </row>
    <row r="62" spans="1:167" x14ac:dyDescent="0.25">
      <c r="A62" s="49"/>
      <c r="B62" s="49"/>
      <c r="C62" s="49"/>
      <c r="E62" s="50"/>
      <c r="L62" s="6"/>
      <c r="M62" s="6"/>
      <c r="N62" s="6"/>
      <c r="O62" s="6"/>
      <c r="P62" s="6"/>
      <c r="Q62" s="6"/>
      <c r="R62" s="6"/>
      <c r="S62" s="6"/>
      <c r="T62" s="6"/>
      <c r="U62" s="6"/>
      <c r="V62" s="12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12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12"/>
      <c r="BA62" s="12"/>
      <c r="BB62" s="6"/>
      <c r="BC62" s="6"/>
      <c r="BD62" s="6"/>
      <c r="BE62" s="6"/>
      <c r="BF62" s="6"/>
      <c r="BG62" s="6"/>
      <c r="BH62" s="6"/>
      <c r="BI62" s="6"/>
      <c r="BJ62" s="4"/>
      <c r="BK62" s="4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M62" s="4"/>
      <c r="CN62" s="12"/>
      <c r="CO62" s="12"/>
      <c r="CP62" s="12"/>
      <c r="CQ62" s="12"/>
      <c r="CR62" s="12"/>
      <c r="CS62" s="6"/>
      <c r="CT62" s="6"/>
      <c r="CU62" s="6"/>
      <c r="CV62" s="6"/>
      <c r="CW62" s="6"/>
      <c r="CX62" s="6"/>
      <c r="CY62" s="6"/>
      <c r="CZ62" s="6"/>
      <c r="DA62" s="6"/>
      <c r="DB62" s="6"/>
      <c r="DH62" s="6"/>
      <c r="DI62" s="6"/>
      <c r="DJ62" s="6"/>
      <c r="DK62" s="6"/>
      <c r="DL62" s="6"/>
    </row>
    <row r="63" spans="1:167" x14ac:dyDescent="0.25">
      <c r="L63" s="6"/>
      <c r="M63" s="6"/>
      <c r="N63" s="6"/>
      <c r="O63" s="6"/>
      <c r="P63" s="6"/>
      <c r="Q63" s="6"/>
      <c r="R63" s="6"/>
      <c r="S63" s="6"/>
      <c r="T63" s="6"/>
      <c r="U63" s="6"/>
      <c r="V63" s="12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12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12"/>
      <c r="BA63" s="12"/>
      <c r="BB63" s="6"/>
      <c r="BC63" s="6"/>
      <c r="BD63" s="6"/>
      <c r="BE63" s="6"/>
      <c r="BF63" s="6"/>
      <c r="BG63" s="6"/>
      <c r="BH63" s="6"/>
      <c r="BI63" s="6"/>
      <c r="BJ63" s="4"/>
      <c r="BK63" s="4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M63" s="4"/>
      <c r="CN63" s="12"/>
      <c r="CO63" s="12"/>
      <c r="CP63" s="12"/>
      <c r="CQ63" s="12"/>
      <c r="CR63" s="12"/>
      <c r="CS63" s="6"/>
      <c r="CT63" s="6"/>
      <c r="CU63" s="6"/>
      <c r="CV63" s="6"/>
      <c r="CW63" s="6"/>
      <c r="CX63" s="6"/>
      <c r="CY63" s="6"/>
      <c r="CZ63" s="6"/>
      <c r="DA63" s="6"/>
      <c r="DB63" s="6"/>
      <c r="DH63" s="6"/>
      <c r="DI63" s="6"/>
      <c r="DJ63" s="6"/>
      <c r="DK63" s="6"/>
      <c r="DL63" s="6"/>
    </row>
    <row r="64" spans="1:167" x14ac:dyDescent="0.25">
      <c r="L64" s="6"/>
      <c r="M64" s="6"/>
      <c r="N64" s="6"/>
      <c r="O64" s="6"/>
      <c r="P64" s="6"/>
      <c r="Q64" s="6"/>
      <c r="R64" s="6"/>
      <c r="S64" s="6"/>
      <c r="T64" s="6"/>
      <c r="U64" s="6"/>
      <c r="V64" s="12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12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12"/>
      <c r="BA64" s="12"/>
      <c r="BB64" s="6"/>
      <c r="BC64" s="6"/>
      <c r="BD64" s="6"/>
      <c r="BE64" s="6"/>
      <c r="BF64" s="6"/>
      <c r="BG64" s="6"/>
      <c r="BH64" s="6"/>
      <c r="BI64" s="6"/>
      <c r="BJ64" s="4"/>
      <c r="BK64" s="4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M64" s="4"/>
      <c r="CN64" s="12"/>
      <c r="CO64" s="12"/>
      <c r="CP64" s="12"/>
      <c r="CQ64" s="12"/>
      <c r="CR64" s="12"/>
      <c r="CS64" s="6"/>
      <c r="CT64" s="6"/>
      <c r="CU64" s="6"/>
      <c r="CV64" s="6"/>
      <c r="CW64" s="6"/>
      <c r="CX64" s="6"/>
      <c r="CY64" s="6"/>
      <c r="CZ64" s="6"/>
      <c r="DA64" s="6"/>
      <c r="DB64" s="6"/>
      <c r="DH64" s="6"/>
      <c r="DI64" s="6"/>
      <c r="DJ64" s="6"/>
      <c r="DK64" s="6"/>
      <c r="DL64" s="6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F6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9" sqref="I29"/>
    </sheetView>
  </sheetViews>
  <sheetFormatPr defaultRowHeight="13.2" x14ac:dyDescent="0.25"/>
  <cols>
    <col min="1" max="1" width="13.88671875" customWidth="1"/>
    <col min="2" max="10" width="6.6640625" customWidth="1"/>
    <col min="12" max="161" width="3.6640625" customWidth="1"/>
  </cols>
  <sheetData>
    <row r="1" spans="1:162" x14ac:dyDescent="0.25">
      <c r="A1" s="1" t="s">
        <v>913</v>
      </c>
      <c r="E1" s="6" t="s">
        <v>84</v>
      </c>
      <c r="F1" s="6"/>
      <c r="G1" s="6"/>
      <c r="I1" s="20" t="s">
        <v>33</v>
      </c>
      <c r="J1" s="20" t="s">
        <v>34</v>
      </c>
      <c r="K1" s="20"/>
      <c r="N1" s="58"/>
      <c r="P1" s="60"/>
    </row>
    <row r="2" spans="1:162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">
        <v>920</v>
      </c>
      <c r="M2" s="49"/>
      <c r="N2" s="49"/>
      <c r="O2" s="49"/>
      <c r="P2" s="49"/>
      <c r="Q2" s="75" t="s">
        <v>914</v>
      </c>
      <c r="R2" s="49"/>
      <c r="S2" s="49"/>
      <c r="T2" s="49"/>
      <c r="U2" s="49"/>
      <c r="V2" s="49" t="s">
        <v>605</v>
      </c>
      <c r="W2" s="49"/>
      <c r="X2" s="49"/>
      <c r="Y2" s="49"/>
      <c r="Z2" s="49"/>
      <c r="AA2" s="49" t="s">
        <v>8</v>
      </c>
      <c r="AB2" s="49"/>
      <c r="AC2" s="49"/>
      <c r="AD2" s="49"/>
      <c r="AE2" s="49"/>
      <c r="AF2" s="49" t="s">
        <v>664</v>
      </c>
      <c r="AG2" s="49"/>
      <c r="AH2" s="49"/>
      <c r="AI2" s="49"/>
      <c r="AJ2" s="49"/>
      <c r="AK2" s="49" t="s">
        <v>890</v>
      </c>
      <c r="AL2" s="49"/>
      <c r="AM2" s="49"/>
      <c r="AN2" s="49"/>
      <c r="AO2" s="49"/>
      <c r="AP2" s="49" t="s">
        <v>916</v>
      </c>
      <c r="AQ2" s="49"/>
      <c r="AR2" s="49"/>
      <c r="AS2" s="49"/>
      <c r="AT2" s="49"/>
      <c r="AU2" s="49" t="s">
        <v>941</v>
      </c>
      <c r="AV2" s="49"/>
      <c r="AW2" s="49"/>
      <c r="AX2" s="49"/>
      <c r="AY2" s="49"/>
      <c r="AZ2" s="49" t="s">
        <v>915</v>
      </c>
      <c r="BA2" s="49"/>
      <c r="BB2" s="49"/>
      <c r="BC2" s="49"/>
      <c r="BD2" s="49"/>
      <c r="BE2" s="49" t="s">
        <v>528</v>
      </c>
      <c r="BF2" s="49"/>
      <c r="BG2" s="49"/>
      <c r="BH2" s="49"/>
      <c r="BI2" s="49"/>
      <c r="BJ2" s="49" t="s">
        <v>22</v>
      </c>
      <c r="BK2" s="49"/>
      <c r="BL2" s="49"/>
      <c r="BM2" s="49"/>
      <c r="BN2" s="49"/>
      <c r="BO2" s="49" t="s">
        <v>10</v>
      </c>
      <c r="BP2" s="49"/>
      <c r="BQ2" s="49"/>
      <c r="BR2" s="49"/>
      <c r="BS2" s="49"/>
      <c r="BT2" s="49" t="s">
        <v>12</v>
      </c>
      <c r="BU2" s="49"/>
      <c r="BV2" s="49"/>
      <c r="BW2" s="49"/>
      <c r="BX2" s="49"/>
      <c r="BY2" s="49" t="s">
        <v>934</v>
      </c>
      <c r="BZ2" s="49"/>
      <c r="CA2" s="49"/>
      <c r="CB2" s="49"/>
      <c r="CC2" s="49"/>
      <c r="CD2" s="49" t="s">
        <v>831</v>
      </c>
      <c r="CE2" s="49"/>
      <c r="CF2" s="49"/>
      <c r="CG2" s="49"/>
      <c r="CH2" s="49"/>
      <c r="CI2" s="49" t="s">
        <v>756</v>
      </c>
      <c r="CJ2" s="49"/>
      <c r="CK2" s="49"/>
      <c r="CL2" s="49"/>
      <c r="CM2" s="49"/>
      <c r="CN2" s="49" t="s">
        <v>3</v>
      </c>
      <c r="CO2" s="49"/>
      <c r="CP2" s="49"/>
      <c r="CQ2" s="49"/>
      <c r="CR2" s="49"/>
      <c r="CS2" s="49" t="s">
        <v>892</v>
      </c>
      <c r="CT2" s="49"/>
      <c r="CU2" s="49"/>
      <c r="CV2" s="49"/>
      <c r="CW2" s="49"/>
      <c r="CX2" s="49" t="s">
        <v>932</v>
      </c>
      <c r="CY2" s="49"/>
      <c r="CZ2" s="49"/>
      <c r="DA2" s="49"/>
      <c r="DB2" s="49"/>
      <c r="DC2" s="49" t="s">
        <v>721</v>
      </c>
      <c r="DD2" s="49"/>
      <c r="DE2" s="49"/>
      <c r="DF2" s="49"/>
      <c r="DG2" s="49"/>
      <c r="DH2" s="49" t="s">
        <v>923</v>
      </c>
      <c r="DI2" s="49"/>
      <c r="DJ2" s="49"/>
      <c r="DK2" s="49"/>
      <c r="DL2" s="49"/>
      <c r="DM2" s="49" t="s">
        <v>732</v>
      </c>
      <c r="DN2" s="49"/>
      <c r="DO2" s="49"/>
      <c r="DP2" s="49"/>
      <c r="DQ2" s="49"/>
      <c r="DR2" s="49" t="s">
        <v>738</v>
      </c>
      <c r="DS2" s="49"/>
      <c r="DT2" s="49"/>
      <c r="DU2" s="49"/>
      <c r="DV2" s="49"/>
      <c r="DW2" s="49" t="s">
        <v>617</v>
      </c>
      <c r="DX2" s="49"/>
      <c r="DY2" s="49"/>
      <c r="DZ2" s="49"/>
      <c r="EA2" s="49"/>
      <c r="EB2" s="49" t="s">
        <v>530</v>
      </c>
      <c r="EC2" s="49"/>
      <c r="ED2" s="49"/>
      <c r="EE2" s="49"/>
      <c r="EF2" s="49"/>
      <c r="EG2" s="49" t="s">
        <v>830</v>
      </c>
      <c r="EH2" s="49"/>
      <c r="EI2" s="49"/>
      <c r="EJ2" s="49"/>
      <c r="EK2" s="49"/>
      <c r="EL2" s="49" t="s">
        <v>746</v>
      </c>
      <c r="EM2" s="49"/>
      <c r="EN2" s="49"/>
      <c r="EO2" s="49"/>
      <c r="EP2" s="49"/>
      <c r="EQ2" s="49" t="s">
        <v>919</v>
      </c>
    </row>
    <row r="3" spans="1:162" x14ac:dyDescent="0.25">
      <c r="A3" s="49" t="str">
        <f>V2</f>
        <v>Britton</v>
      </c>
      <c r="B3" s="35">
        <f>V58</f>
        <v>10</v>
      </c>
      <c r="C3" s="36">
        <f>W58</f>
        <v>60</v>
      </c>
      <c r="D3" s="36">
        <f>X58</f>
        <v>0</v>
      </c>
      <c r="E3" s="36">
        <f>Y58</f>
        <v>73</v>
      </c>
      <c r="F3" s="36">
        <f>Z58</f>
        <v>1</v>
      </c>
      <c r="G3" s="7">
        <f t="shared" ref="G3:G9" si="0">E3/F3</f>
        <v>73</v>
      </c>
      <c r="H3" s="24"/>
      <c r="I3" s="7">
        <f t="shared" ref="I3:I9" si="1">C3/F3</f>
        <v>60</v>
      </c>
      <c r="J3" s="7">
        <f>6*E3/C3</f>
        <v>7.3</v>
      </c>
      <c r="K3" s="20"/>
      <c r="L3" s="68">
        <v>5</v>
      </c>
      <c r="M3" s="22">
        <v>30</v>
      </c>
      <c r="N3" s="22">
        <v>0</v>
      </c>
      <c r="O3" s="22">
        <v>20</v>
      </c>
      <c r="P3" s="22">
        <v>1</v>
      </c>
      <c r="Q3" s="68">
        <v>2</v>
      </c>
      <c r="R3" s="22">
        <v>12</v>
      </c>
      <c r="S3" s="22">
        <v>0</v>
      </c>
      <c r="T3" s="22">
        <v>27</v>
      </c>
      <c r="U3" s="22">
        <v>0</v>
      </c>
      <c r="V3" s="68">
        <v>2</v>
      </c>
      <c r="W3" s="22">
        <v>12</v>
      </c>
      <c r="X3" s="22">
        <v>0</v>
      </c>
      <c r="Y3" s="22">
        <v>10</v>
      </c>
      <c r="Z3" s="22">
        <v>1</v>
      </c>
      <c r="AA3" s="68">
        <v>6</v>
      </c>
      <c r="AB3" s="70">
        <v>36</v>
      </c>
      <c r="AC3" s="70">
        <v>0</v>
      </c>
      <c r="AD3" s="70">
        <v>47</v>
      </c>
      <c r="AE3" s="22">
        <v>2</v>
      </c>
      <c r="AF3" s="68">
        <v>4</v>
      </c>
      <c r="AG3" s="22">
        <v>24</v>
      </c>
      <c r="AH3" s="22">
        <v>1</v>
      </c>
      <c r="AI3" s="22">
        <v>28</v>
      </c>
      <c r="AJ3" s="22">
        <v>0</v>
      </c>
      <c r="AK3" s="68">
        <v>4</v>
      </c>
      <c r="AL3" s="22">
        <v>24</v>
      </c>
      <c r="AM3" s="22">
        <v>0</v>
      </c>
      <c r="AN3" s="22">
        <v>37</v>
      </c>
      <c r="AO3" s="22">
        <v>2</v>
      </c>
      <c r="AP3" s="68">
        <v>1</v>
      </c>
      <c r="AQ3" s="22">
        <v>6</v>
      </c>
      <c r="AR3" s="22">
        <v>0</v>
      </c>
      <c r="AS3" s="22">
        <v>8</v>
      </c>
      <c r="AT3" s="22">
        <v>0</v>
      </c>
      <c r="AU3" s="68">
        <v>2</v>
      </c>
      <c r="AV3" s="22">
        <v>12</v>
      </c>
      <c r="AW3" s="22">
        <v>0</v>
      </c>
      <c r="AX3" s="22">
        <v>17</v>
      </c>
      <c r="AY3" s="22">
        <v>0</v>
      </c>
      <c r="AZ3" s="30">
        <v>0.4</v>
      </c>
      <c r="BA3" s="69">
        <v>4</v>
      </c>
      <c r="BB3" s="69">
        <v>0</v>
      </c>
      <c r="BC3" s="69">
        <v>6</v>
      </c>
      <c r="BD3" s="69">
        <v>0</v>
      </c>
      <c r="BE3" s="68">
        <v>2</v>
      </c>
      <c r="BF3" s="22">
        <v>12</v>
      </c>
      <c r="BG3" s="22">
        <v>0</v>
      </c>
      <c r="BH3" s="22">
        <v>14</v>
      </c>
      <c r="BI3" s="22">
        <v>1</v>
      </c>
      <c r="BJ3" s="68">
        <v>2</v>
      </c>
      <c r="BK3" s="22">
        <v>12</v>
      </c>
      <c r="BL3" s="22">
        <v>0</v>
      </c>
      <c r="BM3" s="22">
        <v>14</v>
      </c>
      <c r="BN3" s="22">
        <v>0</v>
      </c>
      <c r="BO3" s="68">
        <v>1</v>
      </c>
      <c r="BP3" s="22">
        <v>6</v>
      </c>
      <c r="BQ3" s="22">
        <v>0</v>
      </c>
      <c r="BR3" s="22">
        <v>2</v>
      </c>
      <c r="BS3" s="22">
        <v>0</v>
      </c>
      <c r="BT3" s="68">
        <v>5.0999999999999996</v>
      </c>
      <c r="BU3" s="22">
        <v>31</v>
      </c>
      <c r="BV3" s="22">
        <v>0</v>
      </c>
      <c r="BW3" s="22">
        <v>28</v>
      </c>
      <c r="BX3" s="22">
        <v>0</v>
      </c>
      <c r="BY3" s="68">
        <v>8</v>
      </c>
      <c r="BZ3" s="22">
        <v>48</v>
      </c>
      <c r="CA3" s="22">
        <v>2</v>
      </c>
      <c r="CB3" s="22">
        <v>19</v>
      </c>
      <c r="CC3" s="22">
        <v>0</v>
      </c>
      <c r="CD3" s="68">
        <v>0.5</v>
      </c>
      <c r="CE3" s="22">
        <v>5</v>
      </c>
      <c r="CF3" s="22">
        <v>0</v>
      </c>
      <c r="CG3" s="22">
        <v>1</v>
      </c>
      <c r="CH3" s="22">
        <v>0</v>
      </c>
      <c r="CI3" s="68">
        <v>4</v>
      </c>
      <c r="CJ3" s="22">
        <v>24</v>
      </c>
      <c r="CK3" s="22">
        <v>0</v>
      </c>
      <c r="CL3" s="22">
        <v>35</v>
      </c>
      <c r="CM3" s="22">
        <v>1</v>
      </c>
      <c r="CN3" s="68">
        <v>4</v>
      </c>
      <c r="CO3" s="22">
        <v>24</v>
      </c>
      <c r="CP3" s="22">
        <v>0</v>
      </c>
      <c r="CQ3" s="22">
        <v>24</v>
      </c>
      <c r="CR3" s="22">
        <v>2</v>
      </c>
      <c r="CS3" s="68">
        <v>1</v>
      </c>
      <c r="CT3" s="22">
        <v>6</v>
      </c>
      <c r="CU3" s="22">
        <v>0</v>
      </c>
      <c r="CV3" s="22">
        <v>4</v>
      </c>
      <c r="CW3" s="22">
        <v>1</v>
      </c>
      <c r="CX3" s="68">
        <v>1</v>
      </c>
      <c r="CY3" s="22">
        <v>6</v>
      </c>
      <c r="CZ3" s="22">
        <v>0</v>
      </c>
      <c r="DA3" s="22">
        <v>10</v>
      </c>
      <c r="DB3" s="22">
        <v>1</v>
      </c>
      <c r="DC3" s="68">
        <v>5</v>
      </c>
      <c r="DD3" s="22">
        <v>30</v>
      </c>
      <c r="DE3" s="22">
        <v>0</v>
      </c>
      <c r="DF3" s="22">
        <v>18</v>
      </c>
      <c r="DG3" s="22">
        <v>1</v>
      </c>
      <c r="DH3" s="68">
        <v>1</v>
      </c>
      <c r="DI3" s="22">
        <v>6</v>
      </c>
      <c r="DJ3" s="22">
        <v>0</v>
      </c>
      <c r="DK3" s="22">
        <v>13</v>
      </c>
      <c r="DL3" s="22">
        <v>0</v>
      </c>
      <c r="DM3" s="68">
        <v>3</v>
      </c>
      <c r="DN3" s="22">
        <v>18</v>
      </c>
      <c r="DO3" s="22">
        <v>1</v>
      </c>
      <c r="DP3" s="22">
        <v>20</v>
      </c>
      <c r="DQ3" s="22">
        <v>1</v>
      </c>
      <c r="DR3" s="68">
        <v>3</v>
      </c>
      <c r="DS3" s="22">
        <v>18</v>
      </c>
      <c r="DT3" s="22">
        <v>0</v>
      </c>
      <c r="DU3" s="22">
        <v>22</v>
      </c>
      <c r="DV3" s="22">
        <v>0</v>
      </c>
      <c r="DW3" s="68">
        <v>3</v>
      </c>
      <c r="DX3" s="22">
        <v>18</v>
      </c>
      <c r="DY3" s="22">
        <v>0</v>
      </c>
      <c r="DZ3" s="22">
        <v>14</v>
      </c>
      <c r="EA3" s="22">
        <v>0</v>
      </c>
      <c r="EB3" s="68">
        <v>2</v>
      </c>
      <c r="EC3" s="22">
        <v>12</v>
      </c>
      <c r="ED3" s="22">
        <v>0</v>
      </c>
      <c r="EE3" s="22">
        <v>18</v>
      </c>
      <c r="EF3" s="22">
        <v>1</v>
      </c>
      <c r="EG3" s="68">
        <v>3</v>
      </c>
      <c r="EH3" s="22">
        <v>18</v>
      </c>
      <c r="EI3" s="22">
        <v>0</v>
      </c>
      <c r="EJ3" s="22">
        <v>16</v>
      </c>
      <c r="EK3" s="22">
        <v>1</v>
      </c>
      <c r="EL3" s="68">
        <v>6</v>
      </c>
      <c r="EM3" s="22">
        <v>35</v>
      </c>
      <c r="EN3" s="22">
        <v>0</v>
      </c>
      <c r="EO3" s="22">
        <v>22</v>
      </c>
      <c r="EP3" s="22">
        <v>1</v>
      </c>
      <c r="EQ3" s="68"/>
      <c r="ER3" s="22"/>
      <c r="ES3" s="22"/>
      <c r="ET3" s="22"/>
      <c r="EU3" s="22"/>
      <c r="EV3" s="68"/>
      <c r="EW3" s="22"/>
      <c r="EX3" s="22"/>
      <c r="EY3" s="22"/>
      <c r="EZ3" s="22"/>
      <c r="FA3" s="68"/>
      <c r="FB3" s="22"/>
      <c r="FC3" s="22"/>
      <c r="FD3" s="22"/>
      <c r="FE3" s="22"/>
      <c r="FF3" s="68"/>
    </row>
    <row r="4" spans="1:162" x14ac:dyDescent="0.25">
      <c r="A4" s="49" t="str">
        <f>AA2</f>
        <v>Clapham</v>
      </c>
      <c r="B4" s="35">
        <f>AA58</f>
        <v>26</v>
      </c>
      <c r="C4" s="36">
        <f>AB58</f>
        <v>156</v>
      </c>
      <c r="D4" s="36">
        <f>AC58</f>
        <v>0</v>
      </c>
      <c r="E4" s="36">
        <f>AD58</f>
        <v>147</v>
      </c>
      <c r="F4" s="36">
        <f>AE58</f>
        <v>2</v>
      </c>
      <c r="G4" s="7">
        <f t="shared" si="0"/>
        <v>73.5</v>
      </c>
      <c r="H4" s="24"/>
      <c r="I4" s="7">
        <f t="shared" si="1"/>
        <v>78</v>
      </c>
      <c r="J4" s="7">
        <f>6*E4/C4</f>
        <v>5.6538461538461542</v>
      </c>
      <c r="K4" s="20"/>
      <c r="L4" s="68"/>
      <c r="M4" s="22"/>
      <c r="N4" s="22"/>
      <c r="O4" s="22"/>
      <c r="P4" s="22"/>
      <c r="Q4" s="68">
        <v>0.1</v>
      </c>
      <c r="R4" s="69">
        <v>1</v>
      </c>
      <c r="S4" s="69">
        <v>0</v>
      </c>
      <c r="T4" s="69">
        <v>5</v>
      </c>
      <c r="U4" s="69">
        <v>0</v>
      </c>
      <c r="V4" s="68">
        <v>1</v>
      </c>
      <c r="W4" s="22">
        <v>6</v>
      </c>
      <c r="X4" s="22">
        <v>0</v>
      </c>
      <c r="Y4" s="22">
        <v>7</v>
      </c>
      <c r="Z4" s="22">
        <v>0</v>
      </c>
      <c r="AA4" s="68">
        <v>4</v>
      </c>
      <c r="AB4" s="70">
        <v>24</v>
      </c>
      <c r="AC4" s="70">
        <v>0</v>
      </c>
      <c r="AD4" s="70">
        <v>14</v>
      </c>
      <c r="AE4" s="22">
        <v>0</v>
      </c>
      <c r="AF4" s="68">
        <v>7</v>
      </c>
      <c r="AG4" s="22">
        <v>42</v>
      </c>
      <c r="AH4" s="22">
        <v>1</v>
      </c>
      <c r="AI4" s="22">
        <v>41</v>
      </c>
      <c r="AJ4" s="22">
        <v>2</v>
      </c>
      <c r="AK4" s="68">
        <v>4</v>
      </c>
      <c r="AL4" s="22">
        <v>24</v>
      </c>
      <c r="AM4" s="22">
        <v>0</v>
      </c>
      <c r="AN4" s="22">
        <v>18</v>
      </c>
      <c r="AO4" s="22">
        <v>1</v>
      </c>
      <c r="AP4" s="68"/>
      <c r="AQ4" s="22"/>
      <c r="AR4" s="22"/>
      <c r="AS4" s="22"/>
      <c r="AT4" s="22"/>
      <c r="AU4" s="68"/>
      <c r="AV4" s="70"/>
      <c r="AW4" s="22"/>
      <c r="AX4" s="22"/>
      <c r="AY4" s="22"/>
      <c r="AZ4" s="68">
        <v>3</v>
      </c>
      <c r="BA4" s="70">
        <v>18</v>
      </c>
      <c r="BB4" s="22">
        <v>0</v>
      </c>
      <c r="BC4" s="22">
        <v>24</v>
      </c>
      <c r="BD4" s="22">
        <v>0</v>
      </c>
      <c r="BE4" s="68">
        <v>0.2</v>
      </c>
      <c r="BF4" s="22">
        <v>2</v>
      </c>
      <c r="BG4" s="22">
        <v>0</v>
      </c>
      <c r="BH4" s="22">
        <v>2</v>
      </c>
      <c r="BI4" s="22">
        <v>1</v>
      </c>
      <c r="BJ4" s="68">
        <v>3</v>
      </c>
      <c r="BK4" s="70">
        <v>18</v>
      </c>
      <c r="BL4" s="22">
        <v>0</v>
      </c>
      <c r="BM4" s="22">
        <v>19</v>
      </c>
      <c r="BN4" s="22">
        <v>0</v>
      </c>
      <c r="BO4" s="68"/>
      <c r="BP4" s="69"/>
      <c r="BQ4" s="69"/>
      <c r="BR4" s="69"/>
      <c r="BS4" s="69"/>
      <c r="BT4" s="68">
        <v>4</v>
      </c>
      <c r="BU4" s="22">
        <v>24</v>
      </c>
      <c r="BV4" s="22">
        <v>0</v>
      </c>
      <c r="BW4" s="22">
        <v>27</v>
      </c>
      <c r="BX4" s="22">
        <v>1</v>
      </c>
      <c r="BY4" s="68"/>
      <c r="BZ4" s="22"/>
      <c r="CA4" s="22"/>
      <c r="CB4" s="22"/>
      <c r="CC4" s="22"/>
      <c r="CD4" s="68">
        <v>4</v>
      </c>
      <c r="CE4" s="22">
        <v>24</v>
      </c>
      <c r="CF4" s="22">
        <v>0</v>
      </c>
      <c r="CG4" s="22">
        <v>29</v>
      </c>
      <c r="CH4" s="22">
        <v>0</v>
      </c>
      <c r="CI4" s="68">
        <v>5</v>
      </c>
      <c r="CJ4" s="69">
        <v>30</v>
      </c>
      <c r="CK4" s="69">
        <v>2</v>
      </c>
      <c r="CL4" s="69">
        <v>12</v>
      </c>
      <c r="CM4" s="69">
        <v>3</v>
      </c>
      <c r="CN4" s="68">
        <v>2</v>
      </c>
      <c r="CO4" s="69">
        <v>12</v>
      </c>
      <c r="CP4" s="69">
        <v>0</v>
      </c>
      <c r="CQ4" s="69">
        <v>11</v>
      </c>
      <c r="CR4" s="69">
        <v>1</v>
      </c>
      <c r="CS4" s="68">
        <v>0.2</v>
      </c>
      <c r="CT4" s="22">
        <v>2</v>
      </c>
      <c r="CU4" s="22">
        <v>0</v>
      </c>
      <c r="CV4" s="22">
        <v>0</v>
      </c>
      <c r="CW4" s="22">
        <v>1</v>
      </c>
      <c r="CX4" s="68">
        <v>2</v>
      </c>
      <c r="CY4" s="22">
        <v>12</v>
      </c>
      <c r="CZ4" s="22">
        <v>0</v>
      </c>
      <c r="DA4" s="22">
        <v>22</v>
      </c>
      <c r="DB4" s="22">
        <v>0</v>
      </c>
      <c r="DC4" s="68">
        <v>5</v>
      </c>
      <c r="DD4" s="69">
        <v>30</v>
      </c>
      <c r="DE4" s="69">
        <v>0</v>
      </c>
      <c r="DF4" s="69">
        <v>39</v>
      </c>
      <c r="DG4" s="69">
        <v>0</v>
      </c>
      <c r="DH4" s="68"/>
      <c r="DI4" s="69"/>
      <c r="DJ4" s="69"/>
      <c r="DK4" s="69"/>
      <c r="DL4" s="69"/>
      <c r="DM4" s="68">
        <v>6</v>
      </c>
      <c r="DN4" s="69">
        <v>36</v>
      </c>
      <c r="DO4" s="69">
        <v>1</v>
      </c>
      <c r="DP4" s="69">
        <v>35</v>
      </c>
      <c r="DQ4" s="69">
        <v>0</v>
      </c>
      <c r="DR4" s="68">
        <v>4</v>
      </c>
      <c r="DS4" s="69">
        <v>24</v>
      </c>
      <c r="DT4" s="69">
        <v>0</v>
      </c>
      <c r="DU4" s="69">
        <v>29</v>
      </c>
      <c r="DV4" s="69">
        <v>1</v>
      </c>
      <c r="DW4" s="68">
        <v>4</v>
      </c>
      <c r="DX4" s="22">
        <v>24</v>
      </c>
      <c r="DY4" s="22">
        <v>0</v>
      </c>
      <c r="DZ4" s="22">
        <v>27</v>
      </c>
      <c r="EA4" s="22">
        <v>1</v>
      </c>
      <c r="EB4" s="68">
        <v>2</v>
      </c>
      <c r="EC4" s="69">
        <v>12</v>
      </c>
      <c r="ED4" s="69">
        <v>0</v>
      </c>
      <c r="EE4" s="69">
        <v>23</v>
      </c>
      <c r="EF4" s="69">
        <v>0</v>
      </c>
      <c r="EG4" s="68">
        <v>1</v>
      </c>
      <c r="EH4" s="69">
        <v>6</v>
      </c>
      <c r="EI4" s="69">
        <v>0</v>
      </c>
      <c r="EJ4" s="69">
        <v>2</v>
      </c>
      <c r="EK4" s="69">
        <v>1</v>
      </c>
      <c r="EL4" s="68">
        <v>5</v>
      </c>
      <c r="EM4" s="69">
        <v>30</v>
      </c>
      <c r="EN4" s="69">
        <v>2</v>
      </c>
      <c r="EO4" s="69">
        <v>9</v>
      </c>
      <c r="EP4" s="69">
        <v>5</v>
      </c>
      <c r="EQ4" s="68"/>
      <c r="ER4" s="22"/>
      <c r="ES4" s="22"/>
      <c r="ET4" s="22"/>
      <c r="EU4" s="22"/>
      <c r="EV4" s="68"/>
      <c r="EW4" s="22"/>
      <c r="EX4" s="22"/>
      <c r="EY4" s="22"/>
      <c r="EZ4" s="22"/>
      <c r="FA4" s="68"/>
      <c r="FB4" s="22"/>
      <c r="FC4" s="22"/>
      <c r="FD4" s="22"/>
      <c r="FE4" s="22"/>
      <c r="FF4" s="68"/>
    </row>
    <row r="5" spans="1:162" x14ac:dyDescent="0.25">
      <c r="A5" s="4" t="str">
        <f>AF2</f>
        <v>Day</v>
      </c>
      <c r="B5" s="5">
        <f>AF58</f>
        <v>20</v>
      </c>
      <c r="C5" s="15">
        <f>AG58</f>
        <v>120</v>
      </c>
      <c r="D5" s="15">
        <f>AH58</f>
        <v>2</v>
      </c>
      <c r="E5" s="15">
        <f>AI58</f>
        <v>118</v>
      </c>
      <c r="F5" s="15">
        <f>AJ58</f>
        <v>2</v>
      </c>
      <c r="G5" s="7">
        <f t="shared" si="0"/>
        <v>59</v>
      </c>
      <c r="H5" s="24"/>
      <c r="I5" s="7">
        <f t="shared" si="1"/>
        <v>60</v>
      </c>
      <c r="J5" s="7">
        <f t="shared" ref="J5:J17" si="2">6*E5/C5</f>
        <v>5.9</v>
      </c>
      <c r="K5" s="7"/>
      <c r="L5" s="68"/>
      <c r="M5" s="22"/>
      <c r="N5" s="22"/>
      <c r="O5" s="22"/>
      <c r="P5" s="22"/>
      <c r="Q5" s="68"/>
      <c r="R5" s="69"/>
      <c r="S5" s="69"/>
      <c r="T5" s="69"/>
      <c r="U5" s="69"/>
      <c r="V5" s="68">
        <v>2</v>
      </c>
      <c r="W5" s="22">
        <v>12</v>
      </c>
      <c r="X5" s="22">
        <v>0</v>
      </c>
      <c r="Y5" s="22">
        <v>13</v>
      </c>
      <c r="Z5" s="22">
        <v>0</v>
      </c>
      <c r="AA5" s="68">
        <v>8</v>
      </c>
      <c r="AB5" s="70">
        <v>48</v>
      </c>
      <c r="AC5" s="70">
        <v>0</v>
      </c>
      <c r="AD5" s="70">
        <v>47</v>
      </c>
      <c r="AE5" s="22">
        <v>0</v>
      </c>
      <c r="AF5" s="68">
        <v>3</v>
      </c>
      <c r="AG5" s="22">
        <v>18</v>
      </c>
      <c r="AH5" s="22">
        <v>0</v>
      </c>
      <c r="AI5" s="22">
        <v>17</v>
      </c>
      <c r="AJ5" s="22">
        <v>0</v>
      </c>
      <c r="AK5" s="68">
        <v>2.4</v>
      </c>
      <c r="AL5" s="22">
        <v>16</v>
      </c>
      <c r="AM5" s="22">
        <v>0</v>
      </c>
      <c r="AN5" s="22">
        <v>35</v>
      </c>
      <c r="AO5" s="22">
        <v>0</v>
      </c>
      <c r="AP5" s="68"/>
      <c r="AQ5" s="22"/>
      <c r="AR5" s="22"/>
      <c r="AS5" s="22"/>
      <c r="AT5" s="22"/>
      <c r="AU5" s="68"/>
      <c r="AV5" s="70"/>
      <c r="AW5" s="22"/>
      <c r="AX5" s="22"/>
      <c r="AY5" s="22"/>
      <c r="AZ5" s="68">
        <v>4</v>
      </c>
      <c r="BA5" s="70">
        <v>24</v>
      </c>
      <c r="BB5" s="22">
        <v>0</v>
      </c>
      <c r="BC5" s="22">
        <v>41</v>
      </c>
      <c r="BD5" s="22">
        <v>1</v>
      </c>
      <c r="BE5" s="68">
        <v>2</v>
      </c>
      <c r="BF5" s="22">
        <v>12</v>
      </c>
      <c r="BG5" s="22">
        <v>0</v>
      </c>
      <c r="BH5" s="22">
        <v>8</v>
      </c>
      <c r="BI5" s="22">
        <v>0</v>
      </c>
      <c r="BJ5" s="68">
        <v>2</v>
      </c>
      <c r="BK5" s="70">
        <v>12</v>
      </c>
      <c r="BL5" s="22">
        <v>0</v>
      </c>
      <c r="BM5" s="22">
        <v>19</v>
      </c>
      <c r="BN5" s="22">
        <v>0</v>
      </c>
      <c r="BO5" s="68"/>
      <c r="BP5" s="69"/>
      <c r="BQ5" s="69"/>
      <c r="BR5" s="69"/>
      <c r="BS5" s="69"/>
      <c r="BT5" s="68">
        <v>3</v>
      </c>
      <c r="BU5" s="22">
        <v>18</v>
      </c>
      <c r="BV5" s="22">
        <v>1</v>
      </c>
      <c r="BW5" s="22">
        <v>4</v>
      </c>
      <c r="BX5" s="22">
        <v>5</v>
      </c>
      <c r="BY5" s="68"/>
      <c r="BZ5" s="22"/>
      <c r="CA5" s="22"/>
      <c r="CB5" s="22"/>
      <c r="CC5" s="22"/>
      <c r="CD5" s="68"/>
      <c r="CE5" s="22"/>
      <c r="CF5" s="22"/>
      <c r="CG5" s="22"/>
      <c r="CH5" s="22"/>
      <c r="CI5" s="68">
        <v>7</v>
      </c>
      <c r="CJ5" s="69">
        <v>42</v>
      </c>
      <c r="CK5" s="69">
        <v>0</v>
      </c>
      <c r="CL5" s="69">
        <v>27</v>
      </c>
      <c r="CM5" s="69">
        <v>2</v>
      </c>
      <c r="CN5" s="68">
        <v>2.2999999999999998</v>
      </c>
      <c r="CO5" s="69">
        <v>15</v>
      </c>
      <c r="CP5" s="69">
        <v>0</v>
      </c>
      <c r="CQ5" s="69">
        <v>6</v>
      </c>
      <c r="CR5" s="69">
        <v>4</v>
      </c>
      <c r="CS5" s="68">
        <v>2</v>
      </c>
      <c r="CT5" s="22">
        <v>12</v>
      </c>
      <c r="CU5" s="22">
        <v>0</v>
      </c>
      <c r="CV5" s="22">
        <v>7</v>
      </c>
      <c r="CW5" s="22">
        <v>0</v>
      </c>
      <c r="CX5" s="68"/>
      <c r="CY5" s="22"/>
      <c r="CZ5" s="22"/>
      <c r="DA5" s="22"/>
      <c r="DB5" s="22"/>
      <c r="DC5" s="68">
        <v>4</v>
      </c>
      <c r="DD5" s="69">
        <v>24</v>
      </c>
      <c r="DE5" s="69">
        <v>0</v>
      </c>
      <c r="DF5" s="69">
        <v>28</v>
      </c>
      <c r="DG5" s="69">
        <v>1</v>
      </c>
      <c r="DH5" s="68"/>
      <c r="DI5" s="69"/>
      <c r="DJ5" s="69"/>
      <c r="DK5" s="69"/>
      <c r="DL5" s="69"/>
      <c r="DM5" s="68">
        <v>2</v>
      </c>
      <c r="DN5" s="69">
        <v>12</v>
      </c>
      <c r="DO5" s="69">
        <v>0</v>
      </c>
      <c r="DP5" s="69">
        <v>11</v>
      </c>
      <c r="DQ5" s="69">
        <v>3</v>
      </c>
      <c r="DR5" s="68">
        <v>5</v>
      </c>
      <c r="DS5" s="69">
        <v>30</v>
      </c>
      <c r="DT5" s="69">
        <v>0</v>
      </c>
      <c r="DU5" s="69">
        <v>24</v>
      </c>
      <c r="DV5" s="69">
        <v>0</v>
      </c>
      <c r="DW5" s="68">
        <v>4</v>
      </c>
      <c r="DX5" s="22">
        <v>24</v>
      </c>
      <c r="DY5" s="22">
        <v>2</v>
      </c>
      <c r="DZ5" s="22">
        <v>17</v>
      </c>
      <c r="EA5" s="22">
        <v>1</v>
      </c>
      <c r="EB5" s="68">
        <v>2</v>
      </c>
      <c r="EC5" s="69">
        <v>12</v>
      </c>
      <c r="ED5" s="69">
        <v>0</v>
      </c>
      <c r="EE5" s="69">
        <v>31</v>
      </c>
      <c r="EF5" s="69">
        <v>0</v>
      </c>
      <c r="EG5" s="68">
        <v>2</v>
      </c>
      <c r="EH5" s="69">
        <v>12</v>
      </c>
      <c r="EI5" s="69">
        <v>0</v>
      </c>
      <c r="EJ5" s="69">
        <v>24</v>
      </c>
      <c r="EK5" s="69">
        <v>1</v>
      </c>
      <c r="EL5" s="68">
        <v>2</v>
      </c>
      <c r="EM5" s="69">
        <v>12</v>
      </c>
      <c r="EN5" s="69">
        <v>0</v>
      </c>
      <c r="EO5" s="69">
        <v>11</v>
      </c>
      <c r="EP5" s="69">
        <v>0</v>
      </c>
      <c r="EQ5" s="68"/>
      <c r="ER5" s="22"/>
      <c r="ES5" s="22"/>
      <c r="ET5" s="22"/>
      <c r="EU5" s="22"/>
      <c r="EV5" s="68"/>
      <c r="EW5" s="22"/>
      <c r="EX5" s="22"/>
      <c r="EY5" s="22"/>
      <c r="EZ5" s="22"/>
      <c r="FA5" s="68"/>
      <c r="FB5" s="22"/>
      <c r="FC5" s="22"/>
      <c r="FD5" s="22"/>
      <c r="FE5" s="22"/>
      <c r="FF5" s="25"/>
    </row>
    <row r="6" spans="1:162" x14ac:dyDescent="0.25">
      <c r="A6" s="26" t="str">
        <f>AK2</f>
        <v>Edwards L</v>
      </c>
      <c r="B6" s="5">
        <f>AK58</f>
        <v>13.4</v>
      </c>
      <c r="C6" s="15">
        <f>AL58</f>
        <v>82</v>
      </c>
      <c r="D6" s="15">
        <f>AM58</f>
        <v>0</v>
      </c>
      <c r="E6" s="15">
        <f>AN58</f>
        <v>121</v>
      </c>
      <c r="F6" s="15">
        <f>AO58</f>
        <v>4</v>
      </c>
      <c r="G6" s="7">
        <f t="shared" si="0"/>
        <v>30.25</v>
      </c>
      <c r="H6" s="24"/>
      <c r="I6" s="7">
        <f t="shared" si="1"/>
        <v>20.5</v>
      </c>
      <c r="J6" s="7">
        <f t="shared" si="2"/>
        <v>8.8536585365853657</v>
      </c>
      <c r="K6" s="7"/>
      <c r="L6" s="68"/>
      <c r="M6" s="22"/>
      <c r="N6" s="22"/>
      <c r="O6" s="22"/>
      <c r="P6" s="22"/>
      <c r="Q6" s="68"/>
      <c r="R6" s="69"/>
      <c r="S6" s="69"/>
      <c r="T6" s="69"/>
      <c r="U6" s="69"/>
      <c r="V6" s="68">
        <v>1</v>
      </c>
      <c r="W6" s="22">
        <v>6</v>
      </c>
      <c r="X6" s="22">
        <v>0</v>
      </c>
      <c r="Y6" s="22">
        <v>7</v>
      </c>
      <c r="Z6" s="22">
        <v>0</v>
      </c>
      <c r="AA6" s="68">
        <v>8</v>
      </c>
      <c r="AB6" s="70">
        <v>48</v>
      </c>
      <c r="AC6" s="70">
        <v>0</v>
      </c>
      <c r="AD6" s="70">
        <v>39</v>
      </c>
      <c r="AE6" s="22">
        <v>0</v>
      </c>
      <c r="AF6" s="68">
        <v>3</v>
      </c>
      <c r="AG6" s="22">
        <v>18</v>
      </c>
      <c r="AH6" s="22">
        <v>0</v>
      </c>
      <c r="AI6" s="22">
        <v>13</v>
      </c>
      <c r="AJ6" s="22">
        <v>0</v>
      </c>
      <c r="AK6" s="68">
        <v>3</v>
      </c>
      <c r="AL6" s="22">
        <v>18</v>
      </c>
      <c r="AM6" s="22">
        <v>0</v>
      </c>
      <c r="AN6" s="22">
        <v>31</v>
      </c>
      <c r="AO6" s="22">
        <v>1</v>
      </c>
      <c r="AP6" s="68"/>
      <c r="AQ6" s="22"/>
      <c r="AR6" s="22"/>
      <c r="AS6" s="22"/>
      <c r="AT6" s="22"/>
      <c r="AU6" s="68"/>
      <c r="AV6" s="70"/>
      <c r="AW6" s="22"/>
      <c r="AX6" s="22"/>
      <c r="AY6" s="22"/>
      <c r="AZ6" s="30"/>
      <c r="BA6" s="4"/>
      <c r="BE6" s="68">
        <v>2</v>
      </c>
      <c r="BF6" s="22">
        <v>12</v>
      </c>
      <c r="BG6" s="22">
        <v>0</v>
      </c>
      <c r="BH6" s="22">
        <v>3</v>
      </c>
      <c r="BI6" s="22">
        <v>1</v>
      </c>
      <c r="BJ6" s="68">
        <v>1</v>
      </c>
      <c r="BK6" s="70">
        <v>6</v>
      </c>
      <c r="BL6" s="22">
        <v>0</v>
      </c>
      <c r="BM6" s="22">
        <v>7</v>
      </c>
      <c r="BN6" s="22">
        <v>0</v>
      </c>
      <c r="BO6" s="68"/>
      <c r="BP6" s="69"/>
      <c r="BQ6" s="69"/>
      <c r="BR6" s="69"/>
      <c r="BS6" s="69"/>
      <c r="BT6" s="71">
        <v>1</v>
      </c>
      <c r="BU6" s="22">
        <v>6</v>
      </c>
      <c r="BV6" s="22">
        <v>0</v>
      </c>
      <c r="BW6" s="22">
        <v>6</v>
      </c>
      <c r="BX6" s="69">
        <v>0</v>
      </c>
      <c r="BY6" s="68"/>
      <c r="BZ6" s="22"/>
      <c r="CA6" s="22"/>
      <c r="CB6" s="22"/>
      <c r="CC6" s="22"/>
      <c r="CD6" s="68"/>
      <c r="CE6" s="22"/>
      <c r="CF6" s="22"/>
      <c r="CG6" s="22"/>
      <c r="CH6" s="22"/>
      <c r="CI6" s="68">
        <v>6</v>
      </c>
      <c r="CJ6" s="69">
        <v>36</v>
      </c>
      <c r="CK6" s="69">
        <v>0</v>
      </c>
      <c r="CL6" s="69">
        <v>46</v>
      </c>
      <c r="CM6" s="69">
        <v>2</v>
      </c>
      <c r="CN6" s="68">
        <v>3</v>
      </c>
      <c r="CO6" s="69">
        <v>18</v>
      </c>
      <c r="CP6" s="69">
        <v>1</v>
      </c>
      <c r="CQ6" s="69">
        <v>5</v>
      </c>
      <c r="CR6" s="69">
        <v>1</v>
      </c>
      <c r="CS6" s="68">
        <v>3</v>
      </c>
      <c r="CT6" s="22">
        <v>18</v>
      </c>
      <c r="CU6" s="22">
        <v>3</v>
      </c>
      <c r="CV6" s="22">
        <v>0</v>
      </c>
      <c r="CW6" s="22">
        <v>1</v>
      </c>
      <c r="CX6" s="68"/>
      <c r="CY6" s="22"/>
      <c r="CZ6" s="22"/>
      <c r="DA6" s="22"/>
      <c r="DB6" s="22"/>
      <c r="DC6" s="68">
        <v>3</v>
      </c>
      <c r="DD6" s="69">
        <v>18</v>
      </c>
      <c r="DE6" s="69">
        <v>0</v>
      </c>
      <c r="DF6" s="69">
        <v>22</v>
      </c>
      <c r="DG6" s="69">
        <v>1</v>
      </c>
      <c r="DH6" s="68"/>
      <c r="DI6" s="69"/>
      <c r="DJ6" s="69"/>
      <c r="DK6" s="69"/>
      <c r="DL6" s="69"/>
      <c r="DM6" s="68">
        <v>5</v>
      </c>
      <c r="DN6" s="69">
        <v>30</v>
      </c>
      <c r="DO6" s="69">
        <v>1</v>
      </c>
      <c r="DP6" s="69">
        <v>28</v>
      </c>
      <c r="DQ6" s="69">
        <v>0</v>
      </c>
      <c r="DR6" s="68">
        <v>6</v>
      </c>
      <c r="DS6" s="69">
        <v>36</v>
      </c>
      <c r="DT6" s="69">
        <v>2</v>
      </c>
      <c r="DU6" s="69">
        <v>23</v>
      </c>
      <c r="DV6" s="69">
        <v>1</v>
      </c>
      <c r="DW6" s="68">
        <v>4</v>
      </c>
      <c r="DX6" s="22">
        <v>24</v>
      </c>
      <c r="DY6" s="22">
        <v>0</v>
      </c>
      <c r="DZ6" s="22">
        <v>23</v>
      </c>
      <c r="EA6" s="22">
        <v>0</v>
      </c>
      <c r="EB6" s="68"/>
      <c r="EC6" s="69"/>
      <c r="ED6" s="69"/>
      <c r="EE6" s="69"/>
      <c r="EF6" s="69"/>
      <c r="EG6" s="68">
        <v>2</v>
      </c>
      <c r="EH6" s="69">
        <v>12</v>
      </c>
      <c r="EI6" s="69">
        <v>0</v>
      </c>
      <c r="EJ6" s="69">
        <v>12</v>
      </c>
      <c r="EK6" s="69">
        <v>0</v>
      </c>
      <c r="EL6" s="68">
        <v>3</v>
      </c>
      <c r="EM6" s="69">
        <v>18</v>
      </c>
      <c r="EN6" s="69">
        <v>0</v>
      </c>
      <c r="EO6" s="69">
        <v>15</v>
      </c>
      <c r="EP6" s="69">
        <v>2</v>
      </c>
      <c r="EQ6" s="68"/>
      <c r="ER6" s="22"/>
      <c r="ES6" s="22"/>
      <c r="ET6" s="22"/>
      <c r="EU6" s="22"/>
      <c r="EV6" s="68"/>
      <c r="EW6" s="22"/>
      <c r="EX6" s="22"/>
      <c r="EY6" s="22"/>
      <c r="EZ6" s="22"/>
      <c r="FA6" s="68"/>
      <c r="FB6" s="22"/>
      <c r="FC6" s="22"/>
      <c r="FD6" s="22"/>
      <c r="FE6" s="22"/>
      <c r="FF6" s="25"/>
    </row>
    <row r="7" spans="1:162" x14ac:dyDescent="0.25">
      <c r="A7" s="26" t="str">
        <f>BE2</f>
        <v>Hirani</v>
      </c>
      <c r="B7" s="5">
        <f>BE58</f>
        <v>17.2</v>
      </c>
      <c r="C7" s="15">
        <f>BF58</f>
        <v>104</v>
      </c>
      <c r="D7" s="15">
        <f>BG58</f>
        <v>0</v>
      </c>
      <c r="E7" s="15">
        <f>BH58</f>
        <v>129</v>
      </c>
      <c r="F7" s="15">
        <f>BI58</f>
        <v>7</v>
      </c>
      <c r="G7" s="7">
        <f t="shared" si="0"/>
        <v>18.428571428571427</v>
      </c>
      <c r="H7" s="24"/>
      <c r="I7" s="7">
        <f t="shared" si="1"/>
        <v>14.857142857142858</v>
      </c>
      <c r="J7" s="7">
        <f t="shared" si="2"/>
        <v>7.4423076923076925</v>
      </c>
      <c r="K7" s="7"/>
      <c r="L7" s="68"/>
      <c r="M7" s="22"/>
      <c r="N7" s="22"/>
      <c r="O7" s="22"/>
      <c r="P7" s="22"/>
      <c r="Q7" s="68"/>
      <c r="R7" s="69"/>
      <c r="S7" s="69"/>
      <c r="T7" s="69"/>
      <c r="U7" s="69"/>
      <c r="V7" s="68">
        <v>1</v>
      </c>
      <c r="W7" s="22">
        <v>6</v>
      </c>
      <c r="X7" s="22">
        <v>0</v>
      </c>
      <c r="Y7" s="22">
        <v>12</v>
      </c>
      <c r="Z7" s="22">
        <v>0</v>
      </c>
      <c r="AA7" s="68"/>
      <c r="AB7" s="70"/>
      <c r="AC7" s="70"/>
      <c r="AD7" s="70"/>
      <c r="AE7" s="22"/>
      <c r="AF7" s="68">
        <v>3</v>
      </c>
      <c r="AG7" s="22">
        <v>18</v>
      </c>
      <c r="AH7" s="22">
        <v>0</v>
      </c>
      <c r="AI7" s="22">
        <v>19</v>
      </c>
      <c r="AJ7" s="22">
        <v>0</v>
      </c>
      <c r="AK7" s="68"/>
      <c r="AL7" s="22"/>
      <c r="AM7" s="22"/>
      <c r="AN7" s="22"/>
      <c r="AO7" s="22"/>
      <c r="AP7" s="68"/>
      <c r="AQ7" s="22"/>
      <c r="AR7" s="22"/>
      <c r="AS7" s="22"/>
      <c r="AT7" s="22"/>
      <c r="AU7" s="68"/>
      <c r="AV7" s="70"/>
      <c r="AW7" s="22"/>
      <c r="AX7" s="22"/>
      <c r="AY7" s="22"/>
      <c r="AZ7" s="68"/>
      <c r="BA7" s="22"/>
      <c r="BB7" s="22"/>
      <c r="BC7" s="22"/>
      <c r="BD7" s="22"/>
      <c r="BE7" s="68">
        <v>0.5</v>
      </c>
      <c r="BF7" s="22">
        <v>5</v>
      </c>
      <c r="BG7" s="22">
        <v>0</v>
      </c>
      <c r="BH7" s="22">
        <v>9</v>
      </c>
      <c r="BI7" s="22">
        <v>0</v>
      </c>
      <c r="BJ7" s="68">
        <v>2</v>
      </c>
      <c r="BK7" s="70">
        <v>12</v>
      </c>
      <c r="BL7" s="22">
        <v>0</v>
      </c>
      <c r="BM7" s="22">
        <v>13</v>
      </c>
      <c r="BN7" s="22">
        <v>0</v>
      </c>
      <c r="BO7" s="68"/>
      <c r="BP7" s="69"/>
      <c r="BQ7" s="69"/>
      <c r="BR7" s="69"/>
      <c r="BS7" s="69"/>
      <c r="BT7" s="68">
        <v>2</v>
      </c>
      <c r="BU7" s="22">
        <v>12</v>
      </c>
      <c r="BV7" s="22">
        <v>0</v>
      </c>
      <c r="BW7" s="22">
        <v>2</v>
      </c>
      <c r="BX7" s="22">
        <v>0</v>
      </c>
      <c r="BY7" s="68"/>
      <c r="BZ7" s="69"/>
      <c r="CA7" s="69"/>
      <c r="CB7" s="69"/>
      <c r="CC7" s="69"/>
      <c r="CD7" s="68"/>
      <c r="CE7" s="22"/>
      <c r="CF7" s="22"/>
      <c r="CG7" s="22"/>
      <c r="CH7" s="22"/>
      <c r="CI7" s="68">
        <v>3</v>
      </c>
      <c r="CJ7" s="69">
        <v>18</v>
      </c>
      <c r="CK7" s="69">
        <v>0</v>
      </c>
      <c r="CL7" s="69">
        <v>34</v>
      </c>
      <c r="CM7" s="69">
        <v>0</v>
      </c>
      <c r="CN7" s="68">
        <v>3</v>
      </c>
      <c r="CO7" s="69">
        <v>18</v>
      </c>
      <c r="CP7" s="69">
        <v>0</v>
      </c>
      <c r="CQ7" s="69">
        <v>11</v>
      </c>
      <c r="CR7" s="69">
        <v>0</v>
      </c>
      <c r="CS7" s="68">
        <v>2</v>
      </c>
      <c r="CT7" s="22">
        <v>12</v>
      </c>
      <c r="CU7" s="22">
        <v>0</v>
      </c>
      <c r="CV7" s="22">
        <v>25</v>
      </c>
      <c r="CW7" s="22">
        <v>0</v>
      </c>
      <c r="CX7" s="68"/>
      <c r="CY7" s="22"/>
      <c r="CZ7" s="22"/>
      <c r="DA7" s="22"/>
      <c r="DB7" s="22"/>
      <c r="DC7" s="68">
        <v>4</v>
      </c>
      <c r="DD7" s="69">
        <v>24</v>
      </c>
      <c r="DE7" s="69">
        <v>0</v>
      </c>
      <c r="DF7" s="69">
        <v>27</v>
      </c>
      <c r="DG7" s="69">
        <v>0</v>
      </c>
      <c r="DH7" s="68"/>
      <c r="DI7" s="69"/>
      <c r="DJ7" s="69"/>
      <c r="DK7" s="69"/>
      <c r="DL7" s="69"/>
      <c r="DM7" s="68">
        <v>2</v>
      </c>
      <c r="DN7" s="69">
        <v>12</v>
      </c>
      <c r="DO7" s="69">
        <v>0</v>
      </c>
      <c r="DP7" s="69">
        <v>20</v>
      </c>
      <c r="DQ7" s="69">
        <v>0</v>
      </c>
      <c r="DR7" s="68">
        <v>4</v>
      </c>
      <c r="DS7" s="22">
        <v>24</v>
      </c>
      <c r="DT7" s="22">
        <v>0</v>
      </c>
      <c r="DU7" s="22">
        <v>21</v>
      </c>
      <c r="DV7" s="22">
        <v>0</v>
      </c>
      <c r="DW7" s="68"/>
      <c r="DX7" s="69"/>
      <c r="DY7" s="69"/>
      <c r="DZ7" s="69"/>
      <c r="EA7" s="69"/>
      <c r="EB7" s="68"/>
      <c r="EC7" s="69"/>
      <c r="ED7" s="69"/>
      <c r="EE7" s="69"/>
      <c r="EF7" s="69"/>
      <c r="EG7" s="68"/>
      <c r="EH7" s="22"/>
      <c r="EI7" s="22"/>
      <c r="EJ7" s="22"/>
      <c r="EK7" s="22"/>
      <c r="EL7" s="68">
        <v>4</v>
      </c>
      <c r="EM7" s="22">
        <v>24</v>
      </c>
      <c r="EN7" s="22">
        <v>0</v>
      </c>
      <c r="EO7" s="22">
        <v>15</v>
      </c>
      <c r="EP7" s="22">
        <v>2</v>
      </c>
      <c r="EQ7" s="68"/>
      <c r="ER7" s="22"/>
      <c r="ES7" s="22"/>
      <c r="ET7" s="22"/>
      <c r="EU7" s="22"/>
      <c r="EV7" s="68"/>
      <c r="EW7" s="22"/>
      <c r="EX7" s="22"/>
      <c r="EY7" s="22"/>
      <c r="EZ7" s="22"/>
      <c r="FA7" s="68"/>
      <c r="FB7" s="22"/>
      <c r="FC7" s="22"/>
      <c r="FD7" s="22"/>
      <c r="FE7" s="22"/>
      <c r="FF7" s="25"/>
    </row>
    <row r="8" spans="1:162" x14ac:dyDescent="0.25">
      <c r="A8" s="49" t="str">
        <f>BJ2</f>
        <v>Holliday</v>
      </c>
      <c r="B8" s="35">
        <f>BJ58</f>
        <v>23</v>
      </c>
      <c r="C8" s="36">
        <f>BK58</f>
        <v>138</v>
      </c>
      <c r="D8" s="36">
        <f>BL58</f>
        <v>1</v>
      </c>
      <c r="E8" s="36">
        <f>BM58</f>
        <v>206</v>
      </c>
      <c r="F8" s="36">
        <f>BN58</f>
        <v>3</v>
      </c>
      <c r="G8" s="7">
        <f t="shared" si="0"/>
        <v>68.666666666666671</v>
      </c>
      <c r="H8" s="24"/>
      <c r="I8" s="7">
        <f t="shared" si="1"/>
        <v>46</v>
      </c>
      <c r="J8" s="7">
        <f t="shared" si="2"/>
        <v>8.9565217391304355</v>
      </c>
      <c r="K8" s="7"/>
      <c r="L8" s="68"/>
      <c r="M8" s="22"/>
      <c r="N8" s="22"/>
      <c r="O8" s="22"/>
      <c r="P8" s="22"/>
      <c r="Q8" s="68"/>
      <c r="R8" s="22"/>
      <c r="S8" s="22"/>
      <c r="T8" s="22"/>
      <c r="U8" s="22"/>
      <c r="V8" s="68">
        <v>3</v>
      </c>
      <c r="W8" s="22">
        <v>18</v>
      </c>
      <c r="X8" s="22">
        <v>0</v>
      </c>
      <c r="Y8" s="22">
        <v>24</v>
      </c>
      <c r="Z8" s="22">
        <v>0</v>
      </c>
      <c r="AA8" s="68"/>
      <c r="AB8" s="70"/>
      <c r="AC8" s="70"/>
      <c r="AD8" s="70"/>
      <c r="AE8" s="22"/>
      <c r="AF8" s="68"/>
      <c r="AG8" s="22"/>
      <c r="AH8" s="22"/>
      <c r="AI8" s="22"/>
      <c r="AJ8" s="22"/>
      <c r="AK8" s="68"/>
      <c r="AL8" s="22"/>
      <c r="AM8" s="22"/>
      <c r="AN8" s="22"/>
      <c r="AO8" s="22"/>
      <c r="AP8" s="68"/>
      <c r="AQ8" s="22"/>
      <c r="AR8" s="22"/>
      <c r="AS8" s="22"/>
      <c r="AT8" s="22"/>
      <c r="AU8" s="68"/>
      <c r="AV8" s="70"/>
      <c r="AW8" s="22"/>
      <c r="AX8" s="22"/>
      <c r="AY8" s="22"/>
      <c r="AZ8" s="68"/>
      <c r="BA8" s="22"/>
      <c r="BB8" s="22"/>
      <c r="BC8" s="22"/>
      <c r="BD8" s="22"/>
      <c r="BE8" s="68">
        <v>2</v>
      </c>
      <c r="BF8" s="22">
        <v>12</v>
      </c>
      <c r="BG8" s="22">
        <v>0</v>
      </c>
      <c r="BH8" s="22">
        <v>22</v>
      </c>
      <c r="BI8" s="22">
        <v>0</v>
      </c>
      <c r="BJ8" s="68">
        <v>2</v>
      </c>
      <c r="BK8" s="70">
        <v>12</v>
      </c>
      <c r="BL8" s="22">
        <v>1</v>
      </c>
      <c r="BM8" s="22">
        <v>13</v>
      </c>
      <c r="BN8" s="22">
        <v>1</v>
      </c>
      <c r="BO8" s="68"/>
      <c r="BP8" s="69"/>
      <c r="BQ8" s="69"/>
      <c r="BR8" s="69"/>
      <c r="BS8" s="69"/>
      <c r="BT8" s="68">
        <v>2</v>
      </c>
      <c r="BU8" s="22">
        <v>12</v>
      </c>
      <c r="BV8" s="22">
        <v>0</v>
      </c>
      <c r="BW8" s="22">
        <v>33</v>
      </c>
      <c r="BX8" s="22">
        <v>0</v>
      </c>
      <c r="BY8" s="68"/>
      <c r="BZ8" s="22"/>
      <c r="CA8" s="22"/>
      <c r="CB8" s="22"/>
      <c r="CC8" s="22"/>
      <c r="CD8" s="68"/>
      <c r="CE8" s="22"/>
      <c r="CF8" s="22"/>
      <c r="CG8" s="22"/>
      <c r="CH8" s="22"/>
      <c r="CI8" s="68">
        <v>4</v>
      </c>
      <c r="CJ8" s="70">
        <v>24</v>
      </c>
      <c r="CK8" s="22">
        <v>0</v>
      </c>
      <c r="CL8" s="22">
        <v>5</v>
      </c>
      <c r="CM8" s="22">
        <v>3</v>
      </c>
      <c r="CN8" s="68">
        <v>2</v>
      </c>
      <c r="CO8" s="22">
        <v>12</v>
      </c>
      <c r="CP8" s="22">
        <v>0</v>
      </c>
      <c r="CQ8" s="22">
        <v>5</v>
      </c>
      <c r="CR8" s="22">
        <v>0</v>
      </c>
      <c r="CS8" s="68">
        <v>5</v>
      </c>
      <c r="CT8" s="22">
        <v>30</v>
      </c>
      <c r="CU8" s="22">
        <v>1</v>
      </c>
      <c r="CV8" s="22">
        <v>13</v>
      </c>
      <c r="CW8" s="22">
        <v>1</v>
      </c>
      <c r="CX8" s="68"/>
      <c r="CY8" s="22"/>
      <c r="CZ8" s="22"/>
      <c r="DA8" s="22"/>
      <c r="DB8" s="22"/>
      <c r="DC8" s="68"/>
      <c r="DD8" s="69"/>
      <c r="DE8" s="69"/>
      <c r="DF8" s="69"/>
      <c r="DG8" s="69"/>
      <c r="DH8" s="68"/>
      <c r="DI8" s="70"/>
      <c r="DJ8" s="22"/>
      <c r="DK8" s="22"/>
      <c r="DL8" s="22"/>
      <c r="DM8" s="68">
        <v>5</v>
      </c>
      <c r="DN8" s="70">
        <v>30</v>
      </c>
      <c r="DO8" s="22">
        <v>0</v>
      </c>
      <c r="DP8" s="22">
        <v>32</v>
      </c>
      <c r="DQ8" s="22">
        <v>0</v>
      </c>
      <c r="DR8" s="68">
        <v>8</v>
      </c>
      <c r="DS8" s="22">
        <v>48</v>
      </c>
      <c r="DT8" s="22">
        <v>0</v>
      </c>
      <c r="DU8" s="22">
        <v>41</v>
      </c>
      <c r="DV8" s="22">
        <v>1</v>
      </c>
      <c r="DW8" s="68"/>
      <c r="DX8" s="22"/>
      <c r="DY8" s="22"/>
      <c r="DZ8" s="22"/>
      <c r="EA8" s="22"/>
      <c r="EB8" s="68"/>
      <c r="EC8" s="69"/>
      <c r="ED8" s="69"/>
      <c r="EE8" s="69"/>
      <c r="EF8" s="69"/>
      <c r="EG8" s="68"/>
      <c r="EH8" s="22"/>
      <c r="EI8" s="22"/>
      <c r="EJ8" s="22"/>
      <c r="EK8" s="22"/>
      <c r="EL8" s="68">
        <v>4</v>
      </c>
      <c r="EM8" s="22">
        <v>24</v>
      </c>
      <c r="EN8" s="22">
        <v>0</v>
      </c>
      <c r="EO8" s="22">
        <v>23</v>
      </c>
      <c r="EP8" s="22">
        <v>4</v>
      </c>
      <c r="EQ8" s="68"/>
      <c r="ER8" s="22"/>
      <c r="ES8" s="22"/>
      <c r="ET8" s="22"/>
      <c r="EU8" s="22"/>
      <c r="EV8" s="68"/>
      <c r="EW8" s="22"/>
      <c r="EX8" s="22"/>
      <c r="EY8" s="22"/>
      <c r="EZ8" s="22"/>
      <c r="FA8" s="68"/>
      <c r="FB8" s="22"/>
      <c r="FC8" s="22"/>
      <c r="FD8" s="22"/>
      <c r="FE8" s="22"/>
      <c r="FF8" s="25"/>
    </row>
    <row r="9" spans="1:162" x14ac:dyDescent="0.25">
      <c r="A9" s="4" t="str">
        <f>BT2</f>
        <v>Lewis</v>
      </c>
      <c r="B9" s="5">
        <f>BT58</f>
        <v>72.099999999999994</v>
      </c>
      <c r="C9" s="15">
        <f>BU58</f>
        <v>433</v>
      </c>
      <c r="D9" s="15">
        <f>BV58</f>
        <v>9</v>
      </c>
      <c r="E9" s="15">
        <f>BW58</f>
        <v>299</v>
      </c>
      <c r="F9" s="15">
        <f>BX58</f>
        <v>17</v>
      </c>
      <c r="G9" s="7">
        <f t="shared" si="0"/>
        <v>17.588235294117649</v>
      </c>
      <c r="H9" s="24">
        <v>2</v>
      </c>
      <c r="I9" s="7">
        <f t="shared" si="1"/>
        <v>25.470588235294116</v>
      </c>
      <c r="J9" s="7">
        <f t="shared" si="2"/>
        <v>4.1431870669745958</v>
      </c>
      <c r="K9" s="7"/>
      <c r="L9" s="68"/>
      <c r="M9" s="22"/>
      <c r="N9" s="22"/>
      <c r="O9" s="22"/>
      <c r="P9" s="22"/>
      <c r="Q9" s="68"/>
      <c r="R9" s="22"/>
      <c r="S9" s="22"/>
      <c r="T9" s="22"/>
      <c r="U9" s="22"/>
      <c r="V9" s="68"/>
      <c r="W9" s="22"/>
      <c r="X9" s="22"/>
      <c r="Y9" s="22"/>
      <c r="Z9" s="69"/>
      <c r="AA9" s="71"/>
      <c r="AB9" s="69"/>
      <c r="AC9" s="69"/>
      <c r="AD9" s="69"/>
      <c r="AE9" s="69"/>
      <c r="AF9" s="68"/>
      <c r="AG9" s="22"/>
      <c r="AH9" s="22"/>
      <c r="AI9" s="22"/>
      <c r="AJ9" s="22"/>
      <c r="AK9" s="68"/>
      <c r="AL9" s="22"/>
      <c r="AM9" s="22"/>
      <c r="AN9" s="22"/>
      <c r="AO9" s="22"/>
      <c r="AP9" s="68"/>
      <c r="AQ9" s="22"/>
      <c r="AR9" s="22"/>
      <c r="AS9" s="22"/>
      <c r="AT9" s="22"/>
      <c r="AU9" s="68"/>
      <c r="AV9" s="70"/>
      <c r="AW9" s="22"/>
      <c r="AX9" s="22"/>
      <c r="AY9" s="22"/>
      <c r="AZ9" s="68"/>
      <c r="BA9" s="22"/>
      <c r="BB9" s="22"/>
      <c r="BC9" s="22"/>
      <c r="BD9" s="22"/>
      <c r="BE9" s="71">
        <v>2</v>
      </c>
      <c r="BF9" s="22">
        <v>12</v>
      </c>
      <c r="BG9" s="22">
        <v>0</v>
      </c>
      <c r="BH9" s="22">
        <v>13</v>
      </c>
      <c r="BI9" s="22">
        <v>1</v>
      </c>
      <c r="BJ9" s="68">
        <v>2</v>
      </c>
      <c r="BK9" s="70">
        <v>12</v>
      </c>
      <c r="BL9" s="22">
        <v>0</v>
      </c>
      <c r="BM9" s="22">
        <v>25</v>
      </c>
      <c r="BN9" s="22">
        <v>0</v>
      </c>
      <c r="BO9" s="68"/>
      <c r="BP9" s="69"/>
      <c r="BQ9" s="69"/>
      <c r="BR9" s="69"/>
      <c r="BS9" s="69"/>
      <c r="BT9" s="74">
        <v>7</v>
      </c>
      <c r="BU9" s="22">
        <v>42</v>
      </c>
      <c r="BV9" s="22">
        <v>1</v>
      </c>
      <c r="BW9" s="22">
        <v>30</v>
      </c>
      <c r="BX9" s="22">
        <v>1</v>
      </c>
      <c r="BY9" s="68"/>
      <c r="BZ9" s="22"/>
      <c r="CA9" s="22"/>
      <c r="CB9" s="22"/>
      <c r="CC9" s="22"/>
      <c r="CD9" s="68"/>
      <c r="CE9" s="22"/>
      <c r="CF9" s="22"/>
      <c r="CG9" s="22"/>
      <c r="CH9" s="22"/>
      <c r="CI9" s="68">
        <v>3.2</v>
      </c>
      <c r="CJ9" s="70">
        <v>20</v>
      </c>
      <c r="CK9" s="22">
        <v>1</v>
      </c>
      <c r="CL9" s="22">
        <v>10</v>
      </c>
      <c r="CM9" s="22">
        <v>0</v>
      </c>
      <c r="CN9" s="68">
        <v>2.1</v>
      </c>
      <c r="CO9" s="22">
        <v>13</v>
      </c>
      <c r="CP9" s="22">
        <v>0</v>
      </c>
      <c r="CQ9" s="22">
        <v>14</v>
      </c>
      <c r="CR9" s="22">
        <v>1</v>
      </c>
      <c r="CS9" s="68">
        <v>3</v>
      </c>
      <c r="CT9" s="22">
        <v>18</v>
      </c>
      <c r="CU9" s="22">
        <v>0</v>
      </c>
      <c r="CV9" s="22">
        <v>19</v>
      </c>
      <c r="CW9" s="22">
        <v>3</v>
      </c>
      <c r="CX9" s="68"/>
      <c r="CY9" s="22"/>
      <c r="CZ9" s="22"/>
      <c r="DA9" s="22"/>
      <c r="DB9" s="22"/>
      <c r="DC9" s="68"/>
      <c r="DD9" s="70"/>
      <c r="DE9" s="22"/>
      <c r="DF9" s="22"/>
      <c r="DG9" s="22"/>
      <c r="DH9" s="68"/>
      <c r="DI9" s="70"/>
      <c r="DJ9" s="22"/>
      <c r="DK9" s="22"/>
      <c r="DL9" s="22"/>
      <c r="DM9" s="68">
        <v>4</v>
      </c>
      <c r="DN9" s="70">
        <v>24</v>
      </c>
      <c r="DO9" s="22">
        <v>0</v>
      </c>
      <c r="DP9" s="22">
        <v>22</v>
      </c>
      <c r="DQ9" s="22">
        <v>0</v>
      </c>
      <c r="DR9" s="68">
        <v>7</v>
      </c>
      <c r="DS9" s="22">
        <v>42</v>
      </c>
      <c r="DT9" s="22">
        <v>0</v>
      </c>
      <c r="DU9" s="22">
        <v>40</v>
      </c>
      <c r="DV9" s="22">
        <v>2</v>
      </c>
      <c r="DW9" s="68"/>
      <c r="DX9" s="22"/>
      <c r="DY9" s="22"/>
      <c r="DZ9" s="22"/>
      <c r="EA9" s="22"/>
      <c r="EB9" s="68"/>
      <c r="EC9" s="69"/>
      <c r="ED9" s="69"/>
      <c r="EE9" s="69"/>
      <c r="EF9" s="69"/>
      <c r="EG9" s="68"/>
      <c r="EH9" s="22"/>
      <c r="EI9" s="22"/>
      <c r="EJ9" s="22"/>
      <c r="EK9" s="22"/>
      <c r="EL9" s="68">
        <v>4</v>
      </c>
      <c r="EM9" s="22">
        <v>24</v>
      </c>
      <c r="EN9" s="22">
        <v>0</v>
      </c>
      <c r="EO9" s="22">
        <v>40</v>
      </c>
      <c r="EP9" s="22">
        <v>0</v>
      </c>
      <c r="EQ9" s="68"/>
      <c r="ER9" s="22"/>
      <c r="ES9" s="22"/>
      <c r="ET9" s="22"/>
      <c r="EU9" s="22"/>
      <c r="EV9" s="68"/>
      <c r="EW9" s="22"/>
      <c r="EX9" s="22"/>
      <c r="EY9" s="22"/>
      <c r="EZ9" s="22"/>
      <c r="FA9" s="68"/>
      <c r="FB9" s="22"/>
      <c r="FC9" s="22"/>
      <c r="FD9" s="22"/>
      <c r="FE9" s="22"/>
      <c r="FF9" s="25"/>
    </row>
    <row r="10" spans="1:162" x14ac:dyDescent="0.25">
      <c r="A10" s="2" t="str">
        <f>CI2</f>
        <v>Obee</v>
      </c>
      <c r="B10" s="35">
        <f>CI58</f>
        <v>62.2</v>
      </c>
      <c r="C10" s="36">
        <f>CJ58</f>
        <v>374</v>
      </c>
      <c r="D10" s="36">
        <f>CK58</f>
        <v>4</v>
      </c>
      <c r="E10" s="36">
        <f>CL58</f>
        <v>363</v>
      </c>
      <c r="F10" s="36">
        <f>CM58</f>
        <v>19</v>
      </c>
      <c r="G10" s="7">
        <f t="shared" ref="G10:G16" si="3">E10/F10</f>
        <v>19.105263157894736</v>
      </c>
      <c r="H10" s="24">
        <v>3</v>
      </c>
      <c r="I10" s="7">
        <f t="shared" ref="I10:I16" si="4">C10/F10</f>
        <v>19.684210526315791</v>
      </c>
      <c r="J10" s="7">
        <f t="shared" si="2"/>
        <v>5.8235294117647056</v>
      </c>
      <c r="K10" s="7"/>
      <c r="L10" s="68"/>
      <c r="M10" s="22"/>
      <c r="N10" s="22"/>
      <c r="O10" s="22"/>
      <c r="P10" s="22"/>
      <c r="Q10" s="68"/>
      <c r="R10" s="22"/>
      <c r="S10" s="22"/>
      <c r="T10" s="22"/>
      <c r="U10" s="22"/>
      <c r="V10" s="68"/>
      <c r="W10" s="22"/>
      <c r="X10" s="22"/>
      <c r="Y10" s="22"/>
      <c r="Z10" s="69"/>
      <c r="AA10" s="71"/>
      <c r="AB10" s="69"/>
      <c r="AC10" s="69"/>
      <c r="AD10" s="69"/>
      <c r="AE10" s="69"/>
      <c r="AF10" s="68"/>
      <c r="AG10" s="22"/>
      <c r="AH10" s="22"/>
      <c r="AI10" s="22"/>
      <c r="AJ10" s="22"/>
      <c r="AK10" s="68"/>
      <c r="AL10" s="22"/>
      <c r="AM10" s="22"/>
      <c r="AN10" s="22"/>
      <c r="AO10" s="22"/>
      <c r="AP10" s="68"/>
      <c r="AQ10" s="22"/>
      <c r="AR10" s="22"/>
      <c r="AS10" s="22"/>
      <c r="AT10" s="22"/>
      <c r="AU10" s="68"/>
      <c r="AV10" s="70"/>
      <c r="AW10" s="22"/>
      <c r="AX10" s="22"/>
      <c r="AY10" s="22"/>
      <c r="AZ10" s="68"/>
      <c r="BA10" s="22"/>
      <c r="BB10" s="22"/>
      <c r="BC10" s="22"/>
      <c r="BD10" s="22"/>
      <c r="BE10" s="68">
        <v>1</v>
      </c>
      <c r="BF10" s="22">
        <v>6</v>
      </c>
      <c r="BG10" s="22">
        <v>0</v>
      </c>
      <c r="BH10" s="22">
        <v>5</v>
      </c>
      <c r="BI10" s="22">
        <v>0</v>
      </c>
      <c r="BJ10" s="68">
        <v>1</v>
      </c>
      <c r="BK10" s="70">
        <v>6</v>
      </c>
      <c r="BL10" s="22">
        <v>0</v>
      </c>
      <c r="BM10" s="22">
        <v>10</v>
      </c>
      <c r="BN10" s="22">
        <v>0</v>
      </c>
      <c r="BO10" s="68"/>
      <c r="BP10" s="69"/>
      <c r="BQ10" s="69"/>
      <c r="BR10" s="69"/>
      <c r="BS10" s="69"/>
      <c r="BT10" s="68">
        <v>4</v>
      </c>
      <c r="BU10" s="22">
        <v>24</v>
      </c>
      <c r="BV10" s="22">
        <v>1</v>
      </c>
      <c r="BW10" s="22">
        <v>16</v>
      </c>
      <c r="BX10" s="22">
        <v>0</v>
      </c>
      <c r="BY10" s="68"/>
      <c r="BZ10" s="22"/>
      <c r="CA10" s="22"/>
      <c r="CB10" s="22"/>
      <c r="CC10" s="22"/>
      <c r="CD10" s="68"/>
      <c r="CE10" s="22"/>
      <c r="CF10" s="22"/>
      <c r="CG10" s="22"/>
      <c r="CH10" s="22"/>
      <c r="CI10" s="68">
        <v>4</v>
      </c>
      <c r="CJ10" s="70">
        <v>24</v>
      </c>
      <c r="CK10" s="22">
        <v>0</v>
      </c>
      <c r="CL10" s="22">
        <v>27</v>
      </c>
      <c r="CM10" s="22">
        <v>1</v>
      </c>
      <c r="CN10" s="68">
        <v>4</v>
      </c>
      <c r="CO10" s="22">
        <v>24</v>
      </c>
      <c r="CP10" s="22">
        <v>0</v>
      </c>
      <c r="CQ10" s="22">
        <v>32</v>
      </c>
      <c r="CR10" s="22">
        <v>0</v>
      </c>
      <c r="CS10" s="68">
        <v>4</v>
      </c>
      <c r="CT10" s="22">
        <v>24</v>
      </c>
      <c r="CU10" s="22">
        <v>1</v>
      </c>
      <c r="CV10" s="22">
        <v>14</v>
      </c>
      <c r="CW10" s="22">
        <v>3</v>
      </c>
      <c r="CX10" s="68"/>
      <c r="CY10" s="22"/>
      <c r="CZ10" s="22"/>
      <c r="DA10" s="22"/>
      <c r="DB10" s="22"/>
      <c r="DC10" s="68"/>
      <c r="DD10" s="70"/>
      <c r="DE10" s="22"/>
      <c r="DF10" s="22"/>
      <c r="DG10" s="22"/>
      <c r="DH10" s="68"/>
      <c r="DI10" s="70"/>
      <c r="DJ10" s="22"/>
      <c r="DK10" s="22"/>
      <c r="DL10" s="22"/>
      <c r="DM10" s="68">
        <v>4</v>
      </c>
      <c r="DN10" s="70">
        <v>24</v>
      </c>
      <c r="DO10" s="22">
        <v>0</v>
      </c>
      <c r="DP10" s="22">
        <v>40</v>
      </c>
      <c r="DQ10" s="22">
        <v>1</v>
      </c>
      <c r="DR10" s="68">
        <v>4</v>
      </c>
      <c r="DS10" s="22">
        <v>24</v>
      </c>
      <c r="DT10" s="22">
        <v>0</v>
      </c>
      <c r="DU10" s="22">
        <v>31</v>
      </c>
      <c r="DV10" s="22">
        <v>0</v>
      </c>
      <c r="DW10" s="68"/>
      <c r="DX10" s="22"/>
      <c r="DY10" s="22"/>
      <c r="DZ10" s="22"/>
      <c r="EA10" s="22"/>
      <c r="EB10" s="68"/>
      <c r="EC10" s="69"/>
      <c r="ED10" s="69"/>
      <c r="EE10" s="69"/>
      <c r="EF10" s="69"/>
      <c r="EG10" s="68"/>
      <c r="EH10" s="22"/>
      <c r="EI10" s="22"/>
      <c r="EJ10" s="22"/>
      <c r="EK10" s="22"/>
      <c r="EL10" s="68">
        <v>5</v>
      </c>
      <c r="EM10" s="22">
        <v>30</v>
      </c>
      <c r="EN10" s="22">
        <v>1</v>
      </c>
      <c r="EO10" s="22">
        <v>25</v>
      </c>
      <c r="EP10" s="22">
        <v>1</v>
      </c>
      <c r="EQ10" s="68"/>
      <c r="ER10" s="22"/>
      <c r="ES10" s="22"/>
      <c r="ET10" s="22"/>
      <c r="EU10" s="22"/>
      <c r="EV10" s="68"/>
      <c r="EW10" s="22"/>
      <c r="EX10" s="22"/>
      <c r="EY10" s="22"/>
      <c r="EZ10" s="22"/>
      <c r="FA10" s="68"/>
      <c r="FB10" s="22"/>
      <c r="FC10" s="22"/>
      <c r="FD10" s="22"/>
      <c r="FE10" s="22"/>
      <c r="FF10" s="25"/>
    </row>
    <row r="11" spans="1:162" x14ac:dyDescent="0.25">
      <c r="A11" s="26" t="str">
        <f>CN2</f>
        <v>O'Reilly</v>
      </c>
      <c r="B11" s="5">
        <f>CN58</f>
        <v>33.4</v>
      </c>
      <c r="C11" s="15">
        <f>CO58</f>
        <v>202</v>
      </c>
      <c r="D11" s="15">
        <f>CP58</f>
        <v>1</v>
      </c>
      <c r="E11" s="15">
        <f>CQ58</f>
        <v>196</v>
      </c>
      <c r="F11" s="15">
        <f>CR58</f>
        <v>12</v>
      </c>
      <c r="G11" s="7">
        <f t="shared" si="3"/>
        <v>16.333333333333332</v>
      </c>
      <c r="H11" s="24">
        <v>1</v>
      </c>
      <c r="I11" s="7">
        <f t="shared" si="4"/>
        <v>16.833333333333332</v>
      </c>
      <c r="J11" s="7">
        <f t="shared" si="2"/>
        <v>5.8217821782178216</v>
      </c>
      <c r="K11" s="7"/>
      <c r="L11" s="68"/>
      <c r="M11" s="22"/>
      <c r="N11" s="22"/>
      <c r="O11" s="22"/>
      <c r="P11" s="22"/>
      <c r="Q11" s="68"/>
      <c r="R11" s="22"/>
      <c r="S11" s="22"/>
      <c r="T11" s="22"/>
      <c r="U11" s="22"/>
      <c r="V11" s="68"/>
      <c r="W11" s="22"/>
      <c r="X11" s="22"/>
      <c r="Y11" s="22"/>
      <c r="Z11" s="22"/>
      <c r="AA11" s="68"/>
      <c r="AB11" s="70"/>
      <c r="AC11" s="70"/>
      <c r="AD11" s="70"/>
      <c r="AE11" s="22"/>
      <c r="AF11" s="68"/>
      <c r="AG11" s="22"/>
      <c r="AH11" s="22"/>
      <c r="AI11" s="22"/>
      <c r="AJ11" s="22"/>
      <c r="AK11" s="68"/>
      <c r="AL11" s="22"/>
      <c r="AM11" s="22"/>
      <c r="AN11" s="22"/>
      <c r="AO11" s="22"/>
      <c r="AP11" s="68"/>
      <c r="AQ11" s="22"/>
      <c r="AR11" s="22"/>
      <c r="AS11" s="22"/>
      <c r="AT11" s="22"/>
      <c r="AU11" s="68"/>
      <c r="AV11" s="70"/>
      <c r="AW11" s="22"/>
      <c r="AX11" s="22"/>
      <c r="AY11" s="22"/>
      <c r="AZ11" s="68"/>
      <c r="BA11" s="22"/>
      <c r="BB11" s="22"/>
      <c r="BC11" s="22"/>
      <c r="BD11" s="22"/>
      <c r="BE11" s="68">
        <v>2</v>
      </c>
      <c r="BF11" s="22">
        <v>12</v>
      </c>
      <c r="BG11" s="22">
        <v>0</v>
      </c>
      <c r="BH11" s="22">
        <v>31</v>
      </c>
      <c r="BI11" s="22">
        <v>1</v>
      </c>
      <c r="BJ11" s="71">
        <v>3</v>
      </c>
      <c r="BK11" s="69">
        <v>18</v>
      </c>
      <c r="BL11" s="22">
        <v>0</v>
      </c>
      <c r="BM11" s="22">
        <v>34</v>
      </c>
      <c r="BN11" s="22">
        <v>0</v>
      </c>
      <c r="BO11" s="68"/>
      <c r="BP11" s="70"/>
      <c r="BQ11" s="22"/>
      <c r="BR11" s="22"/>
      <c r="BS11" s="22"/>
      <c r="BT11" s="68">
        <v>8</v>
      </c>
      <c r="BU11" s="22">
        <v>48</v>
      </c>
      <c r="BV11" s="22">
        <v>3</v>
      </c>
      <c r="BW11" s="22">
        <v>10</v>
      </c>
      <c r="BX11" s="22">
        <v>4</v>
      </c>
      <c r="BY11" s="68"/>
      <c r="BZ11" s="22"/>
      <c r="CA11" s="22"/>
      <c r="CB11" s="22"/>
      <c r="CC11" s="22"/>
      <c r="CD11" s="68"/>
      <c r="CE11" s="22"/>
      <c r="CF11" s="22"/>
      <c r="CG11" s="22"/>
      <c r="CH11" s="22"/>
      <c r="CI11" s="68">
        <v>3</v>
      </c>
      <c r="CJ11" s="70">
        <v>18</v>
      </c>
      <c r="CK11" s="22">
        <v>0</v>
      </c>
      <c r="CL11" s="22">
        <v>16</v>
      </c>
      <c r="CM11" s="22">
        <v>0</v>
      </c>
      <c r="CN11" s="68">
        <v>3</v>
      </c>
      <c r="CO11" s="22">
        <v>18</v>
      </c>
      <c r="CP11" s="22">
        <v>0</v>
      </c>
      <c r="CQ11" s="22">
        <v>33</v>
      </c>
      <c r="CR11" s="22">
        <v>1</v>
      </c>
      <c r="CS11" s="68"/>
      <c r="CT11" s="22"/>
      <c r="CU11" s="22"/>
      <c r="CV11" s="22"/>
      <c r="CW11" s="22"/>
      <c r="CX11" s="68"/>
      <c r="CY11" s="22"/>
      <c r="CZ11" s="22"/>
      <c r="DA11" s="22"/>
      <c r="DB11" s="22"/>
      <c r="DC11" s="68"/>
      <c r="DD11" s="70"/>
      <c r="DE11" s="22"/>
      <c r="DF11" s="22"/>
      <c r="DG11" s="22"/>
      <c r="DH11" s="68"/>
      <c r="DI11" s="70"/>
      <c r="DJ11" s="22"/>
      <c r="DK11" s="22"/>
      <c r="DL11" s="22"/>
      <c r="DM11" s="68">
        <v>2</v>
      </c>
      <c r="DN11" s="70">
        <v>12</v>
      </c>
      <c r="DO11" s="22">
        <v>0</v>
      </c>
      <c r="DP11" s="22">
        <v>8</v>
      </c>
      <c r="DQ11" s="22">
        <v>3</v>
      </c>
      <c r="DR11" s="68">
        <v>2</v>
      </c>
      <c r="DS11" s="22">
        <v>12</v>
      </c>
      <c r="DT11" s="22">
        <v>0</v>
      </c>
      <c r="DU11" s="22">
        <v>23</v>
      </c>
      <c r="DV11" s="22">
        <v>0</v>
      </c>
      <c r="DW11" s="68"/>
      <c r="DX11" s="22"/>
      <c r="DY11" s="22"/>
      <c r="DZ11" s="22"/>
      <c r="EA11" s="22"/>
      <c r="EB11" s="68"/>
      <c r="EC11" s="22"/>
      <c r="ED11" s="22"/>
      <c r="EE11" s="22"/>
      <c r="EF11" s="22"/>
      <c r="EG11" s="68"/>
      <c r="EH11" s="22"/>
      <c r="EI11" s="22"/>
      <c r="EJ11" s="22"/>
      <c r="EK11" s="22"/>
      <c r="EL11" s="68">
        <v>8</v>
      </c>
      <c r="EM11" s="22">
        <v>48</v>
      </c>
      <c r="EN11" s="22">
        <v>1</v>
      </c>
      <c r="EO11" s="22">
        <v>29</v>
      </c>
      <c r="EP11" s="22">
        <v>0</v>
      </c>
      <c r="EQ11" s="68"/>
      <c r="ER11" s="22"/>
      <c r="ES11" s="22"/>
      <c r="ET11" s="22"/>
      <c r="EU11" s="22"/>
      <c r="EV11" s="68"/>
      <c r="EW11" s="22"/>
      <c r="EX11" s="22"/>
      <c r="EY11" s="22"/>
      <c r="EZ11" s="22"/>
      <c r="FA11" s="68"/>
      <c r="FB11" s="22"/>
      <c r="FC11" s="22"/>
      <c r="FD11" s="22"/>
      <c r="FE11" s="22"/>
      <c r="FF11" s="25"/>
    </row>
    <row r="12" spans="1:162" x14ac:dyDescent="0.25">
      <c r="A12" s="26" t="str">
        <f>CS2</f>
        <v>Owens R</v>
      </c>
      <c r="B12" s="5">
        <f>CS58</f>
        <v>20.2</v>
      </c>
      <c r="C12" s="15">
        <f>CT58</f>
        <v>122</v>
      </c>
      <c r="D12" s="15">
        <f>CU58</f>
        <v>5</v>
      </c>
      <c r="E12" s="15">
        <f>CV58</f>
        <v>82</v>
      </c>
      <c r="F12" s="15">
        <f>CW58</f>
        <v>10</v>
      </c>
      <c r="G12" s="7">
        <f t="shared" si="3"/>
        <v>8.1999999999999993</v>
      </c>
      <c r="H12" s="24">
        <v>2</v>
      </c>
      <c r="I12" s="7">
        <f t="shared" si="4"/>
        <v>12.2</v>
      </c>
      <c r="J12" s="7">
        <f t="shared" si="2"/>
        <v>4.0327868852459012</v>
      </c>
      <c r="K12" s="7"/>
      <c r="L12" s="68"/>
      <c r="M12" s="22"/>
      <c r="N12" s="22"/>
      <c r="O12" s="22"/>
      <c r="P12" s="22"/>
      <c r="Q12" s="68"/>
      <c r="R12" s="22"/>
      <c r="S12" s="22"/>
      <c r="T12" s="22"/>
      <c r="U12" s="22"/>
      <c r="V12" s="68"/>
      <c r="W12" s="22"/>
      <c r="X12" s="22"/>
      <c r="Y12" s="22"/>
      <c r="Z12" s="22"/>
      <c r="AA12" s="68"/>
      <c r="AB12" s="70"/>
      <c r="AC12" s="70"/>
      <c r="AD12" s="70"/>
      <c r="AE12" s="22"/>
      <c r="AF12" s="68"/>
      <c r="AG12" s="22"/>
      <c r="AH12" s="22"/>
      <c r="AI12" s="22"/>
      <c r="AJ12" s="22"/>
      <c r="AK12" s="68"/>
      <c r="AL12" s="22"/>
      <c r="AM12" s="22"/>
      <c r="AN12" s="22"/>
      <c r="AO12" s="22"/>
      <c r="AP12" s="68"/>
      <c r="AQ12" s="22"/>
      <c r="AR12" s="22"/>
      <c r="AS12" s="22"/>
      <c r="AT12" s="22"/>
      <c r="AU12" s="68"/>
      <c r="AV12" s="70"/>
      <c r="AW12" s="22"/>
      <c r="AX12" s="22"/>
      <c r="AY12" s="22"/>
      <c r="AZ12" s="68"/>
      <c r="BA12" s="22"/>
      <c r="BB12" s="22"/>
      <c r="BC12" s="22"/>
      <c r="BD12" s="22"/>
      <c r="BE12" s="68">
        <v>3</v>
      </c>
      <c r="BF12" s="22">
        <v>18</v>
      </c>
      <c r="BG12" s="22">
        <v>0</v>
      </c>
      <c r="BH12" s="22">
        <v>21</v>
      </c>
      <c r="BI12" s="22">
        <v>2</v>
      </c>
      <c r="BJ12" s="68">
        <v>4</v>
      </c>
      <c r="BK12" s="70">
        <v>18</v>
      </c>
      <c r="BL12" s="22">
        <v>0</v>
      </c>
      <c r="BM12" s="22">
        <v>34</v>
      </c>
      <c r="BN12" s="22">
        <v>1</v>
      </c>
      <c r="BO12" s="68"/>
      <c r="BP12" s="70"/>
      <c r="BQ12" s="22"/>
      <c r="BR12" s="22"/>
      <c r="BS12" s="22"/>
      <c r="BT12" s="68">
        <v>4</v>
      </c>
      <c r="BU12" s="22">
        <v>24</v>
      </c>
      <c r="BV12" s="22">
        <v>0</v>
      </c>
      <c r="BW12" s="22">
        <v>15</v>
      </c>
      <c r="BX12" s="22">
        <v>1</v>
      </c>
      <c r="BY12" s="68"/>
      <c r="BZ12" s="22"/>
      <c r="CA12" s="22"/>
      <c r="CB12" s="22"/>
      <c r="CC12" s="22"/>
      <c r="CD12" s="68"/>
      <c r="CE12" s="70"/>
      <c r="CF12" s="22"/>
      <c r="CG12" s="22"/>
      <c r="CH12" s="22"/>
      <c r="CI12" s="68">
        <v>1</v>
      </c>
      <c r="CJ12" s="70">
        <v>6</v>
      </c>
      <c r="CK12" s="22">
        <v>0</v>
      </c>
      <c r="CL12" s="22">
        <v>20</v>
      </c>
      <c r="CM12" s="22">
        <v>0</v>
      </c>
      <c r="CN12" s="68">
        <v>6</v>
      </c>
      <c r="CO12" s="22">
        <v>36</v>
      </c>
      <c r="CP12" s="22">
        <v>0</v>
      </c>
      <c r="CQ12" s="22">
        <v>42</v>
      </c>
      <c r="CR12" s="22">
        <v>1</v>
      </c>
      <c r="CS12" s="68"/>
      <c r="CT12" s="22"/>
      <c r="CU12" s="22"/>
      <c r="CV12" s="22"/>
      <c r="CW12" s="22"/>
      <c r="CX12" s="68"/>
      <c r="CY12" s="22"/>
      <c r="CZ12" s="22"/>
      <c r="DA12" s="22"/>
      <c r="DB12" s="22"/>
      <c r="DC12" s="68"/>
      <c r="DD12" s="70"/>
      <c r="DE12" s="22"/>
      <c r="DF12" s="22"/>
      <c r="DG12" s="22"/>
      <c r="DH12" s="68"/>
      <c r="DI12" s="70"/>
      <c r="DJ12" s="22"/>
      <c r="DK12" s="22"/>
      <c r="DL12" s="22"/>
      <c r="DM12" s="68">
        <v>4</v>
      </c>
      <c r="DN12" s="70">
        <v>24</v>
      </c>
      <c r="DO12" s="22">
        <v>0</v>
      </c>
      <c r="DP12" s="22">
        <v>24</v>
      </c>
      <c r="DQ12" s="22">
        <v>2</v>
      </c>
      <c r="DR12" s="68">
        <v>6.2</v>
      </c>
      <c r="DS12" s="22">
        <v>38</v>
      </c>
      <c r="DT12" s="22">
        <v>0</v>
      </c>
      <c r="DU12" s="22">
        <v>26</v>
      </c>
      <c r="DV12" s="22">
        <v>2</v>
      </c>
      <c r="DW12" s="68"/>
      <c r="DX12" s="22"/>
      <c r="DY12" s="22"/>
      <c r="DZ12" s="22"/>
      <c r="EA12" s="22"/>
      <c r="EB12" s="68"/>
      <c r="EC12" s="22"/>
      <c r="ED12" s="22"/>
      <c r="EE12" s="22"/>
      <c r="EF12" s="22"/>
      <c r="EG12" s="68"/>
      <c r="EH12" s="22"/>
      <c r="EI12" s="22"/>
      <c r="EJ12" s="22"/>
      <c r="EK12" s="22"/>
      <c r="EL12" s="68">
        <v>4</v>
      </c>
      <c r="EM12" s="22">
        <v>24</v>
      </c>
      <c r="EN12" s="22">
        <v>0</v>
      </c>
      <c r="EO12" s="22">
        <v>28</v>
      </c>
      <c r="EP12" s="22">
        <v>3</v>
      </c>
      <c r="EQ12" s="68"/>
      <c r="ER12" s="22"/>
      <c r="ES12" s="22"/>
      <c r="ET12" s="22"/>
      <c r="EU12" s="22"/>
      <c r="EV12" s="68"/>
      <c r="EW12" s="22"/>
      <c r="EX12" s="22"/>
      <c r="EY12" s="22"/>
      <c r="EZ12" s="22"/>
      <c r="FA12" s="68"/>
      <c r="FB12" s="22"/>
      <c r="FC12" s="22"/>
      <c r="FD12" s="22"/>
      <c r="FE12" s="22"/>
      <c r="FF12" s="25"/>
    </row>
    <row r="13" spans="1:162" x14ac:dyDescent="0.25">
      <c r="A13" s="49" t="str">
        <f>DC2</f>
        <v>Prior J</v>
      </c>
      <c r="B13" s="5">
        <f>DC58</f>
        <v>21</v>
      </c>
      <c r="C13" s="15">
        <f>DD58</f>
        <v>126</v>
      </c>
      <c r="D13" s="15">
        <f>DE58</f>
        <v>0</v>
      </c>
      <c r="E13" s="15">
        <f>DF58</f>
        <v>134</v>
      </c>
      <c r="F13" s="15">
        <f>DG58</f>
        <v>3</v>
      </c>
      <c r="G13" s="7">
        <f t="shared" si="3"/>
        <v>44.666666666666664</v>
      </c>
      <c r="H13" s="24"/>
      <c r="I13" s="7">
        <f t="shared" si="4"/>
        <v>42</v>
      </c>
      <c r="J13" s="7">
        <f t="shared" si="2"/>
        <v>6.3809523809523814</v>
      </c>
      <c r="K13" s="7"/>
      <c r="L13" s="68"/>
      <c r="M13" s="22"/>
      <c r="N13" s="22"/>
      <c r="O13" s="22"/>
      <c r="P13" s="22"/>
      <c r="Q13" s="68"/>
      <c r="R13" s="22"/>
      <c r="S13" s="22"/>
      <c r="T13" s="22"/>
      <c r="U13" s="22"/>
      <c r="V13" s="68"/>
      <c r="W13" s="70"/>
      <c r="X13" s="22"/>
      <c r="Y13" s="22"/>
      <c r="Z13" s="22"/>
      <c r="AA13" s="68"/>
      <c r="AB13" s="70"/>
      <c r="AC13" s="70"/>
      <c r="AD13" s="70"/>
      <c r="AE13" s="22"/>
      <c r="AF13" s="68"/>
      <c r="AG13" s="22"/>
      <c r="AH13" s="22"/>
      <c r="AI13" s="22"/>
      <c r="AJ13" s="22"/>
      <c r="AK13" s="68"/>
      <c r="AL13" s="22"/>
      <c r="AM13" s="22"/>
      <c r="AN13" s="22"/>
      <c r="AO13" s="22"/>
      <c r="AP13" s="68"/>
      <c r="AQ13" s="22"/>
      <c r="AR13" s="22"/>
      <c r="AS13" s="22"/>
      <c r="AT13" s="22"/>
      <c r="AU13" s="68"/>
      <c r="AV13" s="70"/>
      <c r="AW13" s="22"/>
      <c r="AX13" s="22"/>
      <c r="AY13" s="22"/>
      <c r="AZ13" s="68"/>
      <c r="BA13" s="22"/>
      <c r="BB13" s="22"/>
      <c r="BC13" s="22"/>
      <c r="BD13" s="22"/>
      <c r="BE13" s="68">
        <v>0.1</v>
      </c>
      <c r="BF13" s="22">
        <v>1</v>
      </c>
      <c r="BG13" s="22">
        <v>0</v>
      </c>
      <c r="BH13" s="22">
        <v>1</v>
      </c>
      <c r="BI13" s="22">
        <v>0</v>
      </c>
      <c r="BJ13" s="68">
        <v>2</v>
      </c>
      <c r="BK13" s="70">
        <v>12</v>
      </c>
      <c r="BL13" s="22">
        <v>0</v>
      </c>
      <c r="BM13" s="22">
        <v>18</v>
      </c>
      <c r="BN13" s="22">
        <v>1</v>
      </c>
      <c r="BO13" s="68"/>
      <c r="BP13" s="70"/>
      <c r="BQ13" s="22"/>
      <c r="BR13" s="22"/>
      <c r="BS13" s="22"/>
      <c r="BT13" s="68">
        <v>4</v>
      </c>
      <c r="BU13" s="22">
        <v>24</v>
      </c>
      <c r="BV13" s="22">
        <v>1</v>
      </c>
      <c r="BW13" s="22">
        <v>10</v>
      </c>
      <c r="BX13" s="22">
        <v>1</v>
      </c>
      <c r="BY13" s="68"/>
      <c r="BZ13" s="22"/>
      <c r="CA13" s="22"/>
      <c r="CB13" s="22"/>
      <c r="CC13" s="22"/>
      <c r="CD13" s="68"/>
      <c r="CE13" s="70"/>
      <c r="CF13" s="22"/>
      <c r="CG13" s="22"/>
      <c r="CH13" s="22"/>
      <c r="CI13" s="68">
        <v>3</v>
      </c>
      <c r="CJ13" s="70">
        <v>18</v>
      </c>
      <c r="CK13" s="22">
        <v>0</v>
      </c>
      <c r="CL13" s="22">
        <v>21</v>
      </c>
      <c r="CM13" s="22">
        <v>1</v>
      </c>
      <c r="CN13" s="68">
        <v>2</v>
      </c>
      <c r="CO13" s="22">
        <v>12</v>
      </c>
      <c r="CP13" s="22">
        <v>0</v>
      </c>
      <c r="CQ13" s="22">
        <v>13</v>
      </c>
      <c r="CR13" s="22">
        <v>1</v>
      </c>
      <c r="CS13" s="68"/>
      <c r="CT13" s="22"/>
      <c r="CU13" s="22"/>
      <c r="CV13" s="22"/>
      <c r="CW13" s="22"/>
      <c r="CX13" s="68"/>
      <c r="CY13" s="22"/>
      <c r="CZ13" s="22"/>
      <c r="DA13" s="22"/>
      <c r="DB13" s="22"/>
      <c r="DC13" s="68"/>
      <c r="DD13" s="70"/>
      <c r="DE13" s="22"/>
      <c r="DF13" s="22"/>
      <c r="DG13" s="22"/>
      <c r="DH13" s="68"/>
      <c r="DI13" s="70"/>
      <c r="DJ13" s="22"/>
      <c r="DK13" s="22"/>
      <c r="DL13" s="22"/>
      <c r="DM13" s="68">
        <v>4</v>
      </c>
      <c r="DN13" s="70">
        <v>24</v>
      </c>
      <c r="DO13" s="22">
        <v>0</v>
      </c>
      <c r="DP13" s="22">
        <v>11</v>
      </c>
      <c r="DQ13" s="22">
        <v>2</v>
      </c>
      <c r="DR13" s="68">
        <v>8</v>
      </c>
      <c r="DS13" s="22">
        <v>48</v>
      </c>
      <c r="DT13" s="22">
        <v>1</v>
      </c>
      <c r="DU13" s="22">
        <v>31</v>
      </c>
      <c r="DV13" s="22">
        <v>0</v>
      </c>
      <c r="DW13" s="68"/>
      <c r="DX13" s="22"/>
      <c r="DY13" s="22"/>
      <c r="DZ13" s="22"/>
      <c r="EA13" s="22"/>
      <c r="EB13" s="68"/>
      <c r="EC13" s="22"/>
      <c r="ED13" s="22"/>
      <c r="EE13" s="22"/>
      <c r="EF13" s="22"/>
      <c r="EG13" s="68"/>
      <c r="EH13" s="22"/>
      <c r="EI13" s="22"/>
      <c r="EJ13" s="22"/>
      <c r="EK13" s="22"/>
      <c r="EL13" s="68">
        <v>4</v>
      </c>
      <c r="EM13" s="22">
        <v>24</v>
      </c>
      <c r="EN13" s="22">
        <v>0</v>
      </c>
      <c r="EO13" s="22">
        <v>17</v>
      </c>
      <c r="EP13" s="22">
        <v>2</v>
      </c>
      <c r="EQ13" s="68"/>
      <c r="ER13" s="22"/>
      <c r="ES13" s="22"/>
      <c r="ET13" s="22"/>
      <c r="EU13" s="22"/>
      <c r="EV13" s="68"/>
      <c r="EW13" s="22"/>
      <c r="EX13" s="22"/>
      <c r="EY13" s="22"/>
      <c r="EZ13" s="22"/>
      <c r="FA13" s="68"/>
      <c r="FB13" s="22"/>
      <c r="FC13" s="22"/>
      <c r="FD13" s="22"/>
      <c r="FE13" s="22"/>
      <c r="FF13" s="25"/>
    </row>
    <row r="14" spans="1:162" x14ac:dyDescent="0.25">
      <c r="A14" s="63" t="str">
        <f>DM2</f>
        <v>Stephens M</v>
      </c>
      <c r="B14" s="5">
        <f>DM58</f>
        <v>69</v>
      </c>
      <c r="C14" s="15">
        <f>DN58</f>
        <v>414</v>
      </c>
      <c r="D14" s="15">
        <f>DO58</f>
        <v>3</v>
      </c>
      <c r="E14" s="15">
        <f>DP58</f>
        <v>435</v>
      </c>
      <c r="F14" s="15">
        <f>DQ58</f>
        <v>17</v>
      </c>
      <c r="G14" s="7">
        <f t="shared" si="3"/>
        <v>25.588235294117649</v>
      </c>
      <c r="H14" s="24">
        <v>2</v>
      </c>
      <c r="I14" s="7">
        <f t="shared" si="4"/>
        <v>24.352941176470587</v>
      </c>
      <c r="J14" s="7">
        <f t="shared" si="2"/>
        <v>6.3043478260869561</v>
      </c>
      <c r="K14" s="7"/>
      <c r="L14" s="68"/>
      <c r="M14" s="22"/>
      <c r="N14" s="22"/>
      <c r="O14" s="22"/>
      <c r="P14" s="22"/>
      <c r="Q14" s="68"/>
      <c r="R14" s="22"/>
      <c r="S14" s="22"/>
      <c r="T14" s="22"/>
      <c r="U14" s="22"/>
      <c r="V14" s="68"/>
      <c r="W14" s="70"/>
      <c r="X14" s="22"/>
      <c r="Y14" s="22"/>
      <c r="Z14" s="22"/>
      <c r="AA14" s="68"/>
      <c r="AB14" s="70"/>
      <c r="AC14" s="70"/>
      <c r="AD14" s="70"/>
      <c r="AE14" s="22"/>
      <c r="AF14" s="68"/>
      <c r="AG14" s="22"/>
      <c r="AH14" s="22"/>
      <c r="AI14" s="22"/>
      <c r="AJ14" s="22"/>
      <c r="AK14" s="68"/>
      <c r="AL14" s="22"/>
      <c r="AM14" s="22"/>
      <c r="AN14" s="22"/>
      <c r="AO14" s="22"/>
      <c r="AP14" s="68"/>
      <c r="AQ14" s="22"/>
      <c r="AR14" s="22"/>
      <c r="AS14" s="22"/>
      <c r="AT14" s="22"/>
      <c r="AU14" s="68"/>
      <c r="AV14" s="70"/>
      <c r="AW14" s="22"/>
      <c r="AX14" s="22"/>
      <c r="AY14" s="22"/>
      <c r="AZ14" s="68"/>
      <c r="BA14" s="22"/>
      <c r="BB14" s="22"/>
      <c r="BC14" s="22"/>
      <c r="BD14" s="22"/>
      <c r="BE14" s="68"/>
      <c r="BF14" s="22"/>
      <c r="BG14" s="22"/>
      <c r="BH14" s="22"/>
      <c r="BI14" s="22"/>
      <c r="BJ14" s="68"/>
      <c r="BK14" s="70"/>
      <c r="BL14" s="22"/>
      <c r="BM14" s="22"/>
      <c r="BN14" s="22"/>
      <c r="BO14" s="68"/>
      <c r="BP14" s="70"/>
      <c r="BQ14" s="22"/>
      <c r="BR14" s="22"/>
      <c r="BS14" s="22"/>
      <c r="BT14" s="68">
        <v>4</v>
      </c>
      <c r="BU14" s="22">
        <v>24</v>
      </c>
      <c r="BV14" s="22">
        <v>1</v>
      </c>
      <c r="BW14" s="22">
        <v>10</v>
      </c>
      <c r="BX14" s="22">
        <v>0</v>
      </c>
      <c r="BY14" s="68"/>
      <c r="BZ14" s="22"/>
      <c r="CA14" s="22"/>
      <c r="CB14" s="22"/>
      <c r="CC14" s="22"/>
      <c r="CD14" s="68"/>
      <c r="CE14" s="70"/>
      <c r="CF14" s="22"/>
      <c r="CG14" s="22"/>
      <c r="CH14" s="22"/>
      <c r="CI14" s="68">
        <v>7</v>
      </c>
      <c r="CJ14" s="70">
        <v>42</v>
      </c>
      <c r="CK14" s="22">
        <v>0</v>
      </c>
      <c r="CL14" s="22">
        <v>54</v>
      </c>
      <c r="CM14" s="22">
        <v>3</v>
      </c>
      <c r="CN14" s="68"/>
      <c r="CO14" s="22"/>
      <c r="CP14" s="22"/>
      <c r="CQ14" s="22"/>
      <c r="CR14" s="22"/>
      <c r="CS14" s="68"/>
      <c r="CT14" s="22"/>
      <c r="CU14" s="22"/>
      <c r="CV14" s="22"/>
      <c r="CW14" s="22"/>
      <c r="CX14" s="68"/>
      <c r="CY14" s="22"/>
      <c r="CZ14" s="22"/>
      <c r="DA14" s="22"/>
      <c r="DB14" s="22"/>
      <c r="DC14" s="68"/>
      <c r="DD14" s="70"/>
      <c r="DE14" s="22"/>
      <c r="DF14" s="22"/>
      <c r="DG14" s="22"/>
      <c r="DH14" s="68"/>
      <c r="DI14" s="70"/>
      <c r="DJ14" s="22"/>
      <c r="DK14" s="22"/>
      <c r="DL14" s="22"/>
      <c r="DM14" s="68">
        <v>3</v>
      </c>
      <c r="DN14" s="70">
        <v>18</v>
      </c>
      <c r="DO14" s="22">
        <v>0</v>
      </c>
      <c r="DP14" s="22">
        <v>12</v>
      </c>
      <c r="DQ14" s="22">
        <v>0</v>
      </c>
      <c r="DR14" s="68">
        <v>8</v>
      </c>
      <c r="DS14" s="22">
        <v>48</v>
      </c>
      <c r="DT14" s="22">
        <v>0</v>
      </c>
      <c r="DU14" s="22">
        <v>27</v>
      </c>
      <c r="DV14" s="22">
        <v>1</v>
      </c>
      <c r="DW14" s="68"/>
      <c r="DX14" s="22"/>
      <c r="DY14" s="22"/>
      <c r="DZ14" s="22"/>
      <c r="EA14" s="22"/>
      <c r="EB14" s="68"/>
      <c r="EC14" s="22"/>
      <c r="ED14" s="22"/>
      <c r="EE14" s="22"/>
      <c r="EF14" s="22"/>
      <c r="EG14" s="68"/>
      <c r="EH14" s="22"/>
      <c r="EI14" s="22"/>
      <c r="EJ14" s="22"/>
      <c r="EK14" s="22"/>
      <c r="EL14" s="68">
        <v>8</v>
      </c>
      <c r="EM14" s="22">
        <v>48</v>
      </c>
      <c r="EN14" s="22">
        <v>2</v>
      </c>
      <c r="EO14" s="22">
        <v>29</v>
      </c>
      <c r="EP14" s="22">
        <v>1</v>
      </c>
      <c r="EQ14" s="68"/>
      <c r="ER14" s="22"/>
      <c r="ES14" s="22"/>
      <c r="ET14" s="22"/>
      <c r="EU14" s="22"/>
      <c r="EV14" s="68"/>
      <c r="EW14" s="22"/>
      <c r="EX14" s="22"/>
      <c r="EY14" s="22"/>
      <c r="EZ14" s="22"/>
      <c r="FA14" s="68"/>
      <c r="FB14" s="22"/>
      <c r="FC14" s="22"/>
      <c r="FD14" s="22"/>
      <c r="FE14" s="22"/>
      <c r="FF14" s="25"/>
    </row>
    <row r="15" spans="1:162" x14ac:dyDescent="0.25">
      <c r="A15" s="63" t="str">
        <f>DR2</f>
        <v>Stephens P</v>
      </c>
      <c r="B15" s="5">
        <f>DR58</f>
        <v>65.2</v>
      </c>
      <c r="C15" s="15">
        <f>DS58</f>
        <v>392</v>
      </c>
      <c r="D15" s="15">
        <f>DT58</f>
        <v>3</v>
      </c>
      <c r="E15" s="15">
        <f>DU58</f>
        <v>338</v>
      </c>
      <c r="F15" s="15">
        <f>DV58</f>
        <v>8</v>
      </c>
      <c r="G15" s="7">
        <f t="shared" si="3"/>
        <v>42.25</v>
      </c>
      <c r="H15" s="24"/>
      <c r="I15" s="7">
        <f t="shared" si="4"/>
        <v>49</v>
      </c>
      <c r="J15" s="7">
        <f t="shared" si="2"/>
        <v>5.1734693877551017</v>
      </c>
      <c r="K15" s="7"/>
      <c r="L15" s="68"/>
      <c r="M15" s="22"/>
      <c r="N15" s="22"/>
      <c r="O15" s="22"/>
      <c r="P15" s="22"/>
      <c r="Q15" s="68"/>
      <c r="R15" s="22"/>
      <c r="S15" s="22"/>
      <c r="T15" s="22"/>
      <c r="U15" s="22"/>
      <c r="V15" s="68"/>
      <c r="W15" s="70"/>
      <c r="X15" s="22"/>
      <c r="Y15" s="22"/>
      <c r="Z15" s="22"/>
      <c r="AA15" s="68"/>
      <c r="AB15" s="70"/>
      <c r="AC15" s="70"/>
      <c r="AD15" s="70"/>
      <c r="AE15" s="22"/>
      <c r="AF15" s="68"/>
      <c r="AG15" s="22"/>
      <c r="AH15" s="22"/>
      <c r="AI15" s="22"/>
      <c r="AJ15" s="22"/>
      <c r="AK15" s="68"/>
      <c r="AL15" s="22"/>
      <c r="AM15" s="22"/>
      <c r="AN15" s="22"/>
      <c r="AO15" s="22"/>
      <c r="AP15" s="68"/>
      <c r="AQ15" s="22"/>
      <c r="AR15" s="22"/>
      <c r="AS15" s="22"/>
      <c r="AT15" s="22"/>
      <c r="AU15" s="68"/>
      <c r="AV15" s="70"/>
      <c r="AW15" s="22"/>
      <c r="AX15" s="22"/>
      <c r="AY15" s="22"/>
      <c r="AZ15" s="68"/>
      <c r="BA15" s="22"/>
      <c r="BB15" s="22"/>
      <c r="BC15" s="22"/>
      <c r="BD15" s="22"/>
      <c r="BE15" s="68"/>
      <c r="BF15" s="22"/>
      <c r="BG15" s="22"/>
      <c r="BH15" s="22"/>
      <c r="BI15" s="22"/>
      <c r="BJ15" s="68"/>
      <c r="BK15" s="70"/>
      <c r="BL15" s="22"/>
      <c r="BM15" s="22"/>
      <c r="BN15" s="22"/>
      <c r="BO15" s="68"/>
      <c r="BP15" s="70"/>
      <c r="BQ15" s="22"/>
      <c r="BR15" s="22"/>
      <c r="BS15" s="22"/>
      <c r="BT15" s="68">
        <v>4</v>
      </c>
      <c r="BU15" s="70">
        <v>24</v>
      </c>
      <c r="BV15" s="22">
        <v>0</v>
      </c>
      <c r="BW15" s="22">
        <v>35</v>
      </c>
      <c r="BX15" s="22">
        <v>1</v>
      </c>
      <c r="BY15" s="68"/>
      <c r="BZ15" s="22"/>
      <c r="CA15" s="22"/>
      <c r="CB15" s="22"/>
      <c r="CC15" s="22"/>
      <c r="CD15" s="68"/>
      <c r="CE15" s="70"/>
      <c r="CF15" s="22"/>
      <c r="CG15" s="22"/>
      <c r="CH15" s="22"/>
      <c r="CI15" s="68">
        <v>8</v>
      </c>
      <c r="CJ15" s="70">
        <v>48</v>
      </c>
      <c r="CK15" s="22">
        <v>1</v>
      </c>
      <c r="CL15" s="22">
        <v>23</v>
      </c>
      <c r="CM15" s="22">
        <v>1</v>
      </c>
      <c r="CN15" s="68"/>
      <c r="CO15" s="22"/>
      <c r="CP15" s="22"/>
      <c r="CQ15" s="22"/>
      <c r="CR15" s="22"/>
      <c r="CS15" s="68"/>
      <c r="CT15" s="22"/>
      <c r="CU15" s="22"/>
      <c r="CV15" s="22"/>
      <c r="CW15" s="22"/>
      <c r="CX15" s="68"/>
      <c r="CY15" s="22"/>
      <c r="CZ15" s="22"/>
      <c r="DA15" s="22"/>
      <c r="DB15" s="22"/>
      <c r="DC15" s="68"/>
      <c r="DD15" s="70"/>
      <c r="DE15" s="22"/>
      <c r="DF15" s="22"/>
      <c r="DG15" s="22"/>
      <c r="DH15" s="68"/>
      <c r="DI15" s="70"/>
      <c r="DJ15" s="22"/>
      <c r="DK15" s="22"/>
      <c r="DL15" s="22"/>
      <c r="DM15" s="68">
        <v>4</v>
      </c>
      <c r="DN15" s="70">
        <v>24</v>
      </c>
      <c r="DO15" s="22">
        <v>0</v>
      </c>
      <c r="DP15" s="22">
        <v>37</v>
      </c>
      <c r="DQ15" s="22">
        <v>0</v>
      </c>
      <c r="DR15" s="68"/>
      <c r="DS15" s="22"/>
      <c r="DT15" s="22"/>
      <c r="DU15" s="22"/>
      <c r="DV15" s="22"/>
      <c r="DW15" s="68"/>
      <c r="DX15" s="22"/>
      <c r="DY15" s="22"/>
      <c r="DZ15" s="22"/>
      <c r="EA15" s="22"/>
      <c r="EB15" s="68"/>
      <c r="EC15" s="22"/>
      <c r="ED15" s="22"/>
      <c r="EE15" s="22"/>
      <c r="EF15" s="22"/>
      <c r="EG15" s="68"/>
      <c r="EH15" s="22"/>
      <c r="EI15" s="22"/>
      <c r="EJ15" s="22"/>
      <c r="EK15" s="22"/>
      <c r="EL15" s="68">
        <v>3</v>
      </c>
      <c r="EM15" s="22">
        <v>18</v>
      </c>
      <c r="EN15" s="22">
        <v>0</v>
      </c>
      <c r="EO15" s="22">
        <v>11</v>
      </c>
      <c r="EP15" s="22">
        <v>2</v>
      </c>
      <c r="EQ15" s="68"/>
      <c r="ER15" s="22"/>
      <c r="ES15" s="22"/>
      <c r="ET15" s="22"/>
      <c r="EU15" s="22"/>
      <c r="EV15" s="68"/>
      <c r="EW15" s="22"/>
      <c r="EX15" s="22"/>
      <c r="EY15" s="22"/>
      <c r="EZ15" s="22"/>
      <c r="FA15" s="68"/>
      <c r="FB15" s="22"/>
      <c r="FC15" s="22"/>
      <c r="FD15" s="22"/>
      <c r="FE15" s="22"/>
      <c r="FF15" s="25"/>
    </row>
    <row r="16" spans="1:162" x14ac:dyDescent="0.25">
      <c r="A16" s="62" t="str">
        <f>DW2</f>
        <v>Stewart</v>
      </c>
      <c r="B16" s="5">
        <f>DW58</f>
        <v>15</v>
      </c>
      <c r="C16" s="15">
        <f>DX58</f>
        <v>90</v>
      </c>
      <c r="D16" s="15">
        <f>DY58</f>
        <v>2</v>
      </c>
      <c r="E16" s="15">
        <f>DZ58</f>
        <v>81</v>
      </c>
      <c r="F16" s="15">
        <f>EA58</f>
        <v>2</v>
      </c>
      <c r="G16" s="7">
        <f t="shared" si="3"/>
        <v>40.5</v>
      </c>
      <c r="H16" s="24"/>
      <c r="I16" s="7">
        <f t="shared" si="4"/>
        <v>45</v>
      </c>
      <c r="J16" s="7">
        <f t="shared" si="2"/>
        <v>5.4</v>
      </c>
      <c r="K16" s="7"/>
      <c r="L16" s="68"/>
      <c r="M16" s="22"/>
      <c r="N16" s="22"/>
      <c r="O16" s="22"/>
      <c r="P16" s="22"/>
      <c r="Q16" s="68"/>
      <c r="R16" s="22"/>
      <c r="S16" s="22"/>
      <c r="T16" s="22"/>
      <c r="U16" s="22"/>
      <c r="V16" s="68"/>
      <c r="W16" s="70"/>
      <c r="X16" s="22"/>
      <c r="Y16" s="22"/>
      <c r="Z16" s="22"/>
      <c r="AA16" s="68"/>
      <c r="AB16" s="70"/>
      <c r="AC16" s="70"/>
      <c r="AD16" s="70"/>
      <c r="AE16" s="22"/>
      <c r="AF16" s="68"/>
      <c r="AG16" s="22"/>
      <c r="AH16" s="22"/>
      <c r="AI16" s="22"/>
      <c r="AJ16" s="22"/>
      <c r="AK16" s="68"/>
      <c r="AL16" s="22"/>
      <c r="AM16" s="22"/>
      <c r="AN16" s="22"/>
      <c r="AO16" s="22"/>
      <c r="AP16" s="68"/>
      <c r="AQ16" s="22"/>
      <c r="AR16" s="22"/>
      <c r="AS16" s="22"/>
      <c r="AT16" s="22"/>
      <c r="AU16" s="68"/>
      <c r="AV16" s="70"/>
      <c r="AW16" s="22"/>
      <c r="AX16" s="22"/>
      <c r="AY16" s="22"/>
      <c r="AZ16" s="68"/>
      <c r="BA16" s="22"/>
      <c r="BB16" s="22"/>
      <c r="BC16" s="22"/>
      <c r="BD16" s="22"/>
      <c r="BE16" s="68"/>
      <c r="BF16" s="22"/>
      <c r="BG16" s="22"/>
      <c r="BH16" s="22"/>
      <c r="BI16" s="22"/>
      <c r="BJ16" s="68"/>
      <c r="BK16" s="70"/>
      <c r="BL16" s="22"/>
      <c r="BM16" s="22"/>
      <c r="BN16" s="22"/>
      <c r="BO16" s="68"/>
      <c r="BP16" s="70"/>
      <c r="BQ16" s="22"/>
      <c r="BR16" s="22"/>
      <c r="BS16" s="22"/>
      <c r="BT16" s="68">
        <v>5</v>
      </c>
      <c r="BU16" s="70">
        <v>30</v>
      </c>
      <c r="BV16" s="22">
        <v>1</v>
      </c>
      <c r="BW16" s="22">
        <v>9</v>
      </c>
      <c r="BX16" s="22">
        <v>1</v>
      </c>
      <c r="BY16" s="68"/>
      <c r="BZ16" s="22"/>
      <c r="CA16" s="22"/>
      <c r="CB16" s="22"/>
      <c r="CC16" s="22"/>
      <c r="CD16" s="68"/>
      <c r="CE16" s="70"/>
      <c r="CF16" s="22"/>
      <c r="CG16" s="22"/>
      <c r="CH16" s="22"/>
      <c r="CI16" s="68">
        <v>4</v>
      </c>
      <c r="CJ16" s="70">
        <v>24</v>
      </c>
      <c r="CK16" s="22">
        <v>0</v>
      </c>
      <c r="CL16" s="22">
        <v>33</v>
      </c>
      <c r="CM16" s="22">
        <v>2</v>
      </c>
      <c r="CN16" s="68"/>
      <c r="CO16" s="22"/>
      <c r="CP16" s="22"/>
      <c r="CQ16" s="22"/>
      <c r="CR16" s="22"/>
      <c r="CS16" s="68"/>
      <c r="CT16" s="22"/>
      <c r="CU16" s="22"/>
      <c r="CV16" s="22"/>
      <c r="CW16" s="22"/>
      <c r="CX16" s="68"/>
      <c r="CY16" s="22"/>
      <c r="CZ16" s="22"/>
      <c r="DA16" s="22"/>
      <c r="DB16" s="22"/>
      <c r="DC16" s="68"/>
      <c r="DD16" s="70"/>
      <c r="DE16" s="22"/>
      <c r="DF16" s="22"/>
      <c r="DG16" s="22"/>
      <c r="DH16" s="68"/>
      <c r="DI16" s="69"/>
      <c r="DJ16" s="22"/>
      <c r="DK16" s="22"/>
      <c r="DL16" s="22"/>
      <c r="DM16" s="68">
        <v>3</v>
      </c>
      <c r="DN16" s="69">
        <v>18</v>
      </c>
      <c r="DO16" s="22">
        <v>0</v>
      </c>
      <c r="DP16" s="22">
        <v>16</v>
      </c>
      <c r="DQ16" s="22">
        <v>2</v>
      </c>
      <c r="DR16" s="68"/>
      <c r="DS16" s="22"/>
      <c r="DT16" s="22"/>
      <c r="DU16" s="22"/>
      <c r="DV16" s="22"/>
      <c r="DW16" s="68"/>
      <c r="DX16" s="22"/>
      <c r="DY16" s="22"/>
      <c r="DZ16" s="22"/>
      <c r="EA16" s="22"/>
      <c r="EB16" s="68"/>
      <c r="EC16" s="22"/>
      <c r="ED16" s="22"/>
      <c r="EE16" s="22"/>
      <c r="EF16" s="22"/>
      <c r="EG16" s="68"/>
      <c r="EH16" s="22"/>
      <c r="EI16" s="22"/>
      <c r="EJ16" s="22"/>
      <c r="EK16" s="22"/>
      <c r="EL16" s="68">
        <v>8</v>
      </c>
      <c r="EM16" s="22">
        <v>48</v>
      </c>
      <c r="EN16" s="22">
        <v>0</v>
      </c>
      <c r="EO16" s="22">
        <v>56</v>
      </c>
      <c r="EP16" s="22">
        <v>0</v>
      </c>
      <c r="EQ16" s="68"/>
      <c r="ER16" s="22"/>
      <c r="ES16" s="22"/>
      <c r="ET16" s="22"/>
      <c r="EU16" s="22"/>
      <c r="EV16" s="68"/>
      <c r="EW16" s="22"/>
      <c r="EX16" s="22"/>
      <c r="EY16" s="22"/>
      <c r="EZ16" s="22"/>
      <c r="FA16" s="68"/>
      <c r="FB16" s="22"/>
      <c r="FC16" s="22"/>
      <c r="FD16" s="22"/>
      <c r="FE16" s="22"/>
      <c r="FF16" s="25"/>
    </row>
    <row r="17" spans="1:162" x14ac:dyDescent="0.25">
      <c r="A17" s="63" t="str">
        <f>EL2</f>
        <v>Thomas D</v>
      </c>
      <c r="B17" s="5">
        <f>EL58</f>
        <v>67.5</v>
      </c>
      <c r="C17" s="15">
        <f>EM58</f>
        <v>407</v>
      </c>
      <c r="D17" s="15">
        <f>EN58</f>
        <v>6</v>
      </c>
      <c r="E17" s="15">
        <f>EO58</f>
        <v>330</v>
      </c>
      <c r="F17" s="15">
        <f>EP58</f>
        <v>23</v>
      </c>
      <c r="G17" s="7">
        <f>E17/F17</f>
        <v>14.347826086956522</v>
      </c>
      <c r="H17" s="24">
        <v>3</v>
      </c>
      <c r="I17" s="7">
        <f>C17/F17</f>
        <v>17.695652173913043</v>
      </c>
      <c r="J17" s="7">
        <f t="shared" si="2"/>
        <v>4.8648648648648649</v>
      </c>
      <c r="K17" s="7"/>
      <c r="L17" s="68"/>
      <c r="M17" s="22"/>
      <c r="N17" s="22"/>
      <c r="O17" s="22"/>
      <c r="P17" s="22"/>
      <c r="Q17" s="68"/>
      <c r="R17" s="22"/>
      <c r="S17" s="22"/>
      <c r="T17" s="22"/>
      <c r="U17" s="22"/>
      <c r="V17" s="68"/>
      <c r="W17" s="70"/>
      <c r="X17" s="22"/>
      <c r="Y17" s="22"/>
      <c r="Z17" s="22"/>
      <c r="AA17" s="68"/>
      <c r="AB17" s="70"/>
      <c r="AC17" s="70"/>
      <c r="AD17" s="70"/>
      <c r="AE17" s="22"/>
      <c r="AF17" s="68"/>
      <c r="AG17" s="22"/>
      <c r="AH17" s="22"/>
      <c r="AI17" s="22"/>
      <c r="AJ17" s="22"/>
      <c r="AK17" s="68"/>
      <c r="AL17" s="22"/>
      <c r="AM17" s="22"/>
      <c r="AN17" s="22"/>
      <c r="AO17" s="22"/>
      <c r="AP17" s="68"/>
      <c r="AQ17" s="22"/>
      <c r="AR17" s="22"/>
      <c r="AS17" s="22"/>
      <c r="AT17" s="22"/>
      <c r="AU17" s="68"/>
      <c r="AV17" s="70"/>
      <c r="AW17" s="22"/>
      <c r="AX17" s="22"/>
      <c r="AY17" s="22"/>
      <c r="AZ17" s="68"/>
      <c r="BA17" s="22"/>
      <c r="BB17" s="22"/>
      <c r="BC17" s="22"/>
      <c r="BD17" s="22"/>
      <c r="BE17" s="68"/>
      <c r="BF17" s="22"/>
      <c r="BG17" s="22"/>
      <c r="BH17" s="22"/>
      <c r="BI17" s="22"/>
      <c r="BJ17" s="68"/>
      <c r="BK17" s="70"/>
      <c r="BL17" s="22"/>
      <c r="BM17" s="22"/>
      <c r="BN17" s="22"/>
      <c r="BO17" s="68"/>
      <c r="BP17" s="70"/>
      <c r="BQ17" s="22"/>
      <c r="BR17" s="22"/>
      <c r="BS17" s="22"/>
      <c r="BT17" s="68">
        <v>4</v>
      </c>
      <c r="BU17" s="70">
        <v>24</v>
      </c>
      <c r="BV17" s="22">
        <v>0</v>
      </c>
      <c r="BW17" s="22">
        <v>21</v>
      </c>
      <c r="BX17" s="22">
        <v>1</v>
      </c>
      <c r="BY17" s="68"/>
      <c r="BZ17" s="22"/>
      <c r="CA17" s="22"/>
      <c r="CB17" s="22"/>
      <c r="CC17" s="22"/>
      <c r="CD17" s="68"/>
      <c r="CE17" s="22"/>
      <c r="CF17" s="22"/>
      <c r="CG17" s="22"/>
      <c r="CH17" s="22"/>
      <c r="CI17" s="68"/>
      <c r="CJ17" s="22"/>
      <c r="CK17" s="22"/>
      <c r="CL17" s="22"/>
      <c r="CM17" s="22"/>
      <c r="CN17" s="68"/>
      <c r="CO17" s="22"/>
      <c r="CP17" s="22"/>
      <c r="CQ17" s="22"/>
      <c r="CR17" s="22"/>
      <c r="CS17" s="68"/>
      <c r="CT17" s="22"/>
      <c r="CU17" s="22"/>
      <c r="CV17" s="22"/>
      <c r="CW17" s="22"/>
      <c r="CX17" s="68"/>
      <c r="CY17" s="22"/>
      <c r="CZ17" s="22"/>
      <c r="DA17" s="22"/>
      <c r="DB17" s="22"/>
      <c r="DC17" s="68"/>
      <c r="DD17" s="22"/>
      <c r="DE17" s="22"/>
      <c r="DF17" s="22"/>
      <c r="DG17" s="22"/>
      <c r="DH17" s="68"/>
      <c r="DI17" s="69"/>
      <c r="DJ17" s="22"/>
      <c r="DK17" s="22"/>
      <c r="DL17" s="69"/>
      <c r="DM17" s="68">
        <v>6</v>
      </c>
      <c r="DN17" s="22">
        <v>36</v>
      </c>
      <c r="DO17" s="22">
        <v>0</v>
      </c>
      <c r="DP17" s="22">
        <v>53</v>
      </c>
      <c r="DQ17" s="22">
        <v>0</v>
      </c>
      <c r="DR17" s="68"/>
      <c r="DS17" s="22"/>
      <c r="DT17" s="22"/>
      <c r="DU17" s="22"/>
      <c r="DV17" s="22"/>
      <c r="DW17" s="68"/>
      <c r="DX17" s="22"/>
      <c r="DY17" s="22"/>
      <c r="DZ17" s="22"/>
      <c r="EA17" s="22"/>
      <c r="EB17" s="68"/>
      <c r="EC17" s="22"/>
      <c r="ED17" s="22"/>
      <c r="EE17" s="22"/>
      <c r="EF17" s="22"/>
      <c r="EG17" s="68"/>
      <c r="EH17" s="22"/>
      <c r="EI17" s="22"/>
      <c r="EJ17" s="22"/>
      <c r="EK17" s="22"/>
      <c r="EL17" s="68"/>
      <c r="EM17" s="22"/>
      <c r="EN17" s="22"/>
      <c r="EO17" s="22"/>
      <c r="EP17" s="22"/>
      <c r="EQ17" s="68"/>
      <c r="ER17" s="22"/>
      <c r="ES17" s="22"/>
      <c r="ET17" s="22"/>
      <c r="EU17" s="22"/>
      <c r="EV17" s="68"/>
      <c r="EW17" s="22"/>
      <c r="EX17" s="22"/>
      <c r="EY17" s="22"/>
      <c r="EZ17" s="22"/>
      <c r="FA17" s="68"/>
      <c r="FB17" s="22"/>
      <c r="FC17" s="22"/>
      <c r="FD17" s="22"/>
      <c r="FE17" s="22"/>
      <c r="FF17" s="25"/>
    </row>
    <row r="18" spans="1:162" x14ac:dyDescent="0.25">
      <c r="A18" s="1" t="s">
        <v>2</v>
      </c>
      <c r="C18" s="18"/>
      <c r="D18" s="18"/>
      <c r="E18" s="18"/>
      <c r="F18" s="18"/>
      <c r="K18" s="7"/>
      <c r="L18" s="68"/>
      <c r="M18" s="22"/>
      <c r="N18" s="22"/>
      <c r="O18" s="22"/>
      <c r="P18" s="22"/>
      <c r="Q18" s="68"/>
      <c r="R18" s="22"/>
      <c r="S18" s="22"/>
      <c r="T18" s="22"/>
      <c r="U18" s="22"/>
      <c r="V18" s="68"/>
      <c r="W18" s="70"/>
      <c r="X18" s="22"/>
      <c r="Y18" s="22"/>
      <c r="Z18" s="22"/>
      <c r="AA18" s="68"/>
      <c r="AB18" s="70"/>
      <c r="AC18" s="70"/>
      <c r="AD18" s="70"/>
      <c r="AE18" s="22"/>
      <c r="AF18" s="68"/>
      <c r="AG18" s="22"/>
      <c r="AH18" s="22"/>
      <c r="AI18" s="22"/>
      <c r="AJ18" s="22"/>
      <c r="AK18" s="68"/>
      <c r="AL18" s="22"/>
      <c r="AM18" s="22"/>
      <c r="AN18" s="22"/>
      <c r="AO18" s="22"/>
      <c r="AP18" s="68"/>
      <c r="AQ18" s="22"/>
      <c r="AR18" s="22"/>
      <c r="AS18" s="22"/>
      <c r="AT18" s="22"/>
      <c r="AU18" s="68"/>
      <c r="AV18" s="70"/>
      <c r="AW18" s="22"/>
      <c r="AX18" s="22"/>
      <c r="AY18" s="22"/>
      <c r="AZ18" s="68"/>
      <c r="BA18" s="22"/>
      <c r="BB18" s="22"/>
      <c r="BC18" s="22"/>
      <c r="BD18" s="22"/>
      <c r="BE18" s="68"/>
      <c r="BF18" s="22"/>
      <c r="BG18" s="22"/>
      <c r="BH18" s="22"/>
      <c r="BI18" s="22"/>
      <c r="BJ18" s="68"/>
      <c r="BK18" s="70"/>
      <c r="BL18" s="22"/>
      <c r="BM18" s="22"/>
      <c r="BN18" s="22"/>
      <c r="BO18" s="68"/>
      <c r="BP18" s="70"/>
      <c r="BQ18" s="22"/>
      <c r="BR18" s="22"/>
      <c r="BS18" s="22"/>
      <c r="BT18" s="68">
        <v>3</v>
      </c>
      <c r="BU18" s="22">
        <v>18</v>
      </c>
      <c r="BV18" s="22">
        <v>0</v>
      </c>
      <c r="BW18" s="22">
        <v>16</v>
      </c>
      <c r="BX18" s="22">
        <v>0</v>
      </c>
      <c r="BY18" s="68"/>
      <c r="BZ18" s="22"/>
      <c r="CA18" s="22"/>
      <c r="CB18" s="22"/>
      <c r="CC18" s="22"/>
      <c r="CD18" s="68"/>
      <c r="CE18" s="22"/>
      <c r="CF18" s="22"/>
      <c r="CG18" s="22"/>
      <c r="CH18" s="22"/>
      <c r="CI18" s="68"/>
      <c r="CJ18" s="22"/>
      <c r="CK18" s="22"/>
      <c r="CL18" s="22"/>
      <c r="CM18" s="22"/>
      <c r="CN18" s="68"/>
      <c r="CO18" s="22"/>
      <c r="CP18" s="22"/>
      <c r="CQ18" s="22"/>
      <c r="CR18" s="22"/>
      <c r="CS18" s="68"/>
      <c r="CT18" s="22"/>
      <c r="CU18" s="22"/>
      <c r="CV18" s="22"/>
      <c r="CW18" s="22"/>
      <c r="CX18" s="68"/>
      <c r="CY18" s="22"/>
      <c r="CZ18" s="22"/>
      <c r="DA18" s="22"/>
      <c r="DB18" s="22"/>
      <c r="DC18" s="68"/>
      <c r="DD18" s="22"/>
      <c r="DE18" s="22"/>
      <c r="DF18" s="22"/>
      <c r="DG18" s="22"/>
      <c r="DH18" s="68"/>
      <c r="DI18" s="69"/>
      <c r="DJ18" s="22"/>
      <c r="DK18" s="22"/>
      <c r="DL18" s="69"/>
      <c r="DM18" s="68">
        <v>8</v>
      </c>
      <c r="DN18" s="22">
        <v>48</v>
      </c>
      <c r="DO18" s="22">
        <v>0</v>
      </c>
      <c r="DP18" s="22">
        <v>29</v>
      </c>
      <c r="DQ18" s="22">
        <v>1</v>
      </c>
      <c r="DR18" s="68"/>
      <c r="DS18" s="22"/>
      <c r="DT18" s="22"/>
      <c r="DU18" s="22"/>
      <c r="DV18" s="22"/>
      <c r="DW18" s="68"/>
      <c r="DX18" s="22"/>
      <c r="DY18" s="22"/>
      <c r="DZ18" s="22"/>
      <c r="EA18" s="22"/>
      <c r="EB18" s="68"/>
      <c r="EC18" s="22"/>
      <c r="ED18" s="22"/>
      <c r="EE18" s="22"/>
      <c r="EF18" s="22"/>
      <c r="EG18" s="68"/>
      <c r="EH18" s="22"/>
      <c r="EI18" s="22"/>
      <c r="EJ18" s="22"/>
      <c r="EK18" s="22"/>
      <c r="EL18" s="68"/>
      <c r="EM18" s="22"/>
      <c r="EN18" s="22"/>
      <c r="EO18" s="22"/>
      <c r="EP18" s="22"/>
      <c r="EQ18" s="68"/>
      <c r="ER18" s="22"/>
      <c r="ES18" s="22"/>
      <c r="ET18" s="22"/>
      <c r="EU18" s="22"/>
      <c r="EV18" s="68"/>
      <c r="EW18" s="22"/>
      <c r="EX18" s="22"/>
      <c r="EY18" s="22"/>
      <c r="EZ18" s="22"/>
      <c r="FA18" s="68"/>
      <c r="FB18" s="22"/>
      <c r="FC18" s="22"/>
      <c r="FD18" s="22"/>
      <c r="FE18" s="22"/>
      <c r="FF18" s="25"/>
    </row>
    <row r="19" spans="1:162" x14ac:dyDescent="0.25">
      <c r="A19" s="49" t="s">
        <v>933</v>
      </c>
      <c r="B19" s="5">
        <f>DH58</f>
        <v>1</v>
      </c>
      <c r="C19" s="15">
        <f>DI58</f>
        <v>6</v>
      </c>
      <c r="D19" s="15">
        <f>DJ58</f>
        <v>0</v>
      </c>
      <c r="E19" s="15">
        <f>DK58</f>
        <v>13</v>
      </c>
      <c r="F19" s="15">
        <f>DL58</f>
        <v>0</v>
      </c>
      <c r="K19" s="7"/>
      <c r="L19" s="68"/>
      <c r="M19" s="22"/>
      <c r="N19" s="22"/>
      <c r="O19" s="22"/>
      <c r="P19" s="22"/>
      <c r="Q19" s="68"/>
      <c r="R19" s="22"/>
      <c r="S19" s="22"/>
      <c r="T19" s="22"/>
      <c r="U19" s="22"/>
      <c r="V19" s="68"/>
      <c r="W19" s="70"/>
      <c r="X19" s="22"/>
      <c r="Y19" s="22"/>
      <c r="Z19" s="22"/>
      <c r="AA19" s="68"/>
      <c r="AB19" s="70"/>
      <c r="AC19" s="70"/>
      <c r="AD19" s="70"/>
      <c r="AE19" s="22"/>
      <c r="AF19" s="68"/>
      <c r="AG19" s="22"/>
      <c r="AH19" s="22"/>
      <c r="AI19" s="22"/>
      <c r="AJ19" s="22"/>
      <c r="AK19" s="68"/>
      <c r="AL19" s="22"/>
      <c r="AM19" s="22"/>
      <c r="AN19" s="22"/>
      <c r="AO19" s="22"/>
      <c r="AP19" s="68"/>
      <c r="AQ19" s="22"/>
      <c r="AR19" s="22"/>
      <c r="AS19" s="22"/>
      <c r="AT19" s="22"/>
      <c r="AU19" s="68"/>
      <c r="AV19" s="70"/>
      <c r="AW19" s="22"/>
      <c r="AX19" s="22"/>
      <c r="AY19" s="22"/>
      <c r="AZ19" s="68"/>
      <c r="BA19" s="22"/>
      <c r="BB19" s="22"/>
      <c r="BC19" s="22"/>
      <c r="BD19" s="22"/>
      <c r="BE19" s="68"/>
      <c r="BF19" s="22"/>
      <c r="BG19" s="22"/>
      <c r="BH19" s="22"/>
      <c r="BI19" s="22"/>
      <c r="BJ19" s="68"/>
      <c r="BK19" s="70"/>
      <c r="BL19" s="22"/>
      <c r="BM19" s="22"/>
      <c r="BN19" s="22"/>
      <c r="BO19" s="68"/>
      <c r="BP19" s="70"/>
      <c r="BQ19" s="22"/>
      <c r="BR19" s="22"/>
      <c r="BS19" s="22"/>
      <c r="BT19" s="68">
        <v>8</v>
      </c>
      <c r="BU19" s="22">
        <v>48</v>
      </c>
      <c r="BV19" s="22">
        <v>0</v>
      </c>
      <c r="BW19" s="22">
        <v>27</v>
      </c>
      <c r="BX19" s="22">
        <v>1</v>
      </c>
      <c r="BY19" s="68"/>
      <c r="BZ19" s="22"/>
      <c r="CA19" s="22"/>
      <c r="CB19" s="22"/>
      <c r="CC19" s="22"/>
      <c r="CD19" s="68"/>
      <c r="CE19" s="22"/>
      <c r="CF19" s="22"/>
      <c r="CG19" s="22"/>
      <c r="CH19" s="22"/>
      <c r="CI19" s="68"/>
      <c r="CJ19" s="22"/>
      <c r="CK19" s="22"/>
      <c r="CL19" s="22"/>
      <c r="CM19" s="22"/>
      <c r="CN19" s="68"/>
      <c r="CO19" s="22"/>
      <c r="CP19" s="22"/>
      <c r="CQ19" s="22"/>
      <c r="CR19" s="22"/>
      <c r="CS19" s="68"/>
      <c r="CT19" s="22"/>
      <c r="CU19" s="22"/>
      <c r="CV19" s="22"/>
      <c r="CW19" s="22"/>
      <c r="CX19" s="68"/>
      <c r="CY19" s="22"/>
      <c r="CZ19" s="22"/>
      <c r="DA19" s="22"/>
      <c r="DB19" s="22"/>
      <c r="DC19" s="68"/>
      <c r="DD19" s="22"/>
      <c r="DE19" s="22"/>
      <c r="DF19" s="22"/>
      <c r="DG19" s="22"/>
      <c r="DH19" s="68"/>
      <c r="DI19" s="69"/>
      <c r="DJ19" s="22"/>
      <c r="DK19" s="22"/>
      <c r="DL19" s="69"/>
      <c r="DM19" s="68">
        <v>4</v>
      </c>
      <c r="DN19" s="22">
        <v>24</v>
      </c>
      <c r="DO19" s="22">
        <v>0</v>
      </c>
      <c r="DP19" s="22">
        <v>37</v>
      </c>
      <c r="DQ19" s="22">
        <v>2</v>
      </c>
      <c r="DR19" s="68"/>
      <c r="DS19" s="22"/>
      <c r="DT19" s="22"/>
      <c r="DU19" s="22"/>
      <c r="DV19" s="22"/>
      <c r="DW19" s="68"/>
      <c r="DX19" s="22"/>
      <c r="DY19" s="22"/>
      <c r="DZ19" s="22"/>
      <c r="EA19" s="22"/>
      <c r="EB19" s="68"/>
      <c r="EC19" s="22"/>
      <c r="ED19" s="22"/>
      <c r="EE19" s="22"/>
      <c r="EF19" s="22"/>
      <c r="EG19" s="68"/>
      <c r="EH19" s="22"/>
      <c r="EI19" s="22"/>
      <c r="EJ19" s="22"/>
      <c r="EK19" s="22"/>
      <c r="EL19" s="68"/>
      <c r="EM19" s="22"/>
      <c r="EN19" s="22"/>
      <c r="EO19" s="22"/>
      <c r="EP19" s="22"/>
      <c r="EQ19" s="68"/>
      <c r="ER19" s="22"/>
      <c r="ES19" s="22"/>
      <c r="ET19" s="22"/>
      <c r="EU19" s="22"/>
      <c r="EV19" s="68"/>
      <c r="EW19" s="22"/>
      <c r="EX19" s="22"/>
      <c r="EY19" s="22"/>
      <c r="EZ19" s="22"/>
      <c r="FA19" s="68"/>
      <c r="FB19" s="22"/>
      <c r="FC19" s="22"/>
      <c r="FD19" s="22"/>
      <c r="FE19" s="22"/>
      <c r="FF19" s="25"/>
    </row>
    <row r="20" spans="1:162" x14ac:dyDescent="0.25">
      <c r="A20" t="str">
        <f>L2</f>
        <v>Aqil</v>
      </c>
      <c r="B20" s="5">
        <f>L58</f>
        <v>5</v>
      </c>
      <c r="C20" s="15">
        <f>M58</f>
        <v>30</v>
      </c>
      <c r="D20" s="15">
        <f>N58</f>
        <v>0</v>
      </c>
      <c r="E20" s="15">
        <f>O58</f>
        <v>20</v>
      </c>
      <c r="F20" s="15">
        <f>P58</f>
        <v>1</v>
      </c>
      <c r="G20" s="7"/>
      <c r="H20" s="24"/>
      <c r="I20" s="7"/>
      <c r="J20" s="7"/>
      <c r="K20" s="7"/>
      <c r="L20" s="68"/>
      <c r="M20" s="22"/>
      <c r="N20" s="22"/>
      <c r="O20" s="22"/>
      <c r="P20" s="22"/>
      <c r="Q20" s="68"/>
      <c r="R20" s="22"/>
      <c r="S20" s="22"/>
      <c r="T20" s="22"/>
      <c r="U20" s="22"/>
      <c r="V20" s="68"/>
      <c r="W20" s="70"/>
      <c r="X20" s="22"/>
      <c r="Y20" s="22"/>
      <c r="Z20" s="22"/>
      <c r="AA20" s="68"/>
      <c r="AB20" s="70"/>
      <c r="AC20" s="70"/>
      <c r="AD20" s="70"/>
      <c r="AE20" s="22"/>
      <c r="AF20" s="68"/>
      <c r="AG20" s="22"/>
      <c r="AH20" s="22"/>
      <c r="AI20" s="22"/>
      <c r="AJ20" s="22"/>
      <c r="AK20" s="68"/>
      <c r="AL20" s="22"/>
      <c r="AM20" s="22"/>
      <c r="AN20" s="22"/>
      <c r="AO20" s="22"/>
      <c r="AP20" s="68"/>
      <c r="AQ20" s="22"/>
      <c r="AR20" s="22"/>
      <c r="AS20" s="22"/>
      <c r="AT20" s="22"/>
      <c r="AU20" s="68"/>
      <c r="AV20" s="70"/>
      <c r="AW20" s="22"/>
      <c r="AX20" s="22"/>
      <c r="AY20" s="22"/>
      <c r="AZ20" s="68"/>
      <c r="BA20" s="22"/>
      <c r="BB20" s="22"/>
      <c r="BC20" s="22"/>
      <c r="BD20" s="22"/>
      <c r="BE20" s="68"/>
      <c r="BF20" s="22"/>
      <c r="BG20" s="22"/>
      <c r="BH20" s="22"/>
      <c r="BI20" s="22"/>
      <c r="BJ20" s="68"/>
      <c r="BK20" s="70"/>
      <c r="BL20" s="22"/>
      <c r="BM20" s="22"/>
      <c r="BN20" s="22"/>
      <c r="BO20" s="68"/>
      <c r="BP20" s="70"/>
      <c r="BQ20" s="22"/>
      <c r="BR20" s="22"/>
      <c r="BS20" s="22"/>
      <c r="BT20" s="68"/>
      <c r="BU20" s="22"/>
      <c r="BV20" s="22"/>
      <c r="BW20" s="22"/>
      <c r="BX20" s="22"/>
      <c r="BY20" s="68"/>
      <c r="BZ20" s="22"/>
      <c r="CA20" s="22"/>
      <c r="CB20" s="22"/>
      <c r="CC20" s="22"/>
      <c r="CD20" s="68"/>
      <c r="CE20" s="22"/>
      <c r="CF20" s="22"/>
      <c r="CG20" s="22"/>
      <c r="CH20" s="22"/>
      <c r="CI20" s="68"/>
      <c r="CJ20" s="22"/>
      <c r="CK20" s="22"/>
      <c r="CL20" s="22"/>
      <c r="CM20" s="22"/>
      <c r="CN20" s="68"/>
      <c r="CO20" s="22"/>
      <c r="CP20" s="22"/>
      <c r="CQ20" s="22"/>
      <c r="CR20" s="22"/>
      <c r="CS20" s="68"/>
      <c r="CT20" s="22"/>
      <c r="CU20" s="22"/>
      <c r="CV20" s="22"/>
      <c r="CW20" s="22"/>
      <c r="CX20" s="68"/>
      <c r="CY20" s="22"/>
      <c r="CZ20" s="22"/>
      <c r="DA20" s="22"/>
      <c r="DB20" s="22"/>
      <c r="DC20" s="68"/>
      <c r="DD20" s="22"/>
      <c r="DE20" s="22"/>
      <c r="DF20" s="22"/>
      <c r="DG20" s="22"/>
      <c r="DH20" s="68"/>
      <c r="DI20" s="69"/>
      <c r="DJ20" s="22"/>
      <c r="DK20" s="22"/>
      <c r="DL20" s="69"/>
      <c r="DM20" s="68"/>
      <c r="DN20" s="22"/>
      <c r="DO20" s="22"/>
      <c r="DP20" s="22"/>
      <c r="DQ20" s="22"/>
      <c r="DR20" s="68"/>
      <c r="DS20" s="22"/>
      <c r="DT20" s="22"/>
      <c r="DU20" s="22"/>
      <c r="DV20" s="22"/>
      <c r="DW20" s="68"/>
      <c r="DX20" s="22"/>
      <c r="DY20" s="22"/>
      <c r="DZ20" s="22"/>
      <c r="EA20" s="22"/>
      <c r="EB20" s="68"/>
      <c r="EC20" s="22"/>
      <c r="ED20" s="22"/>
      <c r="EE20" s="22"/>
      <c r="EF20" s="22"/>
      <c r="EG20" s="68"/>
      <c r="EH20" s="22"/>
      <c r="EI20" s="22"/>
      <c r="EJ20" s="22"/>
      <c r="EK20" s="22"/>
      <c r="EL20" s="68"/>
      <c r="EM20" s="22"/>
      <c r="EN20" s="22"/>
      <c r="EO20" s="22"/>
      <c r="EP20" s="22"/>
      <c r="EQ20" s="68"/>
      <c r="ER20" s="22"/>
      <c r="ES20" s="22"/>
      <c r="ET20" s="22"/>
      <c r="EU20" s="22"/>
      <c r="EV20" s="68"/>
      <c r="EW20" s="22"/>
      <c r="EX20" s="22"/>
      <c r="EY20" s="22"/>
      <c r="EZ20" s="22"/>
      <c r="FA20" s="68"/>
      <c r="FB20" s="22"/>
      <c r="FC20" s="22"/>
      <c r="FD20" s="22"/>
      <c r="FE20" s="22"/>
      <c r="FF20" s="25"/>
    </row>
    <row r="21" spans="1:162" x14ac:dyDescent="0.25">
      <c r="A21" s="75" t="str">
        <f>Q2</f>
        <v>Bluff</v>
      </c>
      <c r="B21" s="5">
        <f>Q58</f>
        <v>2.1</v>
      </c>
      <c r="C21" s="15">
        <f>R58</f>
        <v>13</v>
      </c>
      <c r="D21" s="15">
        <f>S58</f>
        <v>0</v>
      </c>
      <c r="E21" s="15">
        <f>T58</f>
        <v>32</v>
      </c>
      <c r="F21" s="15">
        <f>U58</f>
        <v>0</v>
      </c>
      <c r="G21" s="7"/>
      <c r="H21" s="24"/>
      <c r="I21" s="7"/>
      <c r="J21" s="7"/>
      <c r="K21" s="7"/>
      <c r="L21" s="68"/>
      <c r="M21" s="22"/>
      <c r="N21" s="22"/>
      <c r="O21" s="22"/>
      <c r="P21" s="22"/>
      <c r="Q21" s="68"/>
      <c r="R21" s="22"/>
      <c r="S21" s="22"/>
      <c r="T21" s="22"/>
      <c r="U21" s="22"/>
      <c r="V21" s="68"/>
      <c r="W21" s="70"/>
      <c r="X21" s="22"/>
      <c r="Y21" s="22"/>
      <c r="Z21" s="22"/>
      <c r="AA21" s="68"/>
      <c r="AB21" s="70"/>
      <c r="AC21" s="70"/>
      <c r="AD21" s="70"/>
      <c r="AE21" s="22"/>
      <c r="AF21" s="68"/>
      <c r="AG21" s="22"/>
      <c r="AH21" s="22"/>
      <c r="AI21" s="22"/>
      <c r="AJ21" s="22"/>
      <c r="AK21" s="68"/>
      <c r="AL21" s="22"/>
      <c r="AM21" s="22"/>
      <c r="AN21" s="22"/>
      <c r="AO21" s="22"/>
      <c r="AP21" s="68"/>
      <c r="AQ21" s="22"/>
      <c r="AR21" s="22"/>
      <c r="AS21" s="22"/>
      <c r="AT21" s="22"/>
      <c r="AU21" s="68"/>
      <c r="AV21" s="70"/>
      <c r="AW21" s="22"/>
      <c r="AX21" s="22"/>
      <c r="AY21" s="22"/>
      <c r="AZ21" s="68"/>
      <c r="BA21" s="22"/>
      <c r="BB21" s="22"/>
      <c r="BC21" s="22"/>
      <c r="BD21" s="22"/>
      <c r="BE21" s="68"/>
      <c r="BF21" s="22"/>
      <c r="BG21" s="22"/>
      <c r="BH21" s="22"/>
      <c r="BI21" s="22"/>
      <c r="BJ21" s="68"/>
      <c r="BK21" s="70"/>
      <c r="BL21" s="22"/>
      <c r="BM21" s="22"/>
      <c r="BN21" s="22"/>
      <c r="BO21" s="68"/>
      <c r="BP21" s="70"/>
      <c r="BQ21" s="22"/>
      <c r="BR21" s="22"/>
      <c r="BS21" s="22"/>
      <c r="BT21" s="68"/>
      <c r="BU21" s="22"/>
      <c r="BV21" s="22"/>
      <c r="BW21" s="22"/>
      <c r="BX21" s="22"/>
      <c r="BY21" s="68"/>
      <c r="BZ21" s="22"/>
      <c r="CA21" s="22"/>
      <c r="CB21" s="22"/>
      <c r="CC21" s="22"/>
      <c r="CD21" s="68"/>
      <c r="CE21" s="22"/>
      <c r="CF21" s="22"/>
      <c r="CG21" s="22"/>
      <c r="CH21" s="22"/>
      <c r="CI21" s="68"/>
      <c r="CJ21" s="22"/>
      <c r="CK21" s="22"/>
      <c r="CL21" s="22"/>
      <c r="CM21" s="22"/>
      <c r="CN21" s="68"/>
      <c r="CO21" s="22"/>
      <c r="CP21" s="22"/>
      <c r="CQ21" s="22"/>
      <c r="CR21" s="22"/>
      <c r="CS21" s="68"/>
      <c r="CT21" s="22"/>
      <c r="CU21" s="22"/>
      <c r="CV21" s="22"/>
      <c r="CW21" s="22"/>
      <c r="CX21" s="68"/>
      <c r="CY21" s="22"/>
      <c r="CZ21" s="22"/>
      <c r="DA21" s="22"/>
      <c r="DB21" s="22"/>
      <c r="DC21" s="68"/>
      <c r="DD21" s="22"/>
      <c r="DE21" s="22"/>
      <c r="DF21" s="22"/>
      <c r="DG21" s="22"/>
      <c r="DH21" s="68"/>
      <c r="DI21" s="69"/>
      <c r="DJ21" s="22"/>
      <c r="DK21" s="22"/>
      <c r="DL21" s="69"/>
      <c r="DM21" s="68"/>
      <c r="DN21" s="22"/>
      <c r="DO21" s="22"/>
      <c r="DP21" s="22"/>
      <c r="DQ21" s="22"/>
      <c r="DR21" s="68"/>
      <c r="DS21" s="22"/>
      <c r="DT21" s="22"/>
      <c r="DU21" s="22"/>
      <c r="DV21" s="22"/>
      <c r="DW21" s="68"/>
      <c r="DX21" s="22"/>
      <c r="DY21" s="22"/>
      <c r="DZ21" s="22"/>
      <c r="EA21" s="22"/>
      <c r="EB21" s="68"/>
      <c r="EC21" s="22"/>
      <c r="ED21" s="22"/>
      <c r="EE21" s="22"/>
      <c r="EF21" s="22"/>
      <c r="EG21" s="68"/>
      <c r="EH21" s="22"/>
      <c r="EI21" s="22"/>
      <c r="EJ21" s="22"/>
      <c r="EK21" s="22"/>
      <c r="EL21" s="68"/>
      <c r="EM21" s="22"/>
      <c r="EN21" s="22"/>
      <c r="EO21" s="22"/>
      <c r="EP21" s="22"/>
      <c r="EQ21" s="68"/>
      <c r="ER21" s="22"/>
      <c r="ES21" s="22"/>
      <c r="ET21" s="22"/>
      <c r="EU21" s="22"/>
      <c r="EV21" s="68"/>
      <c r="EW21" s="22"/>
      <c r="EX21" s="22"/>
      <c r="EY21" s="22"/>
      <c r="EZ21" s="22"/>
      <c r="FA21" s="68"/>
      <c r="FB21" s="22"/>
      <c r="FC21" s="22"/>
      <c r="FD21" s="22"/>
      <c r="FE21" s="22"/>
      <c r="FF21" s="25"/>
    </row>
    <row r="22" spans="1:162" x14ac:dyDescent="0.25">
      <c r="A22" s="26" t="str">
        <f>AP2</f>
        <v>Kuganathan</v>
      </c>
      <c r="B22" s="5">
        <f>AP58</f>
        <v>1</v>
      </c>
      <c r="C22" s="15">
        <f>AQ58</f>
        <v>6</v>
      </c>
      <c r="D22" s="15">
        <f>AR58</f>
        <v>0</v>
      </c>
      <c r="E22" s="15">
        <f>AS58</f>
        <v>8</v>
      </c>
      <c r="F22" s="15">
        <f>AT58</f>
        <v>0</v>
      </c>
      <c r="G22" s="7"/>
      <c r="H22" s="24"/>
      <c r="I22" s="7"/>
      <c r="J22" s="7"/>
      <c r="K22" s="7"/>
      <c r="L22" s="68"/>
      <c r="M22" s="22"/>
      <c r="N22" s="22"/>
      <c r="O22" s="22"/>
      <c r="P22" s="22"/>
      <c r="Q22" s="68"/>
      <c r="R22" s="22"/>
      <c r="S22" s="22"/>
      <c r="T22" s="22"/>
      <c r="U22" s="22"/>
      <c r="V22" s="68"/>
      <c r="W22" s="70"/>
      <c r="X22" s="22"/>
      <c r="Y22" s="22"/>
      <c r="Z22" s="22"/>
      <c r="AA22" s="68"/>
      <c r="AB22" s="70"/>
      <c r="AC22" s="70"/>
      <c r="AD22" s="70"/>
      <c r="AE22" s="22"/>
      <c r="AF22" s="68"/>
      <c r="AG22" s="22"/>
      <c r="AH22" s="22"/>
      <c r="AI22" s="22"/>
      <c r="AJ22" s="22"/>
      <c r="AK22" s="68"/>
      <c r="AL22" s="22"/>
      <c r="AM22" s="22"/>
      <c r="AN22" s="22"/>
      <c r="AO22" s="22"/>
      <c r="AP22" s="68"/>
      <c r="AQ22" s="22"/>
      <c r="AR22" s="22"/>
      <c r="AS22" s="22"/>
      <c r="AT22" s="22"/>
      <c r="AU22" s="68"/>
      <c r="AV22" s="70"/>
      <c r="AW22" s="22"/>
      <c r="AX22" s="22"/>
      <c r="AY22" s="22"/>
      <c r="AZ22" s="68"/>
      <c r="BA22" s="22"/>
      <c r="BB22" s="22"/>
      <c r="BC22" s="22"/>
      <c r="BD22" s="22"/>
      <c r="BE22" s="68"/>
      <c r="BF22" s="22"/>
      <c r="BG22" s="22"/>
      <c r="BH22" s="22"/>
      <c r="BI22" s="22"/>
      <c r="BJ22" s="68"/>
      <c r="BK22" s="70"/>
      <c r="BL22" s="22"/>
      <c r="BM22" s="22"/>
      <c r="BN22" s="22"/>
      <c r="BO22" s="68"/>
      <c r="BP22" s="70"/>
      <c r="BQ22" s="22"/>
      <c r="BR22" s="22"/>
      <c r="BS22" s="22"/>
      <c r="BT22" s="68"/>
      <c r="BU22" s="22"/>
      <c r="BV22" s="22"/>
      <c r="BW22" s="22"/>
      <c r="BX22" s="22"/>
      <c r="BY22" s="68"/>
      <c r="BZ22" s="22"/>
      <c r="CA22" s="22"/>
      <c r="CB22" s="22"/>
      <c r="CC22" s="22"/>
      <c r="CD22" s="68"/>
      <c r="CE22" s="22"/>
      <c r="CF22" s="22"/>
      <c r="CG22" s="22"/>
      <c r="CH22" s="22"/>
      <c r="CI22" s="68"/>
      <c r="CJ22" s="22"/>
      <c r="CK22" s="22"/>
      <c r="CL22" s="22"/>
      <c r="CM22" s="22"/>
      <c r="CN22" s="68"/>
      <c r="CO22" s="22"/>
      <c r="CP22" s="22"/>
      <c r="CQ22" s="22"/>
      <c r="CR22" s="22"/>
      <c r="CS22" s="68"/>
      <c r="CT22" s="22"/>
      <c r="CU22" s="22"/>
      <c r="CV22" s="22"/>
      <c r="CW22" s="22"/>
      <c r="CX22" s="68"/>
      <c r="CY22" s="22"/>
      <c r="CZ22" s="22"/>
      <c r="DA22" s="22"/>
      <c r="DB22" s="22"/>
      <c r="DC22" s="68"/>
      <c r="DD22" s="22"/>
      <c r="DE22" s="22"/>
      <c r="DF22" s="22"/>
      <c r="DG22" s="22"/>
      <c r="DH22" s="68"/>
      <c r="DI22" s="69"/>
      <c r="DJ22" s="22"/>
      <c r="DK22" s="22"/>
      <c r="DL22" s="69"/>
      <c r="DM22" s="68"/>
      <c r="DN22" s="22"/>
      <c r="DO22" s="22"/>
      <c r="DP22" s="22"/>
      <c r="DQ22" s="22"/>
      <c r="DR22" s="68"/>
      <c r="DS22" s="22"/>
      <c r="DT22" s="22"/>
      <c r="DU22" s="22"/>
      <c r="DV22" s="22"/>
      <c r="DW22" s="68"/>
      <c r="DX22" s="22"/>
      <c r="DY22" s="22"/>
      <c r="DZ22" s="22"/>
      <c r="EA22" s="22"/>
      <c r="EB22" s="68"/>
      <c r="EC22" s="22"/>
      <c r="ED22" s="22"/>
      <c r="EE22" s="22"/>
      <c r="EF22" s="22"/>
      <c r="EG22" s="68"/>
      <c r="EH22" s="22"/>
      <c r="EI22" s="22"/>
      <c r="EJ22" s="22"/>
      <c r="EK22" s="22"/>
      <c r="EL22" s="68"/>
      <c r="EM22" s="22"/>
      <c r="EN22" s="22"/>
      <c r="EO22" s="22"/>
      <c r="EP22" s="22"/>
      <c r="EQ22" s="68"/>
      <c r="ER22" s="22"/>
      <c r="ES22" s="22"/>
      <c r="ET22" s="22"/>
      <c r="EU22" s="22"/>
      <c r="EV22" s="68"/>
      <c r="EW22" s="22"/>
      <c r="EX22" s="22"/>
      <c r="EY22" s="22"/>
      <c r="EZ22" s="22"/>
      <c r="FA22" s="68"/>
      <c r="FB22" s="22"/>
      <c r="FC22" s="22"/>
      <c r="FD22" s="22"/>
      <c r="FE22" s="22"/>
      <c r="FF22" s="25"/>
    </row>
    <row r="23" spans="1:162" x14ac:dyDescent="0.25">
      <c r="A23" s="49" t="str">
        <f>AZ2</f>
        <v>Hardiman</v>
      </c>
      <c r="B23" s="35">
        <f>AZ58</f>
        <v>7</v>
      </c>
      <c r="C23" s="36">
        <f>BA58</f>
        <v>42</v>
      </c>
      <c r="D23" s="36">
        <f>BB58</f>
        <v>0</v>
      </c>
      <c r="E23" s="36">
        <f>BC58</f>
        <v>65</v>
      </c>
      <c r="F23" s="36">
        <f>BD58</f>
        <v>1</v>
      </c>
      <c r="G23" s="7"/>
      <c r="H23" s="24"/>
      <c r="I23" s="7"/>
      <c r="J23" s="7"/>
      <c r="K23" s="7"/>
      <c r="L23" s="68"/>
      <c r="M23" s="22"/>
      <c r="N23" s="22"/>
      <c r="O23" s="22"/>
      <c r="P23" s="22"/>
      <c r="Q23" s="68"/>
      <c r="R23" s="22"/>
      <c r="S23" s="22"/>
      <c r="T23" s="22"/>
      <c r="U23" s="22"/>
      <c r="V23" s="68"/>
      <c r="W23" s="70"/>
      <c r="X23" s="22"/>
      <c r="Y23" s="22"/>
      <c r="Z23" s="22"/>
      <c r="AA23" s="68"/>
      <c r="AB23" s="70"/>
      <c r="AC23" s="70"/>
      <c r="AD23" s="70"/>
      <c r="AE23" s="22"/>
      <c r="AF23" s="68"/>
      <c r="AG23" s="22"/>
      <c r="AH23" s="22"/>
      <c r="AI23" s="22"/>
      <c r="AJ23" s="22"/>
      <c r="AK23" s="68"/>
      <c r="AL23" s="22"/>
      <c r="AM23" s="22"/>
      <c r="AN23" s="22"/>
      <c r="AO23" s="22"/>
      <c r="AP23" s="68"/>
      <c r="AQ23" s="22"/>
      <c r="AR23" s="22"/>
      <c r="AS23" s="22"/>
      <c r="AT23" s="22"/>
      <c r="AU23" s="68"/>
      <c r="AV23" s="70"/>
      <c r="AW23" s="22"/>
      <c r="AX23" s="22"/>
      <c r="AY23" s="22"/>
      <c r="AZ23" s="68"/>
      <c r="BA23" s="22"/>
      <c r="BB23" s="22"/>
      <c r="BC23" s="22"/>
      <c r="BD23" s="22"/>
      <c r="BE23" s="68"/>
      <c r="BF23" s="22"/>
      <c r="BG23" s="22"/>
      <c r="BH23" s="22"/>
      <c r="BI23" s="22"/>
      <c r="BJ23" s="68"/>
      <c r="BK23" s="70"/>
      <c r="BL23" s="22"/>
      <c r="BM23" s="22"/>
      <c r="BN23" s="22"/>
      <c r="BO23" s="68"/>
      <c r="BP23" s="70"/>
      <c r="BQ23" s="22"/>
      <c r="BR23" s="22"/>
      <c r="BS23" s="22"/>
      <c r="BT23" s="68"/>
      <c r="BU23" s="22"/>
      <c r="BV23" s="22"/>
      <c r="BW23" s="22"/>
      <c r="BX23" s="22"/>
      <c r="BY23" s="68"/>
      <c r="BZ23" s="22"/>
      <c r="CA23" s="22"/>
      <c r="CB23" s="22"/>
      <c r="CC23" s="22"/>
      <c r="CD23" s="68"/>
      <c r="CE23" s="22"/>
      <c r="CF23" s="22"/>
      <c r="CG23" s="22"/>
      <c r="CH23" s="22"/>
      <c r="CI23" s="68"/>
      <c r="CJ23" s="22"/>
      <c r="CK23" s="22"/>
      <c r="CL23" s="22"/>
      <c r="CM23" s="22"/>
      <c r="CN23" s="68"/>
      <c r="CO23" s="22"/>
      <c r="CP23" s="22"/>
      <c r="CQ23" s="22"/>
      <c r="CR23" s="22"/>
      <c r="CS23" s="68"/>
      <c r="CT23" s="70"/>
      <c r="CU23" s="70"/>
      <c r="CV23" s="22"/>
      <c r="CW23" s="22"/>
      <c r="CX23" s="68"/>
      <c r="CY23" s="22"/>
      <c r="CZ23" s="22"/>
      <c r="DA23" s="22"/>
      <c r="DB23" s="22"/>
      <c r="DC23" s="68"/>
      <c r="DD23" s="70"/>
      <c r="DE23" s="22"/>
      <c r="DF23" s="22"/>
      <c r="DG23" s="22"/>
      <c r="DH23" s="68"/>
      <c r="DI23" s="70"/>
      <c r="DJ23" s="22"/>
      <c r="DK23" s="22"/>
      <c r="DL23" s="22"/>
      <c r="DM23" s="68"/>
      <c r="DN23" s="70"/>
      <c r="DO23" s="22"/>
      <c r="DP23" s="22"/>
      <c r="DQ23" s="22"/>
      <c r="DR23" s="68"/>
      <c r="DS23" s="22"/>
      <c r="DT23" s="22"/>
      <c r="DU23" s="22"/>
      <c r="DV23" s="22"/>
      <c r="DW23" s="68"/>
      <c r="DX23" s="22"/>
      <c r="DY23" s="22"/>
      <c r="DZ23" s="22"/>
      <c r="EA23" s="22"/>
      <c r="EB23" s="68"/>
      <c r="EC23" s="22"/>
      <c r="ED23" s="22"/>
      <c r="EE23" s="22"/>
      <c r="EF23" s="22"/>
      <c r="EG23" s="68"/>
      <c r="EH23" s="22"/>
      <c r="EI23" s="22"/>
      <c r="EJ23" s="22"/>
      <c r="EK23" s="22"/>
      <c r="EL23" s="68"/>
      <c r="EM23" s="22"/>
      <c r="EN23" s="22"/>
      <c r="EO23" s="22"/>
      <c r="EP23" s="22"/>
      <c r="EQ23" s="68"/>
      <c r="ER23" s="22"/>
      <c r="ES23" s="22"/>
      <c r="ET23" s="22"/>
      <c r="EU23" s="22"/>
      <c r="EV23" s="68"/>
      <c r="EW23" s="22"/>
      <c r="EX23" s="22"/>
      <c r="EY23" s="22"/>
      <c r="EZ23" s="22"/>
      <c r="FA23" s="68"/>
      <c r="FB23" s="22"/>
      <c r="FC23" s="22"/>
      <c r="FD23" s="22"/>
      <c r="FE23" s="22"/>
      <c r="FF23" s="25"/>
    </row>
    <row r="24" spans="1:162" x14ac:dyDescent="0.25">
      <c r="A24" s="4" t="str">
        <f>BO2</f>
        <v>Hood</v>
      </c>
      <c r="B24" s="5">
        <f>BO58</f>
        <v>1</v>
      </c>
      <c r="C24" s="15">
        <f>BP58</f>
        <v>6</v>
      </c>
      <c r="D24" s="15">
        <f>BQ58</f>
        <v>0</v>
      </c>
      <c r="E24" s="15">
        <f>BR58</f>
        <v>2</v>
      </c>
      <c r="F24" s="15">
        <f>BS58</f>
        <v>0</v>
      </c>
      <c r="G24" s="7"/>
      <c r="H24" s="24"/>
      <c r="I24" s="7"/>
      <c r="J24" s="7"/>
      <c r="K24" s="7"/>
      <c r="L24" s="68"/>
      <c r="M24" s="22"/>
      <c r="N24" s="22"/>
      <c r="O24" s="22"/>
      <c r="P24" s="22"/>
      <c r="Q24" s="68"/>
      <c r="R24" s="22"/>
      <c r="S24" s="22"/>
      <c r="T24" s="22"/>
      <c r="U24" s="22"/>
      <c r="V24" s="68"/>
      <c r="W24" s="70"/>
      <c r="X24" s="22"/>
      <c r="Y24" s="22"/>
      <c r="Z24" s="22"/>
      <c r="AA24" s="68"/>
      <c r="AB24" s="70"/>
      <c r="AC24" s="70"/>
      <c r="AD24" s="70"/>
      <c r="AE24" s="22"/>
      <c r="AF24" s="68"/>
      <c r="AG24" s="22"/>
      <c r="AH24" s="22"/>
      <c r="AI24" s="22"/>
      <c r="AJ24" s="22"/>
      <c r="AK24" s="68"/>
      <c r="AL24" s="22"/>
      <c r="AM24" s="22"/>
      <c r="AN24" s="22"/>
      <c r="AO24" s="22"/>
      <c r="AP24" s="68"/>
      <c r="AQ24" s="22"/>
      <c r="AR24" s="22"/>
      <c r="AS24" s="22"/>
      <c r="AT24" s="22"/>
      <c r="AU24" s="68"/>
      <c r="AV24" s="70"/>
      <c r="AW24" s="22"/>
      <c r="AX24" s="22"/>
      <c r="AY24" s="22"/>
      <c r="AZ24" s="68"/>
      <c r="BA24" s="22"/>
      <c r="BB24" s="22"/>
      <c r="BC24" s="22"/>
      <c r="BD24" s="22"/>
      <c r="BE24" s="68"/>
      <c r="BF24" s="22"/>
      <c r="BG24" s="22"/>
      <c r="BH24" s="22"/>
      <c r="BI24" s="22"/>
      <c r="BJ24" s="68"/>
      <c r="BK24" s="70"/>
      <c r="BL24" s="22"/>
      <c r="BM24" s="22"/>
      <c r="BN24" s="22"/>
      <c r="BO24" s="68"/>
      <c r="BP24" s="70"/>
      <c r="BQ24" s="22"/>
      <c r="BR24" s="22"/>
      <c r="BS24" s="22"/>
      <c r="BT24" s="68"/>
      <c r="BU24" s="70"/>
      <c r="BV24" s="22"/>
      <c r="BW24" s="22"/>
      <c r="BX24" s="22"/>
      <c r="BY24" s="68"/>
      <c r="BZ24" s="22"/>
      <c r="CA24" s="22"/>
      <c r="CB24" s="22"/>
      <c r="CC24" s="22"/>
      <c r="CD24" s="68"/>
      <c r="CE24" s="70"/>
      <c r="CF24" s="22"/>
      <c r="CG24" s="22"/>
      <c r="CH24" s="22"/>
      <c r="CI24" s="68"/>
      <c r="CJ24" s="70"/>
      <c r="CK24" s="22"/>
      <c r="CL24" s="22"/>
      <c r="CM24" s="22"/>
      <c r="CN24" s="68"/>
      <c r="CO24" s="22"/>
      <c r="CP24" s="22"/>
      <c r="CQ24" s="22"/>
      <c r="CR24" s="22"/>
      <c r="CS24" s="68"/>
      <c r="CT24" s="70"/>
      <c r="CU24" s="70"/>
      <c r="CV24" s="22"/>
      <c r="CW24" s="22"/>
      <c r="CX24" s="68"/>
      <c r="CY24" s="22"/>
      <c r="CZ24" s="22"/>
      <c r="DA24" s="22"/>
      <c r="DB24" s="22"/>
      <c r="DC24" s="68"/>
      <c r="DD24" s="70"/>
      <c r="DE24" s="22"/>
      <c r="DF24" s="22"/>
      <c r="DG24" s="22"/>
      <c r="DH24" s="68"/>
      <c r="DI24" s="70"/>
      <c r="DJ24" s="22"/>
      <c r="DK24" s="22"/>
      <c r="DL24" s="22"/>
      <c r="DM24" s="68"/>
      <c r="DN24" s="70"/>
      <c r="DO24" s="22"/>
      <c r="DP24" s="22"/>
      <c r="DQ24" s="22"/>
      <c r="DR24" s="68"/>
      <c r="DS24" s="22"/>
      <c r="DT24" s="22"/>
      <c r="DU24" s="22"/>
      <c r="DV24" s="22"/>
      <c r="DW24" s="68"/>
      <c r="DX24" s="22"/>
      <c r="DY24" s="22"/>
      <c r="DZ24" s="22"/>
      <c r="EA24" s="22"/>
      <c r="EB24" s="68"/>
      <c r="EC24" s="22"/>
      <c r="ED24" s="22"/>
      <c r="EE24" s="22"/>
      <c r="EF24" s="22"/>
      <c r="EG24" s="68"/>
      <c r="EH24" s="22"/>
      <c r="EI24" s="22"/>
      <c r="EJ24" s="22"/>
      <c r="EK24" s="22"/>
      <c r="EL24" s="68"/>
      <c r="EM24" s="22"/>
      <c r="EN24" s="22"/>
      <c r="EO24" s="22"/>
      <c r="EP24" s="22"/>
      <c r="EQ24" s="68"/>
      <c r="ER24" s="22"/>
      <c r="ES24" s="22"/>
      <c r="ET24" s="22"/>
      <c r="EU24" s="22"/>
      <c r="EV24" s="68"/>
      <c r="EW24" s="22"/>
      <c r="EX24" s="22"/>
      <c r="EY24" s="22"/>
      <c r="EZ24" s="22"/>
      <c r="FA24" s="68"/>
      <c r="FB24" s="22"/>
      <c r="FC24" s="22"/>
      <c r="FD24" s="22"/>
      <c r="FE24" s="22"/>
      <c r="FF24" s="25"/>
    </row>
    <row r="25" spans="1:162" x14ac:dyDescent="0.25">
      <c r="A25" s="62" t="str">
        <f>CD2</f>
        <v>Mason-Wilkes</v>
      </c>
      <c r="B25" s="35">
        <f>CD58</f>
        <v>4.5</v>
      </c>
      <c r="C25" s="36">
        <f>CE58</f>
        <v>29</v>
      </c>
      <c r="D25" s="36">
        <f>CF58</f>
        <v>0</v>
      </c>
      <c r="E25" s="36">
        <f>CG58</f>
        <v>30</v>
      </c>
      <c r="F25" s="36">
        <f>CH58</f>
        <v>0</v>
      </c>
      <c r="G25" s="7"/>
      <c r="H25" s="24"/>
      <c r="I25" s="7"/>
      <c r="J25" s="7"/>
      <c r="K25" s="7"/>
      <c r="L25" s="68"/>
      <c r="M25" s="22"/>
      <c r="N25" s="22"/>
      <c r="O25" s="22"/>
      <c r="P25" s="22"/>
      <c r="Q25" s="68"/>
      <c r="R25" s="22"/>
      <c r="S25" s="22"/>
      <c r="T25" s="22"/>
      <c r="U25" s="22"/>
      <c r="V25" s="68"/>
      <c r="W25" s="70"/>
      <c r="X25" s="22"/>
      <c r="Y25" s="22"/>
      <c r="Z25" s="22"/>
      <c r="AA25" s="68"/>
      <c r="AB25" s="70"/>
      <c r="AC25" s="70"/>
      <c r="AD25" s="70"/>
      <c r="AE25" s="22"/>
      <c r="AF25" s="68"/>
      <c r="AG25" s="22"/>
      <c r="AH25" s="22"/>
      <c r="AI25" s="22"/>
      <c r="AJ25" s="22"/>
      <c r="AK25" s="68"/>
      <c r="AL25" s="22"/>
      <c r="AM25" s="22"/>
      <c r="AN25" s="22"/>
      <c r="AO25" s="22"/>
      <c r="AP25" s="68"/>
      <c r="AQ25" s="22"/>
      <c r="AR25" s="22"/>
      <c r="AS25" s="22"/>
      <c r="AT25" s="22"/>
      <c r="AU25" s="68"/>
      <c r="AV25" s="70"/>
      <c r="AW25" s="22"/>
      <c r="AX25" s="22"/>
      <c r="AY25" s="22"/>
      <c r="AZ25" s="68"/>
      <c r="BA25" s="22"/>
      <c r="BB25" s="22"/>
      <c r="BC25" s="22"/>
      <c r="BD25" s="22"/>
      <c r="BE25" s="68"/>
      <c r="BF25" s="22"/>
      <c r="BG25" s="22"/>
      <c r="BH25" s="22"/>
      <c r="BI25" s="22"/>
      <c r="BJ25" s="68"/>
      <c r="BK25" s="70"/>
      <c r="BL25" s="22"/>
      <c r="BM25" s="22"/>
      <c r="BN25" s="22"/>
      <c r="BO25" s="68"/>
      <c r="BP25" s="70"/>
      <c r="BQ25" s="22"/>
      <c r="BR25" s="22"/>
      <c r="BS25" s="22"/>
      <c r="BT25" s="68"/>
      <c r="BU25" s="70"/>
      <c r="BV25" s="22"/>
      <c r="BW25" s="22"/>
      <c r="BX25" s="22"/>
      <c r="BY25" s="68"/>
      <c r="BZ25" s="22"/>
      <c r="CA25" s="22"/>
      <c r="CB25" s="22"/>
      <c r="CC25" s="22"/>
      <c r="CD25" s="68"/>
      <c r="CE25" s="70"/>
      <c r="CF25" s="22"/>
      <c r="CG25" s="22"/>
      <c r="CH25" s="22"/>
      <c r="CI25" s="68"/>
      <c r="CJ25" s="70"/>
      <c r="CK25" s="22"/>
      <c r="CL25" s="22"/>
      <c r="CM25" s="22"/>
      <c r="CN25" s="68"/>
      <c r="CO25" s="22"/>
      <c r="CP25" s="22"/>
      <c r="CQ25" s="22"/>
      <c r="CR25" s="22"/>
      <c r="CS25" s="68"/>
      <c r="CT25" s="70"/>
      <c r="CU25" s="70"/>
      <c r="CV25" s="22"/>
      <c r="CW25" s="22"/>
      <c r="CX25" s="68"/>
      <c r="CY25" s="22"/>
      <c r="CZ25" s="22"/>
      <c r="DA25" s="22"/>
      <c r="DB25" s="22"/>
      <c r="DC25" s="68"/>
      <c r="DD25" s="70"/>
      <c r="DE25" s="22"/>
      <c r="DF25" s="22"/>
      <c r="DG25" s="22"/>
      <c r="DH25" s="68"/>
      <c r="DI25" s="70"/>
      <c r="DJ25" s="22"/>
      <c r="DK25" s="22"/>
      <c r="DL25" s="22"/>
      <c r="DM25" s="68"/>
      <c r="DN25" s="70"/>
      <c r="DO25" s="22"/>
      <c r="DP25" s="22"/>
      <c r="DQ25" s="22"/>
      <c r="DR25" s="68"/>
      <c r="DS25" s="22"/>
      <c r="DT25" s="22"/>
      <c r="DU25" s="22"/>
      <c r="DV25" s="22"/>
      <c r="DW25" s="68"/>
      <c r="DX25" s="22"/>
      <c r="DY25" s="22"/>
      <c r="DZ25" s="22"/>
      <c r="EA25" s="22"/>
      <c r="EB25" s="68"/>
      <c r="EC25" s="22"/>
      <c r="ED25" s="22"/>
      <c r="EE25" s="22"/>
      <c r="EF25" s="22"/>
      <c r="EG25" s="68"/>
      <c r="EH25" s="22"/>
      <c r="EI25" s="22"/>
      <c r="EJ25" s="22"/>
      <c r="EK25" s="22"/>
      <c r="EL25" s="68"/>
      <c r="EM25" s="22"/>
      <c r="EN25" s="22"/>
      <c r="EO25" s="22"/>
      <c r="EP25" s="22"/>
      <c r="EQ25" s="68"/>
      <c r="ER25" s="22"/>
      <c r="ES25" s="22"/>
      <c r="ET25" s="22"/>
      <c r="EU25" s="22"/>
      <c r="EV25" s="68"/>
      <c r="EW25" s="22"/>
      <c r="EX25" s="22"/>
      <c r="EY25" s="22"/>
      <c r="EZ25" s="22"/>
      <c r="FA25" s="68"/>
      <c r="FB25" s="22"/>
      <c r="FC25" s="22"/>
      <c r="FD25" s="22"/>
      <c r="FE25" s="22"/>
      <c r="FF25" s="25"/>
    </row>
    <row r="26" spans="1:162" x14ac:dyDescent="0.25">
      <c r="A26" s="26" t="str">
        <f>BY2</f>
        <v>Mukhter</v>
      </c>
      <c r="B26" s="5">
        <f>BY58</f>
        <v>8</v>
      </c>
      <c r="C26" s="15">
        <f>BZ58</f>
        <v>48</v>
      </c>
      <c r="D26" s="15">
        <f>CA58</f>
        <v>2</v>
      </c>
      <c r="E26" s="15">
        <f>CB58</f>
        <v>19</v>
      </c>
      <c r="F26" s="15">
        <f>CC58</f>
        <v>0</v>
      </c>
      <c r="G26" s="7"/>
      <c r="H26" s="24"/>
      <c r="I26" s="7"/>
      <c r="J26" s="7"/>
      <c r="K26" s="7"/>
      <c r="L26" s="68"/>
      <c r="M26" s="22"/>
      <c r="N26" s="22"/>
      <c r="O26" s="22"/>
      <c r="P26" s="22"/>
      <c r="Q26" s="68"/>
      <c r="R26" s="22"/>
      <c r="S26" s="22"/>
      <c r="T26" s="22"/>
      <c r="U26" s="22"/>
      <c r="V26" s="68"/>
      <c r="W26" s="70"/>
      <c r="X26" s="22"/>
      <c r="Y26" s="22"/>
      <c r="Z26" s="22"/>
      <c r="AA26" s="68"/>
      <c r="AB26" s="70"/>
      <c r="AC26" s="70"/>
      <c r="AD26" s="70"/>
      <c r="AE26" s="22"/>
      <c r="AF26" s="68"/>
      <c r="AG26" s="22"/>
      <c r="AH26" s="22"/>
      <c r="AI26" s="22"/>
      <c r="AJ26" s="22"/>
      <c r="AK26" s="68"/>
      <c r="AL26" s="22"/>
      <c r="AM26" s="22"/>
      <c r="AN26" s="22"/>
      <c r="AO26" s="22"/>
      <c r="AP26" s="68"/>
      <c r="AQ26" s="22"/>
      <c r="AR26" s="22"/>
      <c r="AS26" s="22"/>
      <c r="AT26" s="22"/>
      <c r="AU26" s="68"/>
      <c r="AV26" s="70"/>
      <c r="AW26" s="22"/>
      <c r="AX26" s="22"/>
      <c r="AY26" s="22"/>
      <c r="AZ26" s="68"/>
      <c r="BA26" s="22"/>
      <c r="BB26" s="22"/>
      <c r="BC26" s="22"/>
      <c r="BD26" s="22"/>
      <c r="BE26" s="68"/>
      <c r="BF26" s="22"/>
      <c r="BG26" s="22"/>
      <c r="BH26" s="22"/>
      <c r="BI26" s="22"/>
      <c r="BJ26" s="68"/>
      <c r="BK26" s="70"/>
      <c r="BL26" s="22"/>
      <c r="BM26" s="22"/>
      <c r="BN26" s="22"/>
      <c r="BO26" s="68"/>
      <c r="BP26" s="70"/>
      <c r="BQ26" s="22"/>
      <c r="BR26" s="22"/>
      <c r="BS26" s="22"/>
      <c r="BT26" s="68"/>
      <c r="BU26" s="70"/>
      <c r="BV26" s="22"/>
      <c r="BW26" s="22"/>
      <c r="BX26" s="22"/>
      <c r="BY26" s="68"/>
      <c r="BZ26" s="22"/>
      <c r="CA26" s="22"/>
      <c r="CB26" s="22"/>
      <c r="CC26" s="22"/>
      <c r="CD26" s="68"/>
      <c r="CE26" s="70"/>
      <c r="CF26" s="22"/>
      <c r="CG26" s="22"/>
      <c r="CH26" s="22"/>
      <c r="CI26" s="68"/>
      <c r="CJ26" s="70"/>
      <c r="CK26" s="22"/>
      <c r="CL26" s="22"/>
      <c r="CM26" s="22"/>
      <c r="CN26" s="68"/>
      <c r="CO26" s="22"/>
      <c r="CP26" s="22"/>
      <c r="CQ26" s="22"/>
      <c r="CR26" s="22"/>
      <c r="CS26" s="68"/>
      <c r="CT26" s="70"/>
      <c r="CU26" s="70"/>
      <c r="CV26" s="22"/>
      <c r="CW26" s="22"/>
      <c r="CX26" s="68"/>
      <c r="CY26" s="22"/>
      <c r="CZ26" s="22"/>
      <c r="DA26" s="22"/>
      <c r="DB26" s="22"/>
      <c r="DC26" s="68"/>
      <c r="DD26" s="70"/>
      <c r="DE26" s="22"/>
      <c r="DF26" s="22"/>
      <c r="DG26" s="22"/>
      <c r="DH26" s="68"/>
      <c r="DI26" s="70"/>
      <c r="DJ26" s="22"/>
      <c r="DK26" s="22"/>
      <c r="DL26" s="22"/>
      <c r="DM26" s="68"/>
      <c r="DN26" s="70"/>
      <c r="DO26" s="22"/>
      <c r="DP26" s="22"/>
      <c r="DQ26" s="22"/>
      <c r="DR26" s="68"/>
      <c r="DS26" s="22"/>
      <c r="DT26" s="22"/>
      <c r="DU26" s="22"/>
      <c r="DV26" s="22"/>
      <c r="DW26" s="68"/>
      <c r="DX26" s="22"/>
      <c r="DY26" s="22"/>
      <c r="DZ26" s="22"/>
      <c r="EA26" s="22"/>
      <c r="EB26" s="68"/>
      <c r="EC26" s="22"/>
      <c r="ED26" s="22"/>
      <c r="EE26" s="22"/>
      <c r="EF26" s="22"/>
      <c r="EG26" s="68"/>
      <c r="EH26" s="22"/>
      <c r="EI26" s="22"/>
      <c r="EJ26" s="22"/>
      <c r="EK26" s="22"/>
      <c r="EL26" s="68"/>
      <c r="EM26" s="22"/>
      <c r="EN26" s="22"/>
      <c r="EO26" s="22"/>
      <c r="EP26" s="22"/>
      <c r="EQ26" s="68"/>
      <c r="ER26" s="22"/>
      <c r="ES26" s="22"/>
      <c r="ET26" s="22"/>
      <c r="EU26" s="22"/>
      <c r="EV26" s="68"/>
      <c r="EW26" s="22"/>
      <c r="EX26" s="22"/>
      <c r="EY26" s="22"/>
      <c r="EZ26" s="22"/>
      <c r="FA26" s="68"/>
      <c r="FB26" s="22"/>
      <c r="FC26" s="22"/>
      <c r="FD26" s="22"/>
      <c r="FE26" s="22"/>
      <c r="FF26" s="25"/>
    </row>
    <row r="27" spans="1:162" x14ac:dyDescent="0.25">
      <c r="A27" s="61" t="str">
        <f>CX2</f>
        <v>Powling</v>
      </c>
      <c r="B27" s="5">
        <f>CX58</f>
        <v>3</v>
      </c>
      <c r="C27" s="15">
        <f>CY58</f>
        <v>18</v>
      </c>
      <c r="D27" s="15">
        <f>CZ58</f>
        <v>0</v>
      </c>
      <c r="E27" s="15">
        <f>DA58</f>
        <v>32</v>
      </c>
      <c r="F27" s="15">
        <f>DB58</f>
        <v>1</v>
      </c>
      <c r="G27" s="7"/>
      <c r="H27" s="24"/>
      <c r="I27" s="7"/>
      <c r="J27" s="7"/>
      <c r="K27" s="7"/>
      <c r="L27" s="68"/>
      <c r="M27" s="22"/>
      <c r="N27" s="22"/>
      <c r="O27" s="22"/>
      <c r="P27" s="22"/>
      <c r="Q27" s="68"/>
      <c r="R27" s="22"/>
      <c r="S27" s="22"/>
      <c r="T27" s="22"/>
      <c r="U27" s="22"/>
      <c r="V27" s="68"/>
      <c r="W27" s="69"/>
      <c r="X27" s="22"/>
      <c r="Y27" s="22"/>
      <c r="Z27" s="22"/>
      <c r="AA27" s="68"/>
      <c r="AB27" s="70"/>
      <c r="AC27" s="70"/>
      <c r="AD27" s="70"/>
      <c r="AE27" s="22"/>
      <c r="AF27" s="68"/>
      <c r="AG27" s="22"/>
      <c r="AH27" s="22"/>
      <c r="AI27" s="22"/>
      <c r="AJ27" s="22"/>
      <c r="AK27" s="68"/>
      <c r="AL27" s="22"/>
      <c r="AM27" s="22"/>
      <c r="AN27" s="22"/>
      <c r="AO27" s="22"/>
      <c r="AP27" s="68"/>
      <c r="AQ27" s="22"/>
      <c r="AR27" s="22"/>
      <c r="AS27" s="22"/>
      <c r="AT27" s="22"/>
      <c r="AU27" s="68"/>
      <c r="AV27" s="70"/>
      <c r="AW27" s="22"/>
      <c r="AX27" s="22"/>
      <c r="AY27" s="22"/>
      <c r="AZ27" s="68"/>
      <c r="BA27" s="22"/>
      <c r="BB27" s="22"/>
      <c r="BC27" s="22"/>
      <c r="BD27" s="22"/>
      <c r="BE27" s="68"/>
      <c r="BF27" s="22"/>
      <c r="BG27" s="22"/>
      <c r="BH27" s="22"/>
      <c r="BI27" s="22"/>
      <c r="BJ27" s="68"/>
      <c r="BK27" s="70"/>
      <c r="BL27" s="22"/>
      <c r="BM27" s="22"/>
      <c r="BN27" s="22"/>
      <c r="BO27" s="68"/>
      <c r="BP27" s="70"/>
      <c r="BQ27" s="22"/>
      <c r="BR27" s="22"/>
      <c r="BS27" s="22"/>
      <c r="BT27" s="68"/>
      <c r="BU27" s="70"/>
      <c r="BV27" s="22"/>
      <c r="BW27" s="22"/>
      <c r="BX27" s="22"/>
      <c r="BY27" s="68"/>
      <c r="BZ27" s="22"/>
      <c r="CA27" s="22"/>
      <c r="CB27" s="22"/>
      <c r="CC27" s="22"/>
      <c r="CD27" s="68"/>
      <c r="CE27" s="70"/>
      <c r="CF27" s="22"/>
      <c r="CG27" s="22"/>
      <c r="CH27" s="22"/>
      <c r="CI27" s="68"/>
      <c r="CJ27" s="70"/>
      <c r="CK27" s="22"/>
      <c r="CL27" s="22"/>
      <c r="CM27" s="22"/>
      <c r="CN27" s="68"/>
      <c r="CO27" s="22"/>
      <c r="CP27" s="22"/>
      <c r="CQ27" s="22"/>
      <c r="CR27" s="22"/>
      <c r="CS27" s="68"/>
      <c r="CT27" s="70"/>
      <c r="CU27" s="70"/>
      <c r="CV27" s="22"/>
      <c r="CW27" s="22"/>
      <c r="CX27" s="68"/>
      <c r="CY27" s="22"/>
      <c r="CZ27" s="22"/>
      <c r="DA27" s="22"/>
      <c r="DB27" s="22"/>
      <c r="DC27" s="68"/>
      <c r="DD27" s="70"/>
      <c r="DE27" s="22"/>
      <c r="DF27" s="22"/>
      <c r="DG27" s="22"/>
      <c r="DH27" s="68"/>
      <c r="DI27" s="70"/>
      <c r="DJ27" s="22"/>
      <c r="DK27" s="22"/>
      <c r="DL27" s="22"/>
      <c r="DM27" s="68"/>
      <c r="DN27" s="70"/>
      <c r="DO27" s="22"/>
      <c r="DP27" s="22"/>
      <c r="DQ27" s="22"/>
      <c r="DR27" s="68"/>
      <c r="DS27" s="22"/>
      <c r="DT27" s="22"/>
      <c r="DU27" s="22"/>
      <c r="DV27" s="22"/>
      <c r="DW27" s="68"/>
      <c r="DX27" s="22"/>
      <c r="DY27" s="22"/>
      <c r="DZ27" s="22"/>
      <c r="EA27" s="22"/>
      <c r="EB27" s="68"/>
      <c r="EC27" s="22"/>
      <c r="ED27" s="22"/>
      <c r="EE27" s="22"/>
      <c r="EF27" s="22"/>
      <c r="EG27" s="68"/>
      <c r="EH27" s="22"/>
      <c r="EI27" s="22"/>
      <c r="EJ27" s="22"/>
      <c r="EK27" s="22"/>
      <c r="EL27" s="68"/>
      <c r="EM27" s="22"/>
      <c r="EN27" s="22"/>
      <c r="EO27" s="22"/>
      <c r="EP27" s="22"/>
      <c r="EQ27" s="68"/>
      <c r="ER27" s="22"/>
      <c r="ES27" s="22"/>
      <c r="ET27" s="22"/>
      <c r="EU27" s="22"/>
      <c r="EV27" s="68"/>
      <c r="EW27" s="22"/>
      <c r="EX27" s="22"/>
      <c r="EY27" s="22"/>
      <c r="EZ27" s="22"/>
      <c r="FA27" s="68"/>
      <c r="FB27" s="22"/>
      <c r="FC27" s="22"/>
      <c r="FD27" s="22"/>
      <c r="FE27" s="22"/>
      <c r="FF27" s="25"/>
    </row>
    <row r="28" spans="1:162" x14ac:dyDescent="0.25">
      <c r="A28" s="61" t="str">
        <f>AU2</f>
        <v>Staines D</v>
      </c>
      <c r="B28" s="5">
        <f>AU58</f>
        <v>2</v>
      </c>
      <c r="C28" s="15">
        <f>AV58</f>
        <v>12</v>
      </c>
      <c r="D28" s="15">
        <f>AW58</f>
        <v>0</v>
      </c>
      <c r="E28" s="15">
        <f>AX58</f>
        <v>17</v>
      </c>
      <c r="F28" s="15">
        <f>AY58</f>
        <v>0</v>
      </c>
      <c r="G28" s="7"/>
      <c r="H28" s="24"/>
      <c r="I28" s="7"/>
      <c r="J28" s="7"/>
      <c r="K28" s="7"/>
      <c r="L28" s="68"/>
      <c r="M28" s="22"/>
      <c r="N28" s="22"/>
      <c r="O28" s="22"/>
      <c r="P28" s="22"/>
      <c r="Q28" s="68"/>
      <c r="R28" s="22"/>
      <c r="S28" s="22"/>
      <c r="T28" s="22"/>
      <c r="U28" s="22"/>
      <c r="V28" s="68"/>
      <c r="W28" s="69"/>
      <c r="X28" s="22"/>
      <c r="Y28" s="22"/>
      <c r="Z28" s="22"/>
      <c r="AA28" s="68"/>
      <c r="AB28" s="70"/>
      <c r="AC28" s="70"/>
      <c r="AD28" s="70"/>
      <c r="AE28" s="22"/>
      <c r="AF28" s="68"/>
      <c r="AG28" s="22"/>
      <c r="AH28" s="22"/>
      <c r="AI28" s="22"/>
      <c r="AJ28" s="22"/>
      <c r="AK28" s="68"/>
      <c r="AL28" s="22"/>
      <c r="AM28" s="22"/>
      <c r="AN28" s="22"/>
      <c r="AO28" s="22"/>
      <c r="AP28" s="68"/>
      <c r="AQ28" s="22"/>
      <c r="AR28" s="22"/>
      <c r="AS28" s="22"/>
      <c r="AT28" s="22"/>
      <c r="AU28" s="68"/>
      <c r="AV28" s="70"/>
      <c r="AW28" s="22"/>
      <c r="AX28" s="22"/>
      <c r="AY28" s="22"/>
      <c r="AZ28" s="68"/>
      <c r="BA28" s="22"/>
      <c r="BB28" s="22"/>
      <c r="BC28" s="22"/>
      <c r="BD28" s="22"/>
      <c r="BE28" s="68"/>
      <c r="BF28" s="22"/>
      <c r="BG28" s="22"/>
      <c r="BH28" s="22"/>
      <c r="BI28" s="22"/>
      <c r="BJ28" s="68"/>
      <c r="BK28" s="70"/>
      <c r="BL28" s="22"/>
      <c r="BM28" s="22"/>
      <c r="BN28" s="22"/>
      <c r="BO28" s="68"/>
      <c r="BP28" s="70"/>
      <c r="BQ28" s="22"/>
      <c r="BR28" s="22"/>
      <c r="BS28" s="22"/>
      <c r="BT28" s="68"/>
      <c r="BU28" s="70"/>
      <c r="BV28" s="22"/>
      <c r="BW28" s="22"/>
      <c r="BX28" s="22"/>
      <c r="BY28" s="68"/>
      <c r="BZ28" s="22"/>
      <c r="CA28" s="22"/>
      <c r="CB28" s="22"/>
      <c r="CC28" s="22"/>
      <c r="CD28" s="68"/>
      <c r="CE28" s="70"/>
      <c r="CF28" s="22"/>
      <c r="CG28" s="22"/>
      <c r="CH28" s="22"/>
      <c r="CI28" s="68"/>
      <c r="CJ28" s="70"/>
      <c r="CK28" s="22"/>
      <c r="CL28" s="22"/>
      <c r="CM28" s="22"/>
      <c r="CN28" s="68"/>
      <c r="CO28" s="22"/>
      <c r="CP28" s="22"/>
      <c r="CQ28" s="22"/>
      <c r="CR28" s="22"/>
      <c r="CS28" s="68"/>
      <c r="CT28" s="70"/>
      <c r="CU28" s="70"/>
      <c r="CV28" s="22"/>
      <c r="CW28" s="22"/>
      <c r="CX28" s="68"/>
      <c r="CY28" s="22"/>
      <c r="CZ28" s="22"/>
      <c r="DA28" s="22"/>
      <c r="DB28" s="22"/>
      <c r="DC28" s="68"/>
      <c r="DD28" s="70"/>
      <c r="DE28" s="22"/>
      <c r="DF28" s="22"/>
      <c r="DG28" s="22"/>
      <c r="DH28" s="68"/>
      <c r="DI28" s="70"/>
      <c r="DJ28" s="22"/>
      <c r="DK28" s="22"/>
      <c r="DL28" s="22"/>
      <c r="DM28" s="68"/>
      <c r="DN28" s="70"/>
      <c r="DO28" s="22"/>
      <c r="DP28" s="22"/>
      <c r="DQ28" s="22"/>
      <c r="DR28" s="68"/>
      <c r="DS28" s="22"/>
      <c r="DT28" s="22"/>
      <c r="DU28" s="22"/>
      <c r="DV28" s="22"/>
      <c r="DW28" s="68"/>
      <c r="DX28" s="22"/>
      <c r="DY28" s="22"/>
      <c r="DZ28" s="22"/>
      <c r="EA28" s="22"/>
      <c r="EB28" s="68"/>
      <c r="EC28" s="22"/>
      <c r="ED28" s="22"/>
      <c r="EE28" s="22"/>
      <c r="EF28" s="22"/>
      <c r="EG28" s="68"/>
      <c r="EH28" s="22"/>
      <c r="EI28" s="22"/>
      <c r="EJ28" s="22"/>
      <c r="EK28" s="22"/>
      <c r="EL28" s="68"/>
      <c r="EM28" s="22"/>
      <c r="EN28" s="22"/>
      <c r="EO28" s="22"/>
      <c r="EP28" s="22"/>
      <c r="EQ28" s="68"/>
      <c r="ER28" s="22"/>
      <c r="ES28" s="22"/>
      <c r="ET28" s="22"/>
      <c r="EU28" s="22"/>
      <c r="EV28" s="68"/>
      <c r="EW28" s="22"/>
      <c r="EX28" s="22"/>
      <c r="EY28" s="22"/>
      <c r="EZ28" s="22"/>
      <c r="FA28" s="68"/>
      <c r="FB28" s="22"/>
      <c r="FC28" s="22"/>
      <c r="FD28" s="22"/>
      <c r="FE28" s="22"/>
      <c r="FF28" s="25"/>
    </row>
    <row r="29" spans="1:162" x14ac:dyDescent="0.25">
      <c r="A29" s="62" t="str">
        <f>EB2</f>
        <v>Swain</v>
      </c>
      <c r="B29" s="5">
        <f>EB58</f>
        <v>6</v>
      </c>
      <c r="C29" s="15">
        <f>EC58</f>
        <v>36</v>
      </c>
      <c r="D29" s="15">
        <f>ED58</f>
        <v>0</v>
      </c>
      <c r="E29" s="15">
        <f>EE58</f>
        <v>72</v>
      </c>
      <c r="F29" s="15">
        <f>EF58</f>
        <v>1</v>
      </c>
      <c r="G29" s="7"/>
      <c r="H29" s="24"/>
      <c r="I29" s="7"/>
      <c r="J29" s="7"/>
      <c r="K29" s="7"/>
      <c r="L29" s="68"/>
      <c r="M29" s="22"/>
      <c r="N29" s="22"/>
      <c r="O29" s="22"/>
      <c r="P29" s="22"/>
      <c r="Q29" s="68"/>
      <c r="R29" s="22"/>
      <c r="S29" s="22"/>
      <c r="T29" s="22"/>
      <c r="U29" s="22"/>
      <c r="V29" s="68"/>
      <c r="W29" s="69"/>
      <c r="X29" s="22"/>
      <c r="Y29" s="22"/>
      <c r="Z29" s="22"/>
      <c r="AA29" s="68"/>
      <c r="AB29" s="70"/>
      <c r="AC29" s="70"/>
      <c r="AD29" s="70"/>
      <c r="AE29" s="22"/>
      <c r="AF29" s="68"/>
      <c r="AG29" s="22"/>
      <c r="AH29" s="22"/>
      <c r="AI29" s="22"/>
      <c r="AJ29" s="22"/>
      <c r="AK29" s="68"/>
      <c r="AL29" s="22"/>
      <c r="AM29" s="22"/>
      <c r="AN29" s="22"/>
      <c r="AO29" s="22"/>
      <c r="AP29" s="68"/>
      <c r="AQ29" s="22"/>
      <c r="AR29" s="22"/>
      <c r="AS29" s="22"/>
      <c r="AT29" s="22"/>
      <c r="AU29" s="68"/>
      <c r="AV29" s="70"/>
      <c r="AW29" s="22"/>
      <c r="AX29" s="22"/>
      <c r="AY29" s="22"/>
      <c r="AZ29" s="68"/>
      <c r="BA29" s="22"/>
      <c r="BB29" s="22"/>
      <c r="BC29" s="22"/>
      <c r="BD29" s="22"/>
      <c r="BE29" s="68"/>
      <c r="BF29" s="22"/>
      <c r="BG29" s="22"/>
      <c r="BH29" s="22"/>
      <c r="BI29" s="22"/>
      <c r="BJ29" s="68"/>
      <c r="BK29" s="70"/>
      <c r="BL29" s="22"/>
      <c r="BM29" s="22"/>
      <c r="BN29" s="22"/>
      <c r="BO29" s="68"/>
      <c r="BP29" s="70"/>
      <c r="BQ29" s="22"/>
      <c r="BR29" s="22"/>
      <c r="BS29" s="22"/>
      <c r="BT29" s="68"/>
      <c r="BU29" s="70"/>
      <c r="BV29" s="22"/>
      <c r="BW29" s="22"/>
      <c r="BX29" s="22"/>
      <c r="BY29" s="68"/>
      <c r="BZ29" s="22"/>
      <c r="CA29" s="22"/>
      <c r="CB29" s="22"/>
      <c r="CC29" s="22"/>
      <c r="CD29" s="68"/>
      <c r="CE29" s="70"/>
      <c r="CF29" s="22"/>
      <c r="CG29" s="22"/>
      <c r="CH29" s="22"/>
      <c r="CI29" s="68"/>
      <c r="CJ29" s="70"/>
      <c r="CK29" s="22"/>
      <c r="CL29" s="22"/>
      <c r="CM29" s="22"/>
      <c r="CN29" s="68"/>
      <c r="CO29" s="22"/>
      <c r="CP29" s="22"/>
      <c r="CQ29" s="22"/>
      <c r="CR29" s="22"/>
      <c r="CS29" s="68"/>
      <c r="CT29" s="70"/>
      <c r="CU29" s="70"/>
      <c r="CV29" s="22"/>
      <c r="CW29" s="22"/>
      <c r="CX29" s="68"/>
      <c r="CY29" s="22"/>
      <c r="CZ29" s="22"/>
      <c r="DA29" s="22"/>
      <c r="DB29" s="22"/>
      <c r="DC29" s="68"/>
      <c r="DD29" s="70"/>
      <c r="DE29" s="22"/>
      <c r="DF29" s="22"/>
      <c r="DG29" s="22"/>
      <c r="DH29" s="68"/>
      <c r="DI29" s="70"/>
      <c r="DJ29" s="22"/>
      <c r="DK29" s="22"/>
      <c r="DL29" s="22"/>
      <c r="DM29" s="68"/>
      <c r="DN29" s="70"/>
      <c r="DO29" s="22"/>
      <c r="DP29" s="22"/>
      <c r="DQ29" s="22"/>
      <c r="DR29" s="68"/>
      <c r="DS29" s="22"/>
      <c r="DT29" s="22"/>
      <c r="DU29" s="22"/>
      <c r="DV29" s="22"/>
      <c r="DW29" s="68"/>
      <c r="DX29" s="22"/>
      <c r="DY29" s="22"/>
      <c r="DZ29" s="22"/>
      <c r="EA29" s="22"/>
      <c r="EB29" s="68"/>
      <c r="EC29" s="22"/>
      <c r="ED29" s="22"/>
      <c r="EE29" s="22"/>
      <c r="EF29" s="22"/>
      <c r="EG29" s="68"/>
      <c r="EH29" s="22"/>
      <c r="EI29" s="22"/>
      <c r="EJ29" s="22"/>
      <c r="EK29" s="22"/>
      <c r="EL29" s="68"/>
      <c r="EM29" s="22"/>
      <c r="EN29" s="22"/>
      <c r="EO29" s="22"/>
      <c r="EP29" s="22"/>
      <c r="EQ29" s="68"/>
      <c r="ER29" s="22"/>
      <c r="ES29" s="22"/>
      <c r="ET29" s="22"/>
      <c r="EU29" s="22"/>
      <c r="EV29" s="68"/>
      <c r="EW29" s="22"/>
      <c r="EX29" s="22"/>
      <c r="EY29" s="22"/>
      <c r="EZ29" s="22"/>
      <c r="FA29" s="68"/>
      <c r="FB29" s="22"/>
      <c r="FC29" s="22"/>
      <c r="FD29" s="22"/>
      <c r="FE29" s="22"/>
      <c r="FF29" s="25"/>
    </row>
    <row r="30" spans="1:162" x14ac:dyDescent="0.25">
      <c r="A30" s="62" t="str">
        <f>EG2</f>
        <v>Tangney</v>
      </c>
      <c r="B30" s="5">
        <f>EG58</f>
        <v>8</v>
      </c>
      <c r="C30" s="15">
        <f>EH58</f>
        <v>48</v>
      </c>
      <c r="D30" s="15">
        <f>EI58</f>
        <v>0</v>
      </c>
      <c r="E30" s="15">
        <f>EJ58</f>
        <v>54</v>
      </c>
      <c r="F30" s="15">
        <f>EK58</f>
        <v>3</v>
      </c>
      <c r="G30" s="7"/>
      <c r="H30" s="24"/>
      <c r="I30" s="7"/>
      <c r="J30" s="7"/>
      <c r="K30" s="7"/>
      <c r="L30" s="68"/>
      <c r="M30" s="22"/>
      <c r="N30" s="22"/>
      <c r="O30" s="22"/>
      <c r="P30" s="22"/>
      <c r="Q30" s="68"/>
      <c r="R30" s="22"/>
      <c r="S30" s="22"/>
      <c r="T30" s="22"/>
      <c r="U30" s="22"/>
      <c r="V30" s="68"/>
      <c r="W30" s="69"/>
      <c r="X30" s="22"/>
      <c r="Y30" s="22"/>
      <c r="Z30" s="22"/>
      <c r="AA30" s="68"/>
      <c r="AB30" s="70"/>
      <c r="AC30" s="70"/>
      <c r="AD30" s="70"/>
      <c r="AE30" s="22"/>
      <c r="AF30" s="68"/>
      <c r="AG30" s="22"/>
      <c r="AH30" s="22"/>
      <c r="AI30" s="22"/>
      <c r="AJ30" s="22"/>
      <c r="AK30" s="68"/>
      <c r="AL30" s="22"/>
      <c r="AM30" s="22"/>
      <c r="AN30" s="22"/>
      <c r="AO30" s="22"/>
      <c r="AP30" s="68"/>
      <c r="AQ30" s="22"/>
      <c r="AR30" s="22"/>
      <c r="AS30" s="22"/>
      <c r="AT30" s="22"/>
      <c r="AU30" s="68"/>
      <c r="AV30" s="70"/>
      <c r="AW30" s="22"/>
      <c r="AX30" s="22"/>
      <c r="AY30" s="22"/>
      <c r="AZ30" s="68"/>
      <c r="BA30" s="22"/>
      <c r="BB30" s="22"/>
      <c r="BC30" s="22"/>
      <c r="BD30" s="22"/>
      <c r="BE30" s="68"/>
      <c r="BF30" s="22"/>
      <c r="BG30" s="22"/>
      <c r="BH30" s="22"/>
      <c r="BI30" s="22"/>
      <c r="BJ30" s="68"/>
      <c r="BK30" s="70"/>
      <c r="BL30" s="22"/>
      <c r="BM30" s="22"/>
      <c r="BN30" s="22"/>
      <c r="BO30" s="68"/>
      <c r="BP30" s="70"/>
      <c r="BQ30" s="22"/>
      <c r="BR30" s="22"/>
      <c r="BS30" s="22"/>
      <c r="BT30" s="68"/>
      <c r="BU30" s="70"/>
      <c r="BV30" s="22"/>
      <c r="BW30" s="22"/>
      <c r="BX30" s="22"/>
      <c r="BY30" s="68"/>
      <c r="BZ30" s="22"/>
      <c r="CA30" s="22"/>
      <c r="CB30" s="22"/>
      <c r="CC30" s="22"/>
      <c r="CD30" s="68"/>
      <c r="CE30" s="70"/>
      <c r="CF30" s="22"/>
      <c r="CG30" s="22"/>
      <c r="CH30" s="22"/>
      <c r="CI30" s="68"/>
      <c r="CJ30" s="70"/>
      <c r="CK30" s="22"/>
      <c r="CL30" s="22"/>
      <c r="CM30" s="22"/>
      <c r="CN30" s="68"/>
      <c r="CO30" s="22"/>
      <c r="CP30" s="22"/>
      <c r="CQ30" s="22"/>
      <c r="CR30" s="22"/>
      <c r="CS30" s="68"/>
      <c r="CT30" s="70"/>
      <c r="CU30" s="70"/>
      <c r="CV30" s="22"/>
      <c r="CW30" s="22"/>
      <c r="CX30" s="68"/>
      <c r="CY30" s="22"/>
      <c r="CZ30" s="22"/>
      <c r="DA30" s="22"/>
      <c r="DB30" s="22"/>
      <c r="DC30" s="68"/>
      <c r="DD30" s="70"/>
      <c r="DE30" s="22"/>
      <c r="DF30" s="22"/>
      <c r="DG30" s="22"/>
      <c r="DH30" s="68"/>
      <c r="DI30" s="70"/>
      <c r="DJ30" s="22"/>
      <c r="DK30" s="22"/>
      <c r="DL30" s="22"/>
      <c r="DM30" s="68"/>
      <c r="DN30" s="70"/>
      <c r="DO30" s="22"/>
      <c r="DP30" s="22"/>
      <c r="DQ30" s="22"/>
      <c r="DR30" s="68"/>
      <c r="DS30" s="22"/>
      <c r="DT30" s="22"/>
      <c r="DU30" s="22"/>
      <c r="DV30" s="22"/>
      <c r="DW30" s="68"/>
      <c r="DX30" s="22"/>
      <c r="DY30" s="22"/>
      <c r="DZ30" s="22"/>
      <c r="EA30" s="22"/>
      <c r="EB30" s="68"/>
      <c r="EC30" s="22"/>
      <c r="ED30" s="22"/>
      <c r="EE30" s="22"/>
      <c r="EF30" s="22"/>
      <c r="EG30" s="68"/>
      <c r="EH30" s="22"/>
      <c r="EI30" s="22"/>
      <c r="EJ30" s="22"/>
      <c r="EK30" s="22"/>
      <c r="EL30" s="68"/>
      <c r="EM30" s="22"/>
      <c r="EN30" s="22"/>
      <c r="EO30" s="22"/>
      <c r="EP30" s="22"/>
      <c r="EQ30" s="68"/>
      <c r="ER30" s="22"/>
      <c r="ES30" s="22"/>
      <c r="ET30" s="22"/>
      <c r="EU30" s="22"/>
      <c r="EV30" s="68"/>
      <c r="EW30" s="22"/>
      <c r="EX30" s="22"/>
      <c r="EY30" s="22"/>
      <c r="EZ30" s="22"/>
      <c r="FA30" s="68"/>
      <c r="FB30" s="22"/>
      <c r="FC30" s="22"/>
      <c r="FD30" s="22"/>
      <c r="FE30" s="22"/>
      <c r="FF30" s="25"/>
    </row>
    <row r="31" spans="1:162" x14ac:dyDescent="0.25">
      <c r="A31" s="49"/>
      <c r="B31" s="35"/>
      <c r="C31" s="36"/>
      <c r="D31" s="36"/>
      <c r="E31" s="36"/>
      <c r="F31" s="36"/>
      <c r="J31" s="7"/>
      <c r="K31" s="7"/>
      <c r="L31" s="68"/>
      <c r="M31" s="22"/>
      <c r="N31" s="22"/>
      <c r="O31" s="22"/>
      <c r="P31" s="22"/>
      <c r="Q31" s="68"/>
      <c r="R31" s="22"/>
      <c r="S31" s="22"/>
      <c r="T31" s="22"/>
      <c r="U31" s="22"/>
      <c r="V31" s="68"/>
      <c r="W31" s="69"/>
      <c r="X31" s="22"/>
      <c r="Y31" s="22"/>
      <c r="Z31" s="22"/>
      <c r="AA31" s="68"/>
      <c r="AB31" s="70"/>
      <c r="AC31" s="70"/>
      <c r="AD31" s="70"/>
      <c r="AE31" s="22"/>
      <c r="AF31" s="68"/>
      <c r="AG31" s="22"/>
      <c r="AH31" s="22"/>
      <c r="AI31" s="22"/>
      <c r="AJ31" s="22"/>
      <c r="AK31" s="68"/>
      <c r="AL31" s="22"/>
      <c r="AM31" s="22"/>
      <c r="AN31" s="22"/>
      <c r="AO31" s="22"/>
      <c r="AP31" s="68"/>
      <c r="AQ31" s="22"/>
      <c r="AR31" s="22"/>
      <c r="AS31" s="22"/>
      <c r="AT31" s="22"/>
      <c r="AU31" s="68"/>
      <c r="AV31" s="70"/>
      <c r="AW31" s="22"/>
      <c r="AX31" s="22"/>
      <c r="AY31" s="22"/>
      <c r="AZ31" s="68"/>
      <c r="BA31" s="22"/>
      <c r="BB31" s="22"/>
      <c r="BC31" s="22"/>
      <c r="BD31" s="22"/>
      <c r="BE31" s="68"/>
      <c r="BF31" s="22"/>
      <c r="BG31" s="22"/>
      <c r="BH31" s="22"/>
      <c r="BI31" s="22"/>
      <c r="BJ31" s="68"/>
      <c r="BK31" s="70"/>
      <c r="BL31" s="22"/>
      <c r="BM31" s="22"/>
      <c r="BN31" s="22"/>
      <c r="BO31" s="68"/>
      <c r="BP31" s="70"/>
      <c r="BQ31" s="22"/>
      <c r="BR31" s="22"/>
      <c r="BS31" s="22"/>
      <c r="BT31" s="68"/>
      <c r="BU31" s="70"/>
      <c r="BV31" s="22"/>
      <c r="BW31" s="22"/>
      <c r="BX31" s="22"/>
      <c r="BY31" s="68"/>
      <c r="BZ31" s="22"/>
      <c r="CA31" s="22"/>
      <c r="CB31" s="22"/>
      <c r="CC31" s="22"/>
      <c r="CD31" s="68"/>
      <c r="CE31" s="70"/>
      <c r="CF31" s="22"/>
      <c r="CG31" s="22"/>
      <c r="CH31" s="22"/>
      <c r="CI31" s="68"/>
      <c r="CJ31" s="70"/>
      <c r="CK31" s="22"/>
      <c r="CL31" s="22"/>
      <c r="CM31" s="22"/>
      <c r="CN31" s="68"/>
      <c r="CO31" s="22"/>
      <c r="CP31" s="22"/>
      <c r="CQ31" s="22"/>
      <c r="CR31" s="22"/>
      <c r="CS31" s="68"/>
      <c r="CT31" s="70"/>
      <c r="CU31" s="70"/>
      <c r="CV31" s="22"/>
      <c r="CW31" s="22"/>
      <c r="CX31" s="68"/>
      <c r="CY31" s="22"/>
      <c r="CZ31" s="22"/>
      <c r="DA31" s="22"/>
      <c r="DB31" s="22"/>
      <c r="DC31" s="68"/>
      <c r="DD31" s="70"/>
      <c r="DE31" s="22"/>
      <c r="DF31" s="22"/>
      <c r="DG31" s="22"/>
      <c r="DH31" s="68"/>
      <c r="DI31" s="70"/>
      <c r="DJ31" s="22"/>
      <c r="DK31" s="22"/>
      <c r="DL31" s="22"/>
      <c r="DM31" s="68"/>
      <c r="DN31" s="70"/>
      <c r="DO31" s="22"/>
      <c r="DP31" s="22"/>
      <c r="DQ31" s="22"/>
      <c r="DR31" s="68"/>
      <c r="DS31" s="22"/>
      <c r="DT31" s="22"/>
      <c r="DU31" s="22"/>
      <c r="DV31" s="22"/>
      <c r="DW31" s="68"/>
      <c r="DX31" s="22"/>
      <c r="DY31" s="22"/>
      <c r="DZ31" s="22"/>
      <c r="EA31" s="22"/>
      <c r="EB31" s="68"/>
      <c r="EC31" s="22"/>
      <c r="ED31" s="22"/>
      <c r="EE31" s="22"/>
      <c r="EF31" s="22"/>
      <c r="EG31" s="68"/>
      <c r="EH31" s="22"/>
      <c r="EI31" s="22"/>
      <c r="EJ31" s="22"/>
      <c r="EK31" s="22"/>
      <c r="EL31" s="68"/>
      <c r="EM31" s="22"/>
      <c r="EN31" s="22"/>
      <c r="EO31" s="22"/>
      <c r="EP31" s="22"/>
      <c r="EQ31" s="68"/>
      <c r="ER31" s="22"/>
      <c r="ES31" s="22"/>
      <c r="ET31" s="22"/>
      <c r="EU31" s="22"/>
      <c r="EV31" s="68"/>
      <c r="EW31" s="22"/>
      <c r="EX31" s="22"/>
      <c r="EY31" s="22"/>
      <c r="EZ31" s="22"/>
      <c r="FA31" s="68"/>
      <c r="FB31" s="22"/>
      <c r="FC31" s="22"/>
      <c r="FD31" s="22"/>
      <c r="FE31" s="22"/>
      <c r="FF31" s="25"/>
    </row>
    <row r="32" spans="1:162" x14ac:dyDescent="0.25">
      <c r="B32" s="9">
        <f>TRUNC(C32/6)+0.1*(C32-6*TRUNC(C32/6))</f>
        <v>585.4</v>
      </c>
      <c r="C32" s="16">
        <f>SUM(C3:C31)</f>
        <v>3514</v>
      </c>
      <c r="D32" s="16">
        <f>SUM(D3:D31)</f>
        <v>38</v>
      </c>
      <c r="E32" s="16">
        <f>SUM(E3:E31)</f>
        <v>3416</v>
      </c>
      <c r="F32" s="16">
        <f>SUM(F3:F31)</f>
        <v>137</v>
      </c>
      <c r="G32" s="8">
        <f>E32/F32</f>
        <v>24.934306569343065</v>
      </c>
      <c r="H32" s="16">
        <f>SUM(H3:H31)</f>
        <v>13</v>
      </c>
      <c r="I32" s="8">
        <f>C32/F32</f>
        <v>25.649635036496349</v>
      </c>
      <c r="J32" s="8">
        <f>6*E32/C32</f>
        <v>5.8326693227091635</v>
      </c>
      <c r="K32" s="7"/>
      <c r="L32" s="68"/>
      <c r="M32" s="22"/>
      <c r="N32" s="22"/>
      <c r="O32" s="22"/>
      <c r="P32" s="22"/>
      <c r="Q32" s="68"/>
      <c r="R32" s="22"/>
      <c r="S32" s="22"/>
      <c r="T32" s="22"/>
      <c r="U32" s="22"/>
      <c r="V32" s="68"/>
      <c r="W32" s="69"/>
      <c r="X32" s="22"/>
      <c r="Y32" s="22"/>
      <c r="Z32" s="22"/>
      <c r="AA32" s="68"/>
      <c r="AB32" s="70"/>
      <c r="AC32" s="70"/>
      <c r="AD32" s="70"/>
      <c r="AE32" s="22"/>
      <c r="AF32" s="68"/>
      <c r="AG32" s="22"/>
      <c r="AH32" s="22"/>
      <c r="AI32" s="22"/>
      <c r="AJ32" s="22"/>
      <c r="AK32" s="68"/>
      <c r="AL32" s="22"/>
      <c r="AM32" s="22"/>
      <c r="AN32" s="22"/>
      <c r="AO32" s="22"/>
      <c r="AP32" s="68"/>
      <c r="AQ32" s="22"/>
      <c r="AR32" s="22"/>
      <c r="AS32" s="22"/>
      <c r="AT32" s="22"/>
      <c r="AU32" s="68"/>
      <c r="AV32" s="70"/>
      <c r="AW32" s="22"/>
      <c r="AX32" s="22"/>
      <c r="AY32" s="22"/>
      <c r="AZ32" s="68"/>
      <c r="BA32" s="22"/>
      <c r="BB32" s="22"/>
      <c r="BC32" s="22"/>
      <c r="BD32" s="22"/>
      <c r="BE32" s="68"/>
      <c r="BF32" s="22"/>
      <c r="BG32" s="22"/>
      <c r="BH32" s="22"/>
      <c r="BI32" s="22"/>
      <c r="BJ32" s="68"/>
      <c r="BK32" s="70"/>
      <c r="BL32" s="22"/>
      <c r="BM32" s="22"/>
      <c r="BN32" s="22"/>
      <c r="BO32" s="68"/>
      <c r="BP32" s="70"/>
      <c r="BQ32" s="22"/>
      <c r="BR32" s="22"/>
      <c r="BS32" s="22"/>
      <c r="BT32" s="68"/>
      <c r="BU32" s="70"/>
      <c r="BV32" s="22"/>
      <c r="BW32" s="22"/>
      <c r="BX32" s="22"/>
      <c r="BY32" s="68"/>
      <c r="BZ32" s="22"/>
      <c r="CA32" s="22"/>
      <c r="CB32" s="22"/>
      <c r="CC32" s="22"/>
      <c r="CD32" s="68"/>
      <c r="CE32" s="70"/>
      <c r="CF32" s="22"/>
      <c r="CG32" s="22"/>
      <c r="CH32" s="22"/>
      <c r="CI32" s="68"/>
      <c r="CJ32" s="70"/>
      <c r="CK32" s="22"/>
      <c r="CL32" s="22"/>
      <c r="CM32" s="22"/>
      <c r="CN32" s="68"/>
      <c r="CO32" s="22"/>
      <c r="CP32" s="22"/>
      <c r="CQ32" s="22"/>
      <c r="CR32" s="22"/>
      <c r="CS32" s="68"/>
      <c r="CT32" s="70"/>
      <c r="CU32" s="70"/>
      <c r="CV32" s="22"/>
      <c r="CW32" s="22"/>
      <c r="CX32" s="68"/>
      <c r="CY32" s="22"/>
      <c r="CZ32" s="22"/>
      <c r="DA32" s="22"/>
      <c r="DB32" s="22"/>
      <c r="DC32" s="68"/>
      <c r="DD32" s="70"/>
      <c r="DE32" s="22"/>
      <c r="DF32" s="22"/>
      <c r="DG32" s="22"/>
      <c r="DH32" s="68"/>
      <c r="DI32" s="70"/>
      <c r="DJ32" s="22"/>
      <c r="DK32" s="22"/>
      <c r="DL32" s="22"/>
      <c r="DM32" s="68"/>
      <c r="DN32" s="70"/>
      <c r="DO32" s="22"/>
      <c r="DP32" s="22"/>
      <c r="DQ32" s="22"/>
      <c r="DR32" s="68"/>
      <c r="DS32" s="22"/>
      <c r="DT32" s="22"/>
      <c r="DU32" s="22"/>
      <c r="DV32" s="22"/>
      <c r="DW32" s="68"/>
      <c r="DX32" s="22"/>
      <c r="DY32" s="22"/>
      <c r="DZ32" s="22"/>
      <c r="EA32" s="22"/>
      <c r="EB32" s="68"/>
      <c r="EC32" s="22"/>
      <c r="ED32" s="22"/>
      <c r="EE32" s="22"/>
      <c r="EF32" s="22"/>
      <c r="EG32" s="68"/>
      <c r="EH32" s="22"/>
      <c r="EI32" s="22"/>
      <c r="EJ32" s="22"/>
      <c r="EK32" s="22"/>
      <c r="EL32" s="68"/>
      <c r="EM32" s="22"/>
      <c r="EN32" s="22"/>
      <c r="EO32" s="22"/>
      <c r="EP32" s="22"/>
      <c r="EQ32" s="68"/>
      <c r="ER32" s="22"/>
      <c r="ES32" s="22"/>
      <c r="ET32" s="22"/>
      <c r="EU32" s="22"/>
      <c r="EV32" s="68"/>
      <c r="EW32" s="22"/>
      <c r="EX32" s="22"/>
      <c r="EY32" s="22"/>
      <c r="EZ32" s="22"/>
      <c r="FA32" s="68"/>
      <c r="FB32" s="22"/>
      <c r="FC32" s="22"/>
      <c r="FD32" s="22"/>
      <c r="FE32" s="22"/>
      <c r="FF32" s="25"/>
    </row>
    <row r="33" spans="1:162" x14ac:dyDescent="0.25">
      <c r="K33" s="7"/>
      <c r="L33" s="68"/>
      <c r="M33" s="22"/>
      <c r="N33" s="22"/>
      <c r="O33" s="22"/>
      <c r="P33" s="22"/>
      <c r="Q33" s="68"/>
      <c r="R33" s="22"/>
      <c r="S33" s="22"/>
      <c r="T33" s="22"/>
      <c r="U33" s="22"/>
      <c r="V33" s="68"/>
      <c r="W33" s="69"/>
      <c r="X33" s="22"/>
      <c r="Y33" s="22"/>
      <c r="Z33" s="22"/>
      <c r="AA33" s="68"/>
      <c r="AB33" s="70"/>
      <c r="AC33" s="70"/>
      <c r="AD33" s="70"/>
      <c r="AE33" s="22"/>
      <c r="AF33" s="68"/>
      <c r="AG33" s="22"/>
      <c r="AH33" s="22"/>
      <c r="AI33" s="22"/>
      <c r="AJ33" s="22"/>
      <c r="AK33" s="68"/>
      <c r="AL33" s="22"/>
      <c r="AM33" s="22"/>
      <c r="AN33" s="22"/>
      <c r="AO33" s="22"/>
      <c r="AP33" s="68"/>
      <c r="AQ33" s="22"/>
      <c r="AR33" s="22"/>
      <c r="AS33" s="22"/>
      <c r="AT33" s="22"/>
      <c r="AU33" s="68"/>
      <c r="AV33" s="70"/>
      <c r="AW33" s="22"/>
      <c r="AX33" s="22"/>
      <c r="AY33" s="22"/>
      <c r="AZ33" s="68"/>
      <c r="BA33" s="22"/>
      <c r="BB33" s="22"/>
      <c r="BC33" s="22"/>
      <c r="BD33" s="22"/>
      <c r="BE33" s="68"/>
      <c r="BF33" s="22"/>
      <c r="BG33" s="22"/>
      <c r="BH33" s="22"/>
      <c r="BI33" s="22"/>
      <c r="BJ33" s="68"/>
      <c r="BK33" s="70"/>
      <c r="BL33" s="22"/>
      <c r="BM33" s="22"/>
      <c r="BN33" s="22"/>
      <c r="BO33" s="68"/>
      <c r="BP33" s="70"/>
      <c r="BQ33" s="22"/>
      <c r="BR33" s="22"/>
      <c r="BS33" s="22"/>
      <c r="BT33" s="68"/>
      <c r="BU33" s="70"/>
      <c r="BV33" s="22"/>
      <c r="BW33" s="22"/>
      <c r="BX33" s="22"/>
      <c r="BY33" s="68"/>
      <c r="BZ33" s="22"/>
      <c r="CA33" s="22"/>
      <c r="CB33" s="22"/>
      <c r="CC33" s="22"/>
      <c r="CD33" s="68"/>
      <c r="CE33" s="70"/>
      <c r="CF33" s="22"/>
      <c r="CG33" s="22"/>
      <c r="CH33" s="22"/>
      <c r="CI33" s="68"/>
      <c r="CJ33" s="70"/>
      <c r="CK33" s="22"/>
      <c r="CL33" s="22"/>
      <c r="CM33" s="22"/>
      <c r="CN33" s="68"/>
      <c r="CO33" s="22"/>
      <c r="CP33" s="22"/>
      <c r="CQ33" s="22"/>
      <c r="CR33" s="22"/>
      <c r="CS33" s="68"/>
      <c r="CT33" s="70"/>
      <c r="CU33" s="70"/>
      <c r="CV33" s="22"/>
      <c r="CW33" s="22"/>
      <c r="CX33" s="68"/>
      <c r="CY33" s="22"/>
      <c r="CZ33" s="22"/>
      <c r="DA33" s="22"/>
      <c r="DB33" s="22"/>
      <c r="DC33" s="68"/>
      <c r="DD33" s="70"/>
      <c r="DE33" s="22"/>
      <c r="DF33" s="22"/>
      <c r="DG33" s="22"/>
      <c r="DH33" s="68"/>
      <c r="DI33" s="70"/>
      <c r="DJ33" s="22"/>
      <c r="DK33" s="22"/>
      <c r="DL33" s="22"/>
      <c r="DM33" s="68"/>
      <c r="DN33" s="70"/>
      <c r="DO33" s="22"/>
      <c r="DP33" s="22"/>
      <c r="DQ33" s="22"/>
      <c r="DR33" s="68"/>
      <c r="DS33" s="22"/>
      <c r="DT33" s="22"/>
      <c r="DU33" s="22"/>
      <c r="DV33" s="22"/>
      <c r="DW33" s="68"/>
      <c r="DX33" s="22"/>
      <c r="DY33" s="22"/>
      <c r="DZ33" s="22"/>
      <c r="EA33" s="22"/>
      <c r="EB33" s="68"/>
      <c r="EC33" s="22"/>
      <c r="ED33" s="22"/>
      <c r="EE33" s="22"/>
      <c r="EF33" s="22"/>
      <c r="EG33" s="68"/>
      <c r="EH33" s="22"/>
      <c r="EI33" s="22"/>
      <c r="EJ33" s="22"/>
      <c r="EK33" s="22"/>
      <c r="EL33" s="68"/>
      <c r="EM33" s="22"/>
      <c r="EN33" s="22"/>
      <c r="EO33" s="22"/>
      <c r="EP33" s="22"/>
      <c r="EQ33" s="68"/>
      <c r="ER33" s="22"/>
      <c r="ES33" s="22"/>
      <c r="ET33" s="22"/>
      <c r="EU33" s="22"/>
      <c r="EV33" s="68"/>
      <c r="EW33" s="22"/>
      <c r="EX33" s="22"/>
      <c r="EY33" s="22"/>
      <c r="EZ33" s="22"/>
      <c r="FA33" s="68"/>
      <c r="FB33" s="22"/>
      <c r="FC33" s="22"/>
      <c r="FD33" s="22"/>
      <c r="FE33" s="22"/>
      <c r="FF33" s="25"/>
    </row>
    <row r="34" spans="1:162" x14ac:dyDescent="0.25">
      <c r="F34" s="60" t="s">
        <v>942</v>
      </c>
      <c r="K34" s="7"/>
      <c r="L34" s="68"/>
      <c r="M34" s="22"/>
      <c r="N34" s="22"/>
      <c r="O34" s="22"/>
      <c r="P34" s="22"/>
      <c r="Q34" s="68"/>
      <c r="R34" s="22"/>
      <c r="S34" s="22"/>
      <c r="T34" s="22"/>
      <c r="U34" s="22"/>
      <c r="V34" s="68"/>
      <c r="W34" s="69"/>
      <c r="X34" s="22"/>
      <c r="Y34" s="22"/>
      <c r="Z34" s="22"/>
      <c r="AA34" s="68"/>
      <c r="AB34" s="70"/>
      <c r="AC34" s="70"/>
      <c r="AD34" s="70"/>
      <c r="AE34" s="22"/>
      <c r="AF34" s="68"/>
      <c r="AG34" s="22"/>
      <c r="AH34" s="22"/>
      <c r="AI34" s="22"/>
      <c r="AJ34" s="22"/>
      <c r="AK34" s="68"/>
      <c r="AL34" s="22"/>
      <c r="AM34" s="22"/>
      <c r="AN34" s="22"/>
      <c r="AO34" s="22"/>
      <c r="AP34" s="68"/>
      <c r="AQ34" s="22"/>
      <c r="AR34" s="22"/>
      <c r="AS34" s="22"/>
      <c r="AT34" s="22"/>
      <c r="AU34" s="68"/>
      <c r="AV34" s="70"/>
      <c r="AW34" s="22"/>
      <c r="AX34" s="22"/>
      <c r="AY34" s="22"/>
      <c r="AZ34" s="68"/>
      <c r="BA34" s="22"/>
      <c r="BB34" s="22"/>
      <c r="BC34" s="22"/>
      <c r="BD34" s="22"/>
      <c r="BE34" s="68"/>
      <c r="BF34" s="22"/>
      <c r="BG34" s="22"/>
      <c r="BH34" s="22"/>
      <c r="BI34" s="22"/>
      <c r="BJ34" s="68"/>
      <c r="BK34" s="70"/>
      <c r="BL34" s="22"/>
      <c r="BM34" s="22"/>
      <c r="BN34" s="22"/>
      <c r="BO34" s="68"/>
      <c r="BP34" s="70"/>
      <c r="BQ34" s="22"/>
      <c r="BR34" s="22"/>
      <c r="BS34" s="22"/>
      <c r="BT34" s="68"/>
      <c r="BU34" s="70"/>
      <c r="BV34" s="22"/>
      <c r="BW34" s="22"/>
      <c r="BX34" s="22"/>
      <c r="BY34" s="68"/>
      <c r="BZ34" s="22"/>
      <c r="CA34" s="22"/>
      <c r="CB34" s="22"/>
      <c r="CC34" s="22"/>
      <c r="CD34" s="68"/>
      <c r="CE34" s="70"/>
      <c r="CF34" s="22"/>
      <c r="CG34" s="22"/>
      <c r="CH34" s="22"/>
      <c r="CI34" s="68"/>
      <c r="CJ34" s="70"/>
      <c r="CK34" s="22"/>
      <c r="CL34" s="22"/>
      <c r="CM34" s="22"/>
      <c r="CN34" s="68"/>
      <c r="CO34" s="22"/>
      <c r="CP34" s="22"/>
      <c r="CQ34" s="22"/>
      <c r="CR34" s="22"/>
      <c r="CS34" s="68"/>
      <c r="CT34" s="70"/>
      <c r="CU34" s="70"/>
      <c r="CV34" s="22"/>
      <c r="CW34" s="22"/>
      <c r="CX34" s="68"/>
      <c r="CY34" s="22"/>
      <c r="CZ34" s="22"/>
      <c r="DA34" s="22"/>
      <c r="DB34" s="22"/>
      <c r="DC34" s="68"/>
      <c r="DD34" s="70"/>
      <c r="DE34" s="22"/>
      <c r="DF34" s="22"/>
      <c r="DG34" s="22"/>
      <c r="DH34" s="68"/>
      <c r="DI34" s="70"/>
      <c r="DJ34" s="22"/>
      <c r="DK34" s="22"/>
      <c r="DL34" s="22"/>
      <c r="DM34" s="68"/>
      <c r="DN34" s="70"/>
      <c r="DO34" s="22"/>
      <c r="DP34" s="22"/>
      <c r="DQ34" s="22"/>
      <c r="DR34" s="68"/>
      <c r="DS34" s="22"/>
      <c r="DT34" s="22"/>
      <c r="DU34" s="22"/>
      <c r="DV34" s="22"/>
      <c r="DW34" s="68"/>
      <c r="DX34" s="22"/>
      <c r="DY34" s="22"/>
      <c r="DZ34" s="22"/>
      <c r="EA34" s="22"/>
      <c r="EB34" s="68"/>
      <c r="EC34" s="22"/>
      <c r="ED34" s="22"/>
      <c r="EE34" s="22"/>
      <c r="EF34" s="22"/>
      <c r="EG34" s="68"/>
      <c r="EH34" s="22"/>
      <c r="EI34" s="22"/>
      <c r="EJ34" s="22"/>
      <c r="EK34" s="22"/>
      <c r="EL34" s="68"/>
      <c r="EM34" s="22"/>
      <c r="EN34" s="22"/>
      <c r="EO34" s="22"/>
      <c r="EP34" s="22"/>
      <c r="EQ34" s="68"/>
      <c r="ER34" s="22"/>
      <c r="ES34" s="22"/>
      <c r="ET34" s="22"/>
      <c r="EU34" s="22"/>
      <c r="EV34" s="68"/>
      <c r="EW34" s="22"/>
      <c r="EX34" s="22"/>
      <c r="EY34" s="22"/>
      <c r="EZ34" s="22"/>
      <c r="FA34" s="68"/>
      <c r="FB34" s="22"/>
      <c r="FC34" s="22"/>
      <c r="FD34" s="22"/>
      <c r="FE34" s="22"/>
      <c r="FF34" s="25"/>
    </row>
    <row r="35" spans="1:162" x14ac:dyDescent="0.25">
      <c r="K35" s="7"/>
      <c r="L35" s="68"/>
      <c r="M35" s="22"/>
      <c r="N35" s="22"/>
      <c r="O35" s="22"/>
      <c r="P35" s="22"/>
      <c r="Q35" s="68"/>
      <c r="R35" s="22"/>
      <c r="S35" s="22"/>
      <c r="T35" s="22"/>
      <c r="U35" s="22"/>
      <c r="V35" s="68"/>
      <c r="W35" s="69"/>
      <c r="X35" s="22"/>
      <c r="Y35" s="22"/>
      <c r="Z35" s="22"/>
      <c r="AA35" s="68"/>
      <c r="AB35" s="70"/>
      <c r="AC35" s="70"/>
      <c r="AD35" s="70"/>
      <c r="AE35" s="22"/>
      <c r="AF35" s="68"/>
      <c r="AG35" s="22"/>
      <c r="AH35" s="22"/>
      <c r="AI35" s="22"/>
      <c r="AJ35" s="22"/>
      <c r="AK35" s="68"/>
      <c r="AL35" s="22"/>
      <c r="AM35" s="22"/>
      <c r="AN35" s="22"/>
      <c r="AO35" s="22"/>
      <c r="AP35" s="68"/>
      <c r="AQ35" s="22"/>
      <c r="AR35" s="22"/>
      <c r="AS35" s="22"/>
      <c r="AT35" s="22"/>
      <c r="AU35" s="68"/>
      <c r="AV35" s="70"/>
      <c r="AW35" s="22"/>
      <c r="AX35" s="22"/>
      <c r="AY35" s="22"/>
      <c r="AZ35" s="68"/>
      <c r="BA35" s="22"/>
      <c r="BB35" s="22"/>
      <c r="BC35" s="22"/>
      <c r="BD35" s="22"/>
      <c r="BE35" s="68"/>
      <c r="BF35" s="22"/>
      <c r="BG35" s="22"/>
      <c r="BH35" s="22"/>
      <c r="BI35" s="22"/>
      <c r="BJ35" s="68"/>
      <c r="BK35" s="70"/>
      <c r="BL35" s="22"/>
      <c r="BM35" s="22"/>
      <c r="BN35" s="22"/>
      <c r="BO35" s="68"/>
      <c r="BP35" s="70"/>
      <c r="BQ35" s="22"/>
      <c r="BR35" s="22"/>
      <c r="BS35" s="22"/>
      <c r="BT35" s="68"/>
      <c r="BU35" s="70"/>
      <c r="BV35" s="22"/>
      <c r="BW35" s="22"/>
      <c r="BX35" s="22"/>
      <c r="BY35" s="68"/>
      <c r="BZ35" s="22"/>
      <c r="CA35" s="22"/>
      <c r="CB35" s="22"/>
      <c r="CC35" s="22"/>
      <c r="CD35" s="68"/>
      <c r="CE35" s="70"/>
      <c r="CF35" s="22"/>
      <c r="CG35" s="22"/>
      <c r="CH35" s="22"/>
      <c r="CI35" s="68"/>
      <c r="CJ35" s="70"/>
      <c r="CK35" s="22"/>
      <c r="CL35" s="22"/>
      <c r="CM35" s="22"/>
      <c r="CN35" s="68"/>
      <c r="CO35" s="22"/>
      <c r="CP35" s="22"/>
      <c r="CQ35" s="22"/>
      <c r="CR35" s="22"/>
      <c r="CS35" s="68"/>
      <c r="CT35" s="70"/>
      <c r="CU35" s="70"/>
      <c r="CV35" s="22"/>
      <c r="CW35" s="22"/>
      <c r="CX35" s="68"/>
      <c r="CY35" s="22"/>
      <c r="CZ35" s="22"/>
      <c r="DA35" s="22"/>
      <c r="DB35" s="22"/>
      <c r="DC35" s="68"/>
      <c r="DD35" s="70"/>
      <c r="DE35" s="22"/>
      <c r="DF35" s="22"/>
      <c r="DG35" s="22"/>
      <c r="DH35" s="68"/>
      <c r="DI35" s="70"/>
      <c r="DJ35" s="22"/>
      <c r="DK35" s="22"/>
      <c r="DL35" s="22"/>
      <c r="DM35" s="68"/>
      <c r="DN35" s="70"/>
      <c r="DO35" s="22"/>
      <c r="DP35" s="22"/>
      <c r="DQ35" s="22"/>
      <c r="DR35" s="68"/>
      <c r="DS35" s="22"/>
      <c r="DT35" s="22"/>
      <c r="DU35" s="22"/>
      <c r="DV35" s="22"/>
      <c r="DW35" s="68"/>
      <c r="DX35" s="22"/>
      <c r="DY35" s="22"/>
      <c r="DZ35" s="22"/>
      <c r="EA35" s="22"/>
      <c r="EB35" s="68"/>
      <c r="EC35" s="22"/>
      <c r="ED35" s="22"/>
      <c r="EE35" s="22"/>
      <c r="EF35" s="22"/>
      <c r="EG35" s="68"/>
      <c r="EH35" s="22"/>
      <c r="EI35" s="22"/>
      <c r="EJ35" s="22"/>
      <c r="EK35" s="22"/>
      <c r="EL35" s="68"/>
      <c r="EM35" s="22"/>
      <c r="EN35" s="22"/>
      <c r="EO35" s="22"/>
      <c r="EP35" s="22"/>
      <c r="EQ35" s="68"/>
      <c r="ER35" s="22"/>
      <c r="ES35" s="22"/>
      <c r="ET35" s="22"/>
      <c r="EU35" s="22"/>
      <c r="EV35" s="68"/>
      <c r="EW35" s="22"/>
      <c r="EX35" s="22"/>
      <c r="EY35" s="22"/>
      <c r="EZ35" s="22"/>
      <c r="FA35" s="68"/>
      <c r="FB35" s="22"/>
      <c r="FC35" s="22"/>
      <c r="FD35" s="22"/>
      <c r="FE35" s="22"/>
      <c r="FF35" s="25"/>
    </row>
    <row r="36" spans="1:162" x14ac:dyDescent="0.25">
      <c r="K36" s="7"/>
      <c r="L36" s="68"/>
      <c r="M36" s="22"/>
      <c r="N36" s="22"/>
      <c r="O36" s="22"/>
      <c r="P36" s="22"/>
      <c r="Q36" s="68"/>
      <c r="R36" s="22"/>
      <c r="S36" s="22"/>
      <c r="T36" s="22"/>
      <c r="U36" s="22"/>
      <c r="V36" s="68"/>
      <c r="W36" s="69"/>
      <c r="X36" s="22"/>
      <c r="Y36" s="22"/>
      <c r="Z36" s="22"/>
      <c r="AA36" s="68"/>
      <c r="AB36" s="70"/>
      <c r="AC36" s="70"/>
      <c r="AD36" s="70"/>
      <c r="AE36" s="22"/>
      <c r="AF36" s="68"/>
      <c r="AG36" s="22"/>
      <c r="AH36" s="22"/>
      <c r="AI36" s="22"/>
      <c r="AJ36" s="22"/>
      <c r="AK36" s="68"/>
      <c r="AL36" s="22"/>
      <c r="AM36" s="22"/>
      <c r="AN36" s="22"/>
      <c r="AO36" s="22"/>
      <c r="AP36" s="68"/>
      <c r="AQ36" s="22"/>
      <c r="AR36" s="22"/>
      <c r="AS36" s="22"/>
      <c r="AT36" s="22"/>
      <c r="AU36" s="68"/>
      <c r="AV36" s="70"/>
      <c r="AW36" s="22"/>
      <c r="AX36" s="22"/>
      <c r="AY36" s="22"/>
      <c r="AZ36" s="68"/>
      <c r="BA36" s="22"/>
      <c r="BB36" s="22"/>
      <c r="BC36" s="22"/>
      <c r="BD36" s="22"/>
      <c r="BE36" s="68"/>
      <c r="BF36" s="22"/>
      <c r="BG36" s="22"/>
      <c r="BH36" s="22"/>
      <c r="BI36" s="22"/>
      <c r="BJ36" s="68"/>
      <c r="BK36" s="70"/>
      <c r="BL36" s="22"/>
      <c r="BM36" s="22"/>
      <c r="BN36" s="22"/>
      <c r="BO36" s="68"/>
      <c r="BP36" s="70"/>
      <c r="BQ36" s="22"/>
      <c r="BR36" s="22"/>
      <c r="BS36" s="22"/>
      <c r="BT36" s="68"/>
      <c r="BU36" s="70"/>
      <c r="BV36" s="22"/>
      <c r="BW36" s="22"/>
      <c r="BX36" s="22"/>
      <c r="BY36" s="68"/>
      <c r="BZ36" s="22"/>
      <c r="CA36" s="22"/>
      <c r="CB36" s="22"/>
      <c r="CC36" s="22"/>
      <c r="CD36" s="68"/>
      <c r="CE36" s="70"/>
      <c r="CF36" s="22"/>
      <c r="CG36" s="22"/>
      <c r="CH36" s="22"/>
      <c r="CI36" s="68"/>
      <c r="CJ36" s="70"/>
      <c r="CK36" s="22"/>
      <c r="CL36" s="22"/>
      <c r="CM36" s="22"/>
      <c r="CN36" s="68"/>
      <c r="CO36" s="22"/>
      <c r="CP36" s="22"/>
      <c r="CQ36" s="22"/>
      <c r="CR36" s="22"/>
      <c r="CS36" s="68"/>
      <c r="CT36" s="70"/>
      <c r="CU36" s="70"/>
      <c r="CV36" s="22"/>
      <c r="CW36" s="22"/>
      <c r="CX36" s="68"/>
      <c r="CY36" s="22"/>
      <c r="CZ36" s="22"/>
      <c r="DA36" s="22"/>
      <c r="DB36" s="22"/>
      <c r="DC36" s="68"/>
      <c r="DD36" s="70"/>
      <c r="DE36" s="22"/>
      <c r="DF36" s="22"/>
      <c r="DG36" s="22"/>
      <c r="DH36" s="68"/>
      <c r="DI36" s="70"/>
      <c r="DJ36" s="22"/>
      <c r="DK36" s="22"/>
      <c r="DL36" s="22"/>
      <c r="DM36" s="68"/>
      <c r="DN36" s="70"/>
      <c r="DO36" s="22"/>
      <c r="DP36" s="22"/>
      <c r="DQ36" s="22"/>
      <c r="DR36" s="68"/>
      <c r="DS36" s="22"/>
      <c r="DT36" s="22"/>
      <c r="DU36" s="22"/>
      <c r="DV36" s="22"/>
      <c r="DW36" s="68"/>
      <c r="DX36" s="22"/>
      <c r="DY36" s="22"/>
      <c r="DZ36" s="22"/>
      <c r="EA36" s="22"/>
      <c r="EB36" s="68"/>
      <c r="EC36" s="22"/>
      <c r="ED36" s="22"/>
      <c r="EE36" s="22"/>
      <c r="EF36" s="22"/>
      <c r="EG36" s="68"/>
      <c r="EH36" s="22"/>
      <c r="EI36" s="22"/>
      <c r="EJ36" s="22"/>
      <c r="EK36" s="22"/>
      <c r="EL36" s="68"/>
      <c r="EM36" s="22"/>
      <c r="EN36" s="22"/>
      <c r="EO36" s="22"/>
      <c r="EP36" s="22"/>
      <c r="EQ36" s="68"/>
      <c r="ER36" s="22"/>
      <c r="ES36" s="22"/>
      <c r="ET36" s="22"/>
      <c r="EU36" s="22"/>
      <c r="EV36" s="68"/>
      <c r="EW36" s="22"/>
      <c r="EX36" s="22"/>
      <c r="EY36" s="22"/>
      <c r="EZ36" s="22"/>
      <c r="FA36" s="68"/>
      <c r="FB36" s="22"/>
      <c r="FC36" s="22"/>
      <c r="FD36" s="22"/>
      <c r="FE36" s="22"/>
      <c r="FF36" s="25"/>
    </row>
    <row r="37" spans="1:162" x14ac:dyDescent="0.25">
      <c r="A37" s="1" t="s">
        <v>19</v>
      </c>
      <c r="K37" s="7"/>
      <c r="L37" s="68"/>
      <c r="M37" s="22"/>
      <c r="N37" s="22"/>
      <c r="O37" s="22"/>
      <c r="P37" s="22"/>
      <c r="Q37" s="68"/>
      <c r="R37" s="22"/>
      <c r="S37" s="22"/>
      <c r="T37" s="22"/>
      <c r="U37" s="22"/>
      <c r="V37" s="68"/>
      <c r="W37" s="69"/>
      <c r="X37" s="22"/>
      <c r="Y37" s="22"/>
      <c r="Z37" s="22"/>
      <c r="AA37" s="68"/>
      <c r="AB37" s="70"/>
      <c r="AC37" s="70"/>
      <c r="AD37" s="70"/>
      <c r="AE37" s="22"/>
      <c r="AF37" s="68"/>
      <c r="AG37" s="22"/>
      <c r="AH37" s="22"/>
      <c r="AI37" s="22"/>
      <c r="AJ37" s="22"/>
      <c r="AK37" s="68"/>
      <c r="AL37" s="22"/>
      <c r="AM37" s="22"/>
      <c r="AN37" s="22"/>
      <c r="AO37" s="22"/>
      <c r="AP37" s="68"/>
      <c r="AQ37" s="22"/>
      <c r="AR37" s="22"/>
      <c r="AS37" s="22"/>
      <c r="AT37" s="22"/>
      <c r="AU37" s="68"/>
      <c r="AV37" s="70"/>
      <c r="AW37" s="22"/>
      <c r="AX37" s="22"/>
      <c r="AY37" s="22"/>
      <c r="AZ37" s="68"/>
      <c r="BA37" s="22"/>
      <c r="BB37" s="22"/>
      <c r="BC37" s="22"/>
      <c r="BD37" s="22"/>
      <c r="BE37" s="68"/>
      <c r="BF37" s="22"/>
      <c r="BG37" s="22"/>
      <c r="BH37" s="22"/>
      <c r="BI37" s="22"/>
      <c r="BJ37" s="68"/>
      <c r="BK37" s="70"/>
      <c r="BL37" s="22"/>
      <c r="BM37" s="22"/>
      <c r="BN37" s="22"/>
      <c r="BO37" s="68"/>
      <c r="BP37" s="70"/>
      <c r="BQ37" s="22"/>
      <c r="BR37" s="22"/>
      <c r="BS37" s="22"/>
      <c r="BT37" s="68"/>
      <c r="BU37" s="70"/>
      <c r="BV37" s="22"/>
      <c r="BW37" s="22"/>
      <c r="BX37" s="22"/>
      <c r="BY37" s="68"/>
      <c r="BZ37" s="22"/>
      <c r="CA37" s="22"/>
      <c r="CB37" s="22"/>
      <c r="CC37" s="22"/>
      <c r="CD37" s="68"/>
      <c r="CE37" s="70"/>
      <c r="CF37" s="22"/>
      <c r="CG37" s="22"/>
      <c r="CH37" s="22"/>
      <c r="CI37" s="68"/>
      <c r="CJ37" s="70"/>
      <c r="CK37" s="22"/>
      <c r="CL37" s="22"/>
      <c r="CM37" s="22"/>
      <c r="CN37" s="68"/>
      <c r="CO37" s="22"/>
      <c r="CP37" s="22"/>
      <c r="CQ37" s="22"/>
      <c r="CR37" s="22"/>
      <c r="CS37" s="68"/>
      <c r="CT37" s="70"/>
      <c r="CU37" s="70"/>
      <c r="CV37" s="22"/>
      <c r="CW37" s="22"/>
      <c r="CX37" s="68"/>
      <c r="CY37" s="22"/>
      <c r="CZ37" s="22"/>
      <c r="DA37" s="22"/>
      <c r="DB37" s="22"/>
      <c r="DC37" s="68"/>
      <c r="DD37" s="70"/>
      <c r="DE37" s="22"/>
      <c r="DF37" s="22"/>
      <c r="DG37" s="22"/>
      <c r="DH37" s="68"/>
      <c r="DI37" s="70"/>
      <c r="DJ37" s="22"/>
      <c r="DK37" s="22"/>
      <c r="DL37" s="22"/>
      <c r="DM37" s="68"/>
      <c r="DN37" s="70"/>
      <c r="DO37" s="22"/>
      <c r="DP37" s="22"/>
      <c r="DQ37" s="22"/>
      <c r="DR37" s="68"/>
      <c r="DS37" s="22"/>
      <c r="DT37" s="22"/>
      <c r="DU37" s="22"/>
      <c r="DV37" s="22"/>
      <c r="DW37" s="68"/>
      <c r="DX37" s="22"/>
      <c r="DY37" s="22"/>
      <c r="DZ37" s="22"/>
      <c r="EA37" s="22"/>
      <c r="EB37" s="68"/>
      <c r="EC37" s="22"/>
      <c r="ED37" s="22"/>
      <c r="EE37" s="22"/>
      <c r="EF37" s="22"/>
      <c r="EG37" s="68"/>
      <c r="EH37" s="22"/>
      <c r="EI37" s="22"/>
      <c r="EJ37" s="22"/>
      <c r="EK37" s="22"/>
      <c r="EL37" s="68"/>
      <c r="EM37" s="22"/>
      <c r="EN37" s="22"/>
      <c r="EO37" s="22"/>
      <c r="EP37" s="22"/>
      <c r="EQ37" s="68"/>
      <c r="ER37" s="22"/>
      <c r="ES37" s="22"/>
      <c r="ET37" s="22"/>
      <c r="EU37" s="22"/>
      <c r="EV37" s="68"/>
      <c r="EW37" s="22"/>
      <c r="EX37" s="22"/>
      <c r="EY37" s="22"/>
      <c r="EZ37" s="22"/>
      <c r="FA37" s="68"/>
      <c r="FB37" s="22"/>
      <c r="FC37" s="22"/>
      <c r="FD37" s="22"/>
      <c r="FE37" s="22"/>
      <c r="FF37" s="25"/>
    </row>
    <row r="38" spans="1:162" x14ac:dyDescent="0.25">
      <c r="A38" s="49" t="s">
        <v>13</v>
      </c>
      <c r="B38" s="49" t="s">
        <v>263</v>
      </c>
      <c r="D38" s="49" t="s">
        <v>921</v>
      </c>
      <c r="K38" s="7"/>
      <c r="L38" s="68"/>
      <c r="M38" s="22"/>
      <c r="N38" s="22"/>
      <c r="O38" s="22"/>
      <c r="P38" s="22"/>
      <c r="Q38" s="68"/>
      <c r="R38" s="22"/>
      <c r="S38" s="22"/>
      <c r="T38" s="22"/>
      <c r="U38" s="22"/>
      <c r="V38" s="68"/>
      <c r="W38" s="69"/>
      <c r="X38" s="22"/>
      <c r="Y38" s="22"/>
      <c r="Z38" s="22"/>
      <c r="AA38" s="68"/>
      <c r="AB38" s="70"/>
      <c r="AC38" s="70"/>
      <c r="AD38" s="70"/>
      <c r="AE38" s="22"/>
      <c r="AF38" s="68"/>
      <c r="AG38" s="22"/>
      <c r="AH38" s="22"/>
      <c r="AI38" s="22"/>
      <c r="AJ38" s="22"/>
      <c r="AK38" s="68"/>
      <c r="AL38" s="22"/>
      <c r="AM38" s="22"/>
      <c r="AN38" s="22"/>
      <c r="AO38" s="22"/>
      <c r="AP38" s="68"/>
      <c r="AQ38" s="22"/>
      <c r="AR38" s="22"/>
      <c r="AS38" s="22"/>
      <c r="AT38" s="22"/>
      <c r="AU38" s="68"/>
      <c r="AV38" s="70"/>
      <c r="AW38" s="22"/>
      <c r="AX38" s="22"/>
      <c r="AY38" s="22"/>
      <c r="AZ38" s="68"/>
      <c r="BA38" s="22"/>
      <c r="BB38" s="22"/>
      <c r="BC38" s="22"/>
      <c r="BD38" s="22"/>
      <c r="BE38" s="68"/>
      <c r="BF38" s="22"/>
      <c r="BG38" s="22"/>
      <c r="BH38" s="22"/>
      <c r="BI38" s="22"/>
      <c r="BJ38" s="68"/>
      <c r="BK38" s="70"/>
      <c r="BL38" s="22"/>
      <c r="BM38" s="22"/>
      <c r="BN38" s="22"/>
      <c r="BO38" s="68"/>
      <c r="BP38" s="70"/>
      <c r="BQ38" s="22"/>
      <c r="BR38" s="22"/>
      <c r="BS38" s="22"/>
      <c r="BT38" s="68"/>
      <c r="BU38" s="70"/>
      <c r="BV38" s="22"/>
      <c r="BW38" s="22"/>
      <c r="BX38" s="22"/>
      <c r="BY38" s="68"/>
      <c r="BZ38" s="22"/>
      <c r="CA38" s="22"/>
      <c r="CB38" s="22"/>
      <c r="CC38" s="22"/>
      <c r="CD38" s="68"/>
      <c r="CE38" s="70"/>
      <c r="CF38" s="22"/>
      <c r="CG38" s="22"/>
      <c r="CH38" s="22"/>
      <c r="CI38" s="68"/>
      <c r="CJ38" s="70"/>
      <c r="CK38" s="22"/>
      <c r="CL38" s="22"/>
      <c r="CM38" s="22"/>
      <c r="CN38" s="68"/>
      <c r="CO38" s="22"/>
      <c r="CP38" s="22"/>
      <c r="CQ38" s="22"/>
      <c r="CR38" s="22"/>
      <c r="CS38" s="68"/>
      <c r="CT38" s="70"/>
      <c r="CU38" s="70"/>
      <c r="CV38" s="22"/>
      <c r="CW38" s="22"/>
      <c r="CX38" s="68"/>
      <c r="CY38" s="22"/>
      <c r="CZ38" s="22"/>
      <c r="DA38" s="22"/>
      <c r="DB38" s="22"/>
      <c r="DC38" s="68"/>
      <c r="DD38" s="70"/>
      <c r="DE38" s="22"/>
      <c r="DF38" s="22"/>
      <c r="DG38" s="22"/>
      <c r="DH38" s="68"/>
      <c r="DI38" s="70"/>
      <c r="DJ38" s="22"/>
      <c r="DK38" s="22"/>
      <c r="DL38" s="22"/>
      <c r="DM38" s="68"/>
      <c r="DN38" s="70"/>
      <c r="DO38" s="22"/>
      <c r="DP38" s="22"/>
      <c r="DQ38" s="22"/>
      <c r="DR38" s="68"/>
      <c r="DS38" s="22"/>
      <c r="DT38" s="22"/>
      <c r="DU38" s="22"/>
      <c r="DV38" s="22"/>
      <c r="DW38" s="68"/>
      <c r="DX38" s="22"/>
      <c r="DY38" s="22"/>
      <c r="DZ38" s="22"/>
      <c r="EA38" s="22"/>
      <c r="EB38" s="68"/>
      <c r="EC38" s="22"/>
      <c r="ED38" s="22"/>
      <c r="EE38" s="22"/>
      <c r="EF38" s="22"/>
      <c r="EG38" s="68"/>
      <c r="EH38" s="22"/>
      <c r="EI38" s="22"/>
      <c r="EJ38" s="22"/>
      <c r="EK38" s="22"/>
      <c r="EL38" s="68"/>
      <c r="EM38" s="22"/>
      <c r="EN38" s="22"/>
      <c r="EO38" s="22"/>
      <c r="EP38" s="22"/>
      <c r="EQ38" s="68"/>
      <c r="ER38" s="22"/>
      <c r="ES38" s="22"/>
      <c r="ET38" s="22"/>
      <c r="EU38" s="22"/>
      <c r="EV38" s="68"/>
      <c r="EW38" s="22"/>
      <c r="EX38" s="22"/>
      <c r="EY38" s="22"/>
      <c r="EZ38" s="22"/>
      <c r="FA38" s="68"/>
      <c r="FB38" s="22"/>
      <c r="FC38" s="22"/>
      <c r="FD38" s="22"/>
      <c r="FE38" s="22"/>
      <c r="FF38" s="25"/>
    </row>
    <row r="39" spans="1:162" x14ac:dyDescent="0.25">
      <c r="B39" s="6"/>
      <c r="C39" s="6"/>
      <c r="D39" s="6"/>
      <c r="E39" s="65"/>
      <c r="F39" s="6"/>
      <c r="G39" s="7"/>
      <c r="H39" s="7"/>
      <c r="I39" s="7"/>
      <c r="J39" s="7"/>
      <c r="K39" s="7"/>
      <c r="L39" s="71"/>
      <c r="M39" s="22"/>
      <c r="N39" s="22"/>
      <c r="O39" s="22"/>
      <c r="P39" s="70"/>
      <c r="Q39" s="71"/>
      <c r="R39" s="22"/>
      <c r="S39" s="22"/>
      <c r="T39" s="22"/>
      <c r="U39" s="22"/>
      <c r="V39" s="71"/>
      <c r="W39" s="69"/>
      <c r="X39" s="22"/>
      <c r="Y39" s="22"/>
      <c r="Z39" s="22"/>
      <c r="AA39" s="68"/>
      <c r="AB39" s="70"/>
      <c r="AC39" s="70"/>
      <c r="AD39" s="70"/>
      <c r="AE39" s="22"/>
      <c r="AF39" s="71"/>
      <c r="AG39" s="22"/>
      <c r="AH39" s="22"/>
      <c r="AI39" s="22"/>
      <c r="AJ39" s="22"/>
      <c r="AK39" s="71"/>
      <c r="AL39" s="22"/>
      <c r="AM39" s="22"/>
      <c r="AN39" s="22"/>
      <c r="AO39" s="22"/>
      <c r="AP39" s="71"/>
      <c r="AQ39" s="22"/>
      <c r="AR39" s="22"/>
      <c r="AS39" s="22"/>
      <c r="AT39" s="22"/>
      <c r="AU39" s="71"/>
      <c r="AV39" s="70"/>
      <c r="AW39" s="22"/>
      <c r="AX39" s="22"/>
      <c r="AY39" s="22"/>
      <c r="AZ39" s="71"/>
      <c r="BA39" s="22"/>
      <c r="BB39" s="22"/>
      <c r="BC39" s="22"/>
      <c r="BD39" s="22"/>
      <c r="BE39" s="71"/>
      <c r="BF39" s="22"/>
      <c r="BG39" s="22"/>
      <c r="BH39" s="22"/>
      <c r="BI39" s="22"/>
      <c r="BJ39" s="71"/>
      <c r="BK39" s="70"/>
      <c r="BL39" s="22"/>
      <c r="BM39" s="22"/>
      <c r="BN39" s="22"/>
      <c r="BO39" s="71"/>
      <c r="BP39" s="70"/>
      <c r="BQ39" s="22"/>
      <c r="BR39" s="22"/>
      <c r="BS39" s="22"/>
      <c r="BT39" s="71"/>
      <c r="BU39" s="70"/>
      <c r="BV39" s="22"/>
      <c r="BW39" s="22"/>
      <c r="BX39" s="22"/>
      <c r="BY39" s="71"/>
      <c r="BZ39" s="22"/>
      <c r="CA39" s="22"/>
      <c r="CB39" s="22"/>
      <c r="CC39" s="22"/>
      <c r="CD39" s="71"/>
      <c r="CE39" s="70"/>
      <c r="CF39" s="22"/>
      <c r="CG39" s="22"/>
      <c r="CH39" s="22"/>
      <c r="CI39" s="71"/>
      <c r="CJ39" s="70"/>
      <c r="CK39" s="22"/>
      <c r="CL39" s="22"/>
      <c r="CM39" s="22"/>
      <c r="CN39" s="71"/>
      <c r="CO39" s="22"/>
      <c r="CP39" s="22"/>
      <c r="CQ39" s="22"/>
      <c r="CR39" s="22"/>
      <c r="CS39" s="71"/>
      <c r="CT39" s="70"/>
      <c r="CU39" s="70"/>
      <c r="CV39" s="22"/>
      <c r="CW39" s="22"/>
      <c r="CX39" s="68"/>
      <c r="CY39" s="22"/>
      <c r="CZ39" s="22"/>
      <c r="DA39" s="22"/>
      <c r="DB39" s="22"/>
      <c r="DC39" s="71"/>
      <c r="DD39" s="69"/>
      <c r="DE39" s="22"/>
      <c r="DF39" s="22"/>
      <c r="DG39" s="22"/>
      <c r="DH39" s="71"/>
      <c r="DI39" s="70"/>
      <c r="DJ39" s="22"/>
      <c r="DK39" s="22"/>
      <c r="DL39" s="22"/>
      <c r="DM39" s="71"/>
      <c r="DN39" s="70"/>
      <c r="DO39" s="22"/>
      <c r="DP39" s="22"/>
      <c r="DQ39" s="22"/>
      <c r="DR39" s="71"/>
      <c r="DS39" s="22"/>
      <c r="DT39" s="22"/>
      <c r="DU39" s="22"/>
      <c r="DV39" s="22"/>
      <c r="DW39" s="71"/>
      <c r="DX39" s="22"/>
      <c r="DY39" s="22"/>
      <c r="DZ39" s="22"/>
      <c r="EA39" s="22"/>
      <c r="EB39" s="71"/>
      <c r="EC39" s="22"/>
      <c r="ED39" s="22"/>
      <c r="EE39" s="22"/>
      <c r="EF39" s="22"/>
      <c r="EG39" s="71"/>
      <c r="EH39" s="22"/>
      <c r="EI39" s="22"/>
      <c r="EJ39" s="22"/>
      <c r="EK39" s="22"/>
      <c r="EL39" s="71"/>
      <c r="EM39" s="22"/>
      <c r="EN39" s="22"/>
      <c r="EO39" s="22"/>
      <c r="EP39" s="22"/>
      <c r="EQ39" s="71"/>
      <c r="ER39" s="22"/>
      <c r="ES39" s="22"/>
      <c r="ET39" s="22"/>
      <c r="EU39" s="22"/>
      <c r="EV39" s="71"/>
      <c r="EW39" s="22"/>
      <c r="EX39" s="22"/>
      <c r="EY39" s="22"/>
      <c r="EZ39" s="22"/>
      <c r="FA39" s="71"/>
      <c r="FB39" s="22"/>
      <c r="FC39" s="22"/>
      <c r="FD39" s="22"/>
      <c r="FE39" s="22"/>
      <c r="FF39" s="29"/>
    </row>
    <row r="40" spans="1:162" x14ac:dyDescent="0.25">
      <c r="A40" s="1" t="s">
        <v>90</v>
      </c>
      <c r="B40" s="6"/>
      <c r="J40" s="6"/>
      <c r="K40" s="7"/>
      <c r="L40" s="68"/>
      <c r="M40" s="69"/>
      <c r="N40" s="69"/>
      <c r="O40" s="69"/>
      <c r="P40" s="72"/>
      <c r="Q40" s="68"/>
      <c r="R40" s="69"/>
      <c r="S40" s="22"/>
      <c r="T40" s="22"/>
      <c r="U40" s="22"/>
      <c r="V40" s="68"/>
      <c r="W40" s="22"/>
      <c r="X40" s="22"/>
      <c r="Y40" s="22"/>
      <c r="Z40" s="22"/>
      <c r="AA40" s="68"/>
      <c r="AB40" s="70"/>
      <c r="AC40" s="70"/>
      <c r="AD40" s="70"/>
      <c r="AE40" s="22"/>
      <c r="AF40" s="68"/>
      <c r="AG40" s="22"/>
      <c r="AH40" s="22"/>
      <c r="AI40" s="22"/>
      <c r="AJ40" s="22"/>
      <c r="AK40" s="68"/>
      <c r="AL40" s="22"/>
      <c r="AM40" s="22"/>
      <c r="AN40" s="22"/>
      <c r="AO40" s="22"/>
      <c r="AP40" s="68"/>
      <c r="AQ40" s="22"/>
      <c r="AR40" s="22"/>
      <c r="AS40" s="22"/>
      <c r="AT40" s="22"/>
      <c r="AU40" s="68"/>
      <c r="AV40" s="70"/>
      <c r="AW40" s="22"/>
      <c r="AX40" s="22"/>
      <c r="AY40" s="22"/>
      <c r="AZ40" s="68"/>
      <c r="BA40" s="70"/>
      <c r="BB40" s="22"/>
      <c r="BC40" s="22"/>
      <c r="BD40" s="22"/>
      <c r="BE40" s="68"/>
      <c r="BF40" s="22"/>
      <c r="BG40" s="22"/>
      <c r="BH40" s="22"/>
      <c r="BI40" s="22"/>
      <c r="BJ40" s="68"/>
      <c r="BK40" s="70"/>
      <c r="BL40" s="22"/>
      <c r="BM40" s="22"/>
      <c r="BN40" s="22"/>
      <c r="BO40" s="68"/>
      <c r="BP40" s="70"/>
      <c r="BQ40" s="22"/>
      <c r="BR40" s="22"/>
      <c r="BS40" s="22"/>
      <c r="BT40" s="68"/>
      <c r="BU40" s="70"/>
      <c r="BV40" s="22"/>
      <c r="BW40" s="22"/>
      <c r="BX40" s="22"/>
      <c r="BY40" s="68"/>
      <c r="BZ40" s="22"/>
      <c r="CA40" s="22"/>
      <c r="CB40" s="22"/>
      <c r="CC40" s="22"/>
      <c r="CD40" s="68"/>
      <c r="CE40" s="70"/>
      <c r="CF40" s="22"/>
      <c r="CG40" s="22"/>
      <c r="CH40" s="22"/>
      <c r="CI40" s="68"/>
      <c r="CJ40" s="70"/>
      <c r="CK40" s="22"/>
      <c r="CL40" s="22"/>
      <c r="CM40" s="22"/>
      <c r="CN40" s="68"/>
      <c r="CO40" s="70"/>
      <c r="CP40" s="22"/>
      <c r="CQ40" s="22"/>
      <c r="CR40" s="22"/>
      <c r="CS40" s="68"/>
      <c r="CT40" s="70"/>
      <c r="CU40" s="70"/>
      <c r="CV40" s="22"/>
      <c r="CW40" s="22"/>
      <c r="CX40" s="68"/>
      <c r="CY40" s="22"/>
      <c r="CZ40" s="22"/>
      <c r="DA40" s="22"/>
      <c r="DB40" s="22"/>
      <c r="DC40" s="68"/>
      <c r="DD40" s="70"/>
      <c r="DE40" s="22"/>
      <c r="DF40" s="22"/>
      <c r="DG40" s="22"/>
      <c r="DH40" s="68"/>
      <c r="DI40" s="70"/>
      <c r="DJ40" s="22"/>
      <c r="DK40" s="22"/>
      <c r="DL40" s="22"/>
      <c r="DM40" s="68"/>
      <c r="DN40" s="70"/>
      <c r="DO40" s="22"/>
      <c r="DP40" s="22"/>
      <c r="DQ40" s="22"/>
      <c r="DR40" s="68"/>
      <c r="DS40" s="22"/>
      <c r="DT40" s="22"/>
      <c r="DU40" s="22"/>
      <c r="DV40" s="22"/>
      <c r="DW40" s="68"/>
      <c r="DX40" s="22"/>
      <c r="DY40" s="22"/>
      <c r="DZ40" s="22"/>
      <c r="EA40" s="22"/>
      <c r="EB40" s="68"/>
      <c r="EC40" s="22"/>
      <c r="ED40" s="22"/>
      <c r="EE40" s="22"/>
      <c r="EF40" s="22"/>
      <c r="EG40" s="68"/>
      <c r="EH40" s="22"/>
      <c r="EI40" s="22"/>
      <c r="EJ40" s="22"/>
      <c r="EK40" s="22"/>
      <c r="EL40" s="68"/>
      <c r="EM40" s="22"/>
      <c r="EN40" s="22"/>
      <c r="EO40" s="22"/>
      <c r="EP40" s="22"/>
      <c r="EQ40" s="68"/>
      <c r="ER40" s="22"/>
      <c r="ES40" s="22"/>
      <c r="ET40" s="22"/>
      <c r="EU40" s="22"/>
      <c r="EV40" s="68"/>
      <c r="EW40" s="22"/>
      <c r="EX40" s="22"/>
      <c r="EY40" s="22"/>
      <c r="EZ40" s="22"/>
      <c r="FA40" s="68"/>
      <c r="FB40" s="22"/>
      <c r="FC40" s="22"/>
      <c r="FD40" s="22"/>
      <c r="FE40" s="22"/>
      <c r="FF40" s="31"/>
    </row>
    <row r="41" spans="1:162" x14ac:dyDescent="0.25">
      <c r="A41" s="49" t="s">
        <v>57</v>
      </c>
      <c r="B41" s="49" t="s">
        <v>918</v>
      </c>
      <c r="C41" t="s">
        <v>917</v>
      </c>
      <c r="E41" s="55" t="s">
        <v>924</v>
      </c>
      <c r="J41" s="6"/>
      <c r="K41" s="7"/>
      <c r="L41" s="68"/>
      <c r="M41" s="69"/>
      <c r="N41" s="69"/>
      <c r="O41" s="69"/>
      <c r="P41" s="72"/>
      <c r="Q41" s="68"/>
      <c r="R41" s="69"/>
      <c r="S41" s="22"/>
      <c r="T41" s="22"/>
      <c r="U41" s="22"/>
      <c r="V41" s="68"/>
      <c r="W41" s="69"/>
      <c r="X41" s="22"/>
      <c r="Y41" s="22"/>
      <c r="Z41" s="22"/>
      <c r="AA41" s="68"/>
      <c r="AB41" s="70"/>
      <c r="AC41" s="70"/>
      <c r="AD41" s="70"/>
      <c r="AE41" s="22"/>
      <c r="AF41" s="68"/>
      <c r="AG41" s="22"/>
      <c r="AH41" s="22"/>
      <c r="AI41" s="22"/>
      <c r="AJ41" s="22"/>
      <c r="AK41" s="68"/>
      <c r="AL41" s="22"/>
      <c r="AM41" s="22"/>
      <c r="AN41" s="22"/>
      <c r="AO41" s="22"/>
      <c r="AP41" s="68"/>
      <c r="AQ41" s="22"/>
      <c r="AR41" s="22"/>
      <c r="AS41" s="22"/>
      <c r="AT41" s="22"/>
      <c r="AU41" s="68"/>
      <c r="AV41" s="70"/>
      <c r="AW41" s="22"/>
      <c r="AX41" s="22"/>
      <c r="AY41" s="22"/>
      <c r="AZ41" s="68"/>
      <c r="BA41" s="70"/>
      <c r="BB41" s="22"/>
      <c r="BC41" s="22"/>
      <c r="BD41" s="22"/>
      <c r="BE41" s="68"/>
      <c r="BF41" s="22"/>
      <c r="BG41" s="22"/>
      <c r="BH41" s="22"/>
      <c r="BI41" s="22"/>
      <c r="BJ41" s="68"/>
      <c r="BK41" s="70"/>
      <c r="BL41" s="22"/>
      <c r="BM41" s="22"/>
      <c r="BN41" s="22"/>
      <c r="BO41" s="68"/>
      <c r="BP41" s="70"/>
      <c r="BQ41" s="22"/>
      <c r="BR41" s="22"/>
      <c r="BS41" s="22"/>
      <c r="BT41" s="68"/>
      <c r="BU41" s="70"/>
      <c r="BV41" s="22"/>
      <c r="BW41" s="22"/>
      <c r="BX41" s="22"/>
      <c r="BY41" s="68"/>
      <c r="BZ41" s="22"/>
      <c r="CA41" s="22"/>
      <c r="CB41" s="22"/>
      <c r="CC41" s="22"/>
      <c r="CD41" s="68"/>
      <c r="CE41" s="70"/>
      <c r="CF41" s="22"/>
      <c r="CG41" s="22"/>
      <c r="CH41" s="22"/>
      <c r="CI41" s="68"/>
      <c r="CJ41" s="70"/>
      <c r="CK41" s="22"/>
      <c r="CL41" s="22"/>
      <c r="CM41" s="22"/>
      <c r="CN41" s="68"/>
      <c r="CO41" s="70"/>
      <c r="CP41" s="22"/>
      <c r="CQ41" s="22"/>
      <c r="CR41" s="22"/>
      <c r="CS41" s="68"/>
      <c r="CT41" s="70"/>
      <c r="CU41" s="70"/>
      <c r="CV41" s="22"/>
      <c r="CW41" s="22"/>
      <c r="CX41" s="68"/>
      <c r="CY41" s="22"/>
      <c r="CZ41" s="22"/>
      <c r="DA41" s="22"/>
      <c r="DB41" s="22"/>
      <c r="DC41" s="68"/>
      <c r="DD41" s="70"/>
      <c r="DE41" s="22"/>
      <c r="DF41" s="22"/>
      <c r="DG41" s="22"/>
      <c r="DH41" s="68"/>
      <c r="DI41" s="70"/>
      <c r="DJ41" s="22"/>
      <c r="DK41" s="22"/>
      <c r="DL41" s="22"/>
      <c r="DM41" s="68"/>
      <c r="DN41" s="70"/>
      <c r="DO41" s="22"/>
      <c r="DP41" s="22"/>
      <c r="DQ41" s="22"/>
      <c r="DR41" s="68"/>
      <c r="DS41" s="22"/>
      <c r="DT41" s="22"/>
      <c r="DU41" s="22"/>
      <c r="DV41" s="22"/>
      <c r="DW41" s="68"/>
      <c r="DX41" s="22"/>
      <c r="DY41" s="22"/>
      <c r="DZ41" s="22"/>
      <c r="EA41" s="22"/>
      <c r="EB41" s="68"/>
      <c r="EC41" s="22"/>
      <c r="ED41" s="22"/>
      <c r="EE41" s="22"/>
      <c r="EF41" s="22"/>
      <c r="EG41" s="68"/>
      <c r="EH41" s="22"/>
      <c r="EI41" s="22"/>
      <c r="EJ41" s="22"/>
      <c r="EK41" s="22"/>
      <c r="EL41" s="68"/>
      <c r="EM41" s="22"/>
      <c r="EN41" s="22"/>
      <c r="EO41" s="22"/>
      <c r="EP41" s="22"/>
      <c r="EQ41" s="68"/>
      <c r="ER41" s="22"/>
      <c r="ES41" s="22"/>
      <c r="ET41" s="22"/>
      <c r="EU41" s="22"/>
      <c r="EV41" s="68"/>
      <c r="EW41" s="22"/>
      <c r="EX41" s="22"/>
      <c r="EY41" s="22"/>
      <c r="EZ41" s="22"/>
      <c r="FA41" s="68"/>
      <c r="FB41" s="22"/>
      <c r="FC41" s="22"/>
      <c r="FD41" s="22"/>
      <c r="FE41" s="22"/>
      <c r="FF41" s="31"/>
    </row>
    <row r="42" spans="1:162" x14ac:dyDescent="0.25">
      <c r="A42" s="49" t="s">
        <v>200</v>
      </c>
      <c r="B42" s="49" t="s">
        <v>839</v>
      </c>
      <c r="C42" t="s">
        <v>860</v>
      </c>
      <c r="E42" s="55" t="s">
        <v>874</v>
      </c>
      <c r="J42" s="6"/>
      <c r="K42" s="7"/>
      <c r="L42" s="68"/>
      <c r="M42" s="69"/>
      <c r="N42" s="69"/>
      <c r="O42" s="69"/>
      <c r="P42" s="72"/>
      <c r="Q42" s="68"/>
      <c r="R42" s="69"/>
      <c r="S42" s="22"/>
      <c r="T42" s="22"/>
      <c r="U42" s="22"/>
      <c r="V42" s="68"/>
      <c r="W42" s="69"/>
      <c r="X42" s="22"/>
      <c r="Y42" s="22"/>
      <c r="Z42" s="22"/>
      <c r="AA42" s="68"/>
      <c r="AB42" s="70"/>
      <c r="AC42" s="70"/>
      <c r="AD42" s="70"/>
      <c r="AE42" s="22"/>
      <c r="AF42" s="68"/>
      <c r="AG42" s="22"/>
      <c r="AH42" s="22"/>
      <c r="AI42" s="22"/>
      <c r="AJ42" s="22"/>
      <c r="AK42" s="68"/>
      <c r="AL42" s="22"/>
      <c r="AM42" s="22"/>
      <c r="AN42" s="22"/>
      <c r="AO42" s="22"/>
      <c r="AP42" s="68"/>
      <c r="AQ42" s="22"/>
      <c r="AR42" s="22"/>
      <c r="AS42" s="22"/>
      <c r="AT42" s="22"/>
      <c r="AU42" s="68"/>
      <c r="AV42" s="70"/>
      <c r="AW42" s="22"/>
      <c r="AX42" s="22"/>
      <c r="AY42" s="22"/>
      <c r="AZ42" s="68"/>
      <c r="BA42" s="70"/>
      <c r="BB42" s="22"/>
      <c r="BC42" s="22"/>
      <c r="BD42" s="22"/>
      <c r="BE42" s="68"/>
      <c r="BF42" s="22"/>
      <c r="BG42" s="22"/>
      <c r="BH42" s="22"/>
      <c r="BI42" s="22"/>
      <c r="BJ42" s="68"/>
      <c r="BK42" s="70"/>
      <c r="BL42" s="22"/>
      <c r="BM42" s="22"/>
      <c r="BN42" s="22"/>
      <c r="BO42" s="68"/>
      <c r="BP42" s="70"/>
      <c r="BQ42" s="22"/>
      <c r="BR42" s="22"/>
      <c r="BS42" s="22"/>
      <c r="BT42" s="68"/>
      <c r="BU42" s="70"/>
      <c r="BV42" s="22"/>
      <c r="BW42" s="22"/>
      <c r="BX42" s="22"/>
      <c r="BY42" s="68"/>
      <c r="BZ42" s="22"/>
      <c r="CA42" s="22"/>
      <c r="CB42" s="22"/>
      <c r="CC42" s="22"/>
      <c r="CD42" s="68"/>
      <c r="CE42" s="70"/>
      <c r="CF42" s="22"/>
      <c r="CG42" s="22"/>
      <c r="CH42" s="22"/>
      <c r="CI42" s="68"/>
      <c r="CJ42" s="70"/>
      <c r="CK42" s="22"/>
      <c r="CL42" s="22"/>
      <c r="CM42" s="22"/>
      <c r="CN42" s="68"/>
      <c r="CO42" s="70"/>
      <c r="CP42" s="22"/>
      <c r="CQ42" s="22"/>
      <c r="CR42" s="22"/>
      <c r="CS42" s="68"/>
      <c r="CT42" s="70"/>
      <c r="CU42" s="70"/>
      <c r="CV42" s="22"/>
      <c r="CW42" s="22"/>
      <c r="CX42" s="68"/>
      <c r="CY42" s="22"/>
      <c r="CZ42" s="22"/>
      <c r="DA42" s="22"/>
      <c r="DB42" s="22"/>
      <c r="DC42" s="68"/>
      <c r="DD42" s="70"/>
      <c r="DE42" s="22"/>
      <c r="DF42" s="22"/>
      <c r="DG42" s="22"/>
      <c r="DH42" s="68"/>
      <c r="DI42" s="70"/>
      <c r="DJ42" s="22"/>
      <c r="DK42" s="22"/>
      <c r="DL42" s="22"/>
      <c r="DM42" s="68"/>
      <c r="DN42" s="70"/>
      <c r="DO42" s="22"/>
      <c r="DP42" s="22"/>
      <c r="DQ42" s="22"/>
      <c r="DR42" s="68"/>
      <c r="DS42" s="22"/>
      <c r="DT42" s="22"/>
      <c r="DU42" s="22"/>
      <c r="DV42" s="22"/>
      <c r="DW42" s="68"/>
      <c r="DX42" s="22"/>
      <c r="DY42" s="22"/>
      <c r="DZ42" s="22"/>
      <c r="EA42" s="22"/>
      <c r="EB42" s="68"/>
      <c r="EC42" s="22"/>
      <c r="ED42" s="22"/>
      <c r="EE42" s="22"/>
      <c r="EF42" s="22"/>
      <c r="EG42" s="68"/>
      <c r="EH42" s="22"/>
      <c r="EI42" s="22"/>
      <c r="EJ42" s="22"/>
      <c r="EK42" s="22"/>
      <c r="EL42" s="68"/>
      <c r="EM42" s="22"/>
      <c r="EN42" s="22"/>
      <c r="EO42" s="22"/>
      <c r="EP42" s="22"/>
      <c r="EQ42" s="68"/>
      <c r="ER42" s="22"/>
      <c r="ES42" s="22"/>
      <c r="ET42" s="22"/>
      <c r="EU42" s="22"/>
      <c r="EV42" s="68"/>
      <c r="EW42" s="22"/>
      <c r="EX42" s="22"/>
      <c r="EY42" s="22"/>
      <c r="EZ42" s="22"/>
      <c r="FA42" s="68"/>
      <c r="FB42" s="22"/>
      <c r="FC42" s="22"/>
      <c r="FD42" s="22"/>
      <c r="FE42" s="22"/>
      <c r="FF42" s="31"/>
    </row>
    <row r="43" spans="1:162" x14ac:dyDescent="0.25">
      <c r="A43" s="49" t="s">
        <v>626</v>
      </c>
      <c r="B43" s="49" t="s">
        <v>459</v>
      </c>
      <c r="C43" t="s">
        <v>667</v>
      </c>
      <c r="E43" s="55" t="s">
        <v>925</v>
      </c>
      <c r="J43" s="6"/>
      <c r="K43" s="7"/>
      <c r="L43" s="68"/>
      <c r="M43" s="69"/>
      <c r="N43" s="69"/>
      <c r="O43" s="69"/>
      <c r="P43" s="72"/>
      <c r="Q43" s="68"/>
      <c r="R43" s="69"/>
      <c r="S43" s="22"/>
      <c r="T43" s="22"/>
      <c r="U43" s="22"/>
      <c r="V43" s="68"/>
      <c r="W43" s="69"/>
      <c r="X43" s="22"/>
      <c r="Y43" s="22"/>
      <c r="Z43" s="22"/>
      <c r="AA43" s="68"/>
      <c r="AB43" s="70"/>
      <c r="AC43" s="70"/>
      <c r="AD43" s="70"/>
      <c r="AE43" s="22"/>
      <c r="AF43" s="68"/>
      <c r="AG43" s="22"/>
      <c r="AH43" s="22"/>
      <c r="AI43" s="22"/>
      <c r="AJ43" s="22"/>
      <c r="AK43" s="68"/>
      <c r="AL43" s="22"/>
      <c r="AM43" s="22"/>
      <c r="AN43" s="22"/>
      <c r="AO43" s="22"/>
      <c r="AP43" s="68"/>
      <c r="AQ43" s="22"/>
      <c r="AR43" s="22"/>
      <c r="AS43" s="22"/>
      <c r="AT43" s="22"/>
      <c r="AU43" s="68"/>
      <c r="AV43" s="70"/>
      <c r="AW43" s="22"/>
      <c r="AX43" s="22"/>
      <c r="AY43" s="22"/>
      <c r="AZ43" s="68"/>
      <c r="BA43" s="70"/>
      <c r="BB43" s="22"/>
      <c r="BC43" s="22"/>
      <c r="BD43" s="22"/>
      <c r="BE43" s="68"/>
      <c r="BF43" s="22"/>
      <c r="BG43" s="22"/>
      <c r="BH43" s="22"/>
      <c r="BI43" s="22"/>
      <c r="BJ43" s="68"/>
      <c r="BK43" s="70"/>
      <c r="BL43" s="22"/>
      <c r="BM43" s="22"/>
      <c r="BN43" s="22"/>
      <c r="BO43" s="68"/>
      <c r="BP43" s="70"/>
      <c r="BQ43" s="22"/>
      <c r="BR43" s="22"/>
      <c r="BS43" s="22"/>
      <c r="BT43" s="68"/>
      <c r="BU43" s="70"/>
      <c r="BV43" s="22"/>
      <c r="BW43" s="22"/>
      <c r="BX43" s="22"/>
      <c r="BY43" s="68"/>
      <c r="BZ43" s="22"/>
      <c r="CA43" s="22"/>
      <c r="CB43" s="22"/>
      <c r="CC43" s="22"/>
      <c r="CD43" s="68"/>
      <c r="CE43" s="70"/>
      <c r="CF43" s="22"/>
      <c r="CG43" s="22"/>
      <c r="CH43" s="22"/>
      <c r="CI43" s="68"/>
      <c r="CJ43" s="70"/>
      <c r="CK43" s="22"/>
      <c r="CL43" s="22"/>
      <c r="CM43" s="22"/>
      <c r="CN43" s="68"/>
      <c r="CO43" s="70"/>
      <c r="CP43" s="22"/>
      <c r="CQ43" s="22"/>
      <c r="CR43" s="22"/>
      <c r="CS43" s="68"/>
      <c r="CT43" s="70"/>
      <c r="CU43" s="70"/>
      <c r="CV43" s="22"/>
      <c r="CW43" s="22"/>
      <c r="CX43" s="68"/>
      <c r="CY43" s="22"/>
      <c r="CZ43" s="22"/>
      <c r="DA43" s="22"/>
      <c r="DB43" s="22"/>
      <c r="DC43" s="68"/>
      <c r="DD43" s="70"/>
      <c r="DE43" s="22"/>
      <c r="DF43" s="22"/>
      <c r="DG43" s="22"/>
      <c r="DH43" s="68"/>
      <c r="DI43" s="70"/>
      <c r="DJ43" s="22"/>
      <c r="DK43" s="22"/>
      <c r="DL43" s="22"/>
      <c r="DM43" s="68"/>
      <c r="DN43" s="70"/>
      <c r="DO43" s="22"/>
      <c r="DP43" s="22"/>
      <c r="DQ43" s="22"/>
      <c r="DR43" s="68"/>
      <c r="DS43" s="22"/>
      <c r="DT43" s="22"/>
      <c r="DU43" s="22"/>
      <c r="DV43" s="22"/>
      <c r="DW43" s="68"/>
      <c r="DX43" s="22"/>
      <c r="DY43" s="22"/>
      <c r="DZ43" s="22"/>
      <c r="EA43" s="22"/>
      <c r="EB43" s="68"/>
      <c r="EC43" s="22"/>
      <c r="ED43" s="22"/>
      <c r="EE43" s="22"/>
      <c r="EF43" s="22"/>
      <c r="EG43" s="68"/>
      <c r="EH43" s="22"/>
      <c r="EI43" s="22"/>
      <c r="EJ43" s="22"/>
      <c r="EK43" s="22"/>
      <c r="EL43" s="68"/>
      <c r="EM43" s="22"/>
      <c r="EN43" s="22"/>
      <c r="EO43" s="22"/>
      <c r="EP43" s="22"/>
      <c r="EQ43" s="68"/>
      <c r="ER43" s="22"/>
      <c r="ES43" s="22"/>
      <c r="ET43" s="22"/>
      <c r="EU43" s="22"/>
      <c r="EV43" s="68"/>
      <c r="EW43" s="22"/>
      <c r="EX43" s="22"/>
      <c r="EY43" s="22"/>
      <c r="EZ43" s="22"/>
      <c r="FA43" s="68"/>
      <c r="FB43" s="22"/>
      <c r="FC43" s="22"/>
      <c r="FD43" s="22"/>
      <c r="FE43" s="22"/>
      <c r="FF43" s="31"/>
    </row>
    <row r="44" spans="1:162" x14ac:dyDescent="0.25">
      <c r="A44" s="49" t="s">
        <v>57</v>
      </c>
      <c r="B44" s="49" t="s">
        <v>67</v>
      </c>
      <c r="C44" s="49" t="s">
        <v>922</v>
      </c>
      <c r="E44" s="50" t="s">
        <v>779</v>
      </c>
      <c r="J44" s="6"/>
      <c r="K44" s="7"/>
      <c r="L44" s="68"/>
      <c r="M44" s="69"/>
      <c r="N44" s="69"/>
      <c r="O44" s="69"/>
      <c r="P44" s="72"/>
      <c r="Q44" s="68"/>
      <c r="R44" s="69"/>
      <c r="S44" s="22"/>
      <c r="T44" s="22"/>
      <c r="U44" s="22"/>
      <c r="V44" s="68"/>
      <c r="W44" s="69"/>
      <c r="X44" s="22"/>
      <c r="Y44" s="22"/>
      <c r="Z44" s="22"/>
      <c r="AA44" s="68"/>
      <c r="AB44" s="70"/>
      <c r="AC44" s="70"/>
      <c r="AD44" s="70"/>
      <c r="AE44" s="22"/>
      <c r="AF44" s="68"/>
      <c r="AG44" s="22"/>
      <c r="AH44" s="22"/>
      <c r="AI44" s="22"/>
      <c r="AJ44" s="22"/>
      <c r="AK44" s="68"/>
      <c r="AL44" s="22"/>
      <c r="AM44" s="22"/>
      <c r="AN44" s="22"/>
      <c r="AO44" s="22"/>
      <c r="AP44" s="68"/>
      <c r="AQ44" s="22"/>
      <c r="AR44" s="22"/>
      <c r="AS44" s="22"/>
      <c r="AT44" s="22"/>
      <c r="AU44" s="68"/>
      <c r="AV44" s="70"/>
      <c r="AW44" s="22"/>
      <c r="AX44" s="22"/>
      <c r="AY44" s="22"/>
      <c r="AZ44" s="68"/>
      <c r="BA44" s="70"/>
      <c r="BB44" s="22"/>
      <c r="BC44" s="22"/>
      <c r="BD44" s="22"/>
      <c r="BE44" s="68"/>
      <c r="BF44" s="22"/>
      <c r="BG44" s="22"/>
      <c r="BH44" s="22"/>
      <c r="BI44" s="22"/>
      <c r="BJ44" s="68"/>
      <c r="BK44" s="70"/>
      <c r="BL44" s="22"/>
      <c r="BM44" s="22"/>
      <c r="BN44" s="22"/>
      <c r="BO44" s="68"/>
      <c r="BP44" s="70"/>
      <c r="BQ44" s="22"/>
      <c r="BR44" s="22"/>
      <c r="BS44" s="22"/>
      <c r="BT44" s="68"/>
      <c r="BU44" s="70"/>
      <c r="BV44" s="22"/>
      <c r="BW44" s="22"/>
      <c r="BX44" s="22"/>
      <c r="BY44" s="68"/>
      <c r="BZ44" s="22"/>
      <c r="CA44" s="22"/>
      <c r="CB44" s="22"/>
      <c r="CC44" s="22"/>
      <c r="CD44" s="68"/>
      <c r="CE44" s="70"/>
      <c r="CF44" s="22"/>
      <c r="CG44" s="22"/>
      <c r="CH44" s="22"/>
      <c r="CI44" s="68"/>
      <c r="CJ44" s="70"/>
      <c r="CK44" s="22"/>
      <c r="CL44" s="22"/>
      <c r="CM44" s="22"/>
      <c r="CN44" s="68"/>
      <c r="CO44" s="70"/>
      <c r="CP44" s="22"/>
      <c r="CQ44" s="22"/>
      <c r="CR44" s="22"/>
      <c r="CS44" s="68"/>
      <c r="CT44" s="70"/>
      <c r="CU44" s="70"/>
      <c r="CV44" s="22"/>
      <c r="CW44" s="22"/>
      <c r="CX44" s="68"/>
      <c r="CY44" s="22"/>
      <c r="CZ44" s="22"/>
      <c r="DA44" s="22"/>
      <c r="DB44" s="22"/>
      <c r="DC44" s="68"/>
      <c r="DD44" s="70"/>
      <c r="DE44" s="22"/>
      <c r="DF44" s="22"/>
      <c r="DG44" s="22"/>
      <c r="DH44" s="68"/>
      <c r="DI44" s="70"/>
      <c r="DJ44" s="22"/>
      <c r="DK44" s="22"/>
      <c r="DL44" s="22"/>
      <c r="DM44" s="68"/>
      <c r="DN44" s="70"/>
      <c r="DO44" s="22"/>
      <c r="DP44" s="22"/>
      <c r="DQ44" s="22"/>
      <c r="DR44" s="68"/>
      <c r="DS44" s="22"/>
      <c r="DT44" s="22"/>
      <c r="DU44" s="22"/>
      <c r="DV44" s="22"/>
      <c r="DW44" s="68"/>
      <c r="DX44" s="22"/>
      <c r="DY44" s="22"/>
      <c r="DZ44" s="22"/>
      <c r="EA44" s="22"/>
      <c r="EB44" s="68"/>
      <c r="EC44" s="22"/>
      <c r="ED44" s="22"/>
      <c r="EE44" s="22"/>
      <c r="EF44" s="22"/>
      <c r="EG44" s="68"/>
      <c r="EH44" s="22"/>
      <c r="EI44" s="22"/>
      <c r="EJ44" s="22"/>
      <c r="EK44" s="22"/>
      <c r="EL44" s="68"/>
      <c r="EM44" s="22"/>
      <c r="EN44" s="22"/>
      <c r="EO44" s="22"/>
      <c r="EP44" s="22"/>
      <c r="EQ44" s="68"/>
      <c r="ER44" s="22"/>
      <c r="ES44" s="22"/>
      <c r="ET44" s="22"/>
      <c r="EU44" s="22"/>
      <c r="EV44" s="68"/>
      <c r="EW44" s="22"/>
      <c r="EX44" s="22"/>
      <c r="EY44" s="22"/>
      <c r="EZ44" s="22"/>
      <c r="FA44" s="68"/>
      <c r="FB44" s="22"/>
      <c r="FC44" s="22"/>
      <c r="FD44" s="22"/>
      <c r="FE44" s="22"/>
      <c r="FF44" s="31"/>
    </row>
    <row r="45" spans="1:162" x14ac:dyDescent="0.25">
      <c r="A45" s="49" t="s">
        <v>200</v>
      </c>
      <c r="B45" s="49" t="s">
        <v>674</v>
      </c>
      <c r="C45" t="s">
        <v>667</v>
      </c>
      <c r="E45" s="55" t="s">
        <v>925</v>
      </c>
      <c r="J45" s="6"/>
      <c r="K45" s="7"/>
      <c r="L45" s="68"/>
      <c r="M45" s="69"/>
      <c r="N45" s="69"/>
      <c r="O45" s="69"/>
      <c r="P45" s="72"/>
      <c r="Q45" s="68"/>
      <c r="R45" s="69"/>
      <c r="S45" s="22"/>
      <c r="T45" s="22"/>
      <c r="U45" s="22"/>
      <c r="V45" s="68"/>
      <c r="W45" s="69"/>
      <c r="X45" s="22"/>
      <c r="Y45" s="22"/>
      <c r="Z45" s="22"/>
      <c r="AA45" s="68"/>
      <c r="AB45" s="70"/>
      <c r="AC45" s="70"/>
      <c r="AD45" s="70"/>
      <c r="AE45" s="22"/>
      <c r="AF45" s="68"/>
      <c r="AG45" s="22"/>
      <c r="AH45" s="22"/>
      <c r="AI45" s="22"/>
      <c r="AJ45" s="22"/>
      <c r="AK45" s="68"/>
      <c r="AL45" s="22"/>
      <c r="AM45" s="22"/>
      <c r="AN45" s="22"/>
      <c r="AO45" s="22"/>
      <c r="AP45" s="68"/>
      <c r="AQ45" s="22"/>
      <c r="AR45" s="22"/>
      <c r="AS45" s="22"/>
      <c r="AT45" s="22"/>
      <c r="AU45" s="68"/>
      <c r="AV45" s="70"/>
      <c r="AW45" s="22"/>
      <c r="AX45" s="22"/>
      <c r="AY45" s="22"/>
      <c r="AZ45" s="68"/>
      <c r="BA45" s="70"/>
      <c r="BB45" s="22"/>
      <c r="BC45" s="22"/>
      <c r="BD45" s="22"/>
      <c r="BE45" s="68"/>
      <c r="BF45" s="22"/>
      <c r="BG45" s="22"/>
      <c r="BH45" s="22"/>
      <c r="BI45" s="22"/>
      <c r="BJ45" s="68"/>
      <c r="BK45" s="70"/>
      <c r="BL45" s="22"/>
      <c r="BM45" s="22"/>
      <c r="BN45" s="22"/>
      <c r="BO45" s="68"/>
      <c r="BP45" s="70"/>
      <c r="BQ45" s="22"/>
      <c r="BR45" s="22"/>
      <c r="BS45" s="22"/>
      <c r="BT45" s="68"/>
      <c r="BU45" s="70"/>
      <c r="BV45" s="22"/>
      <c r="BW45" s="22"/>
      <c r="BX45" s="22"/>
      <c r="BY45" s="68"/>
      <c r="BZ45" s="22"/>
      <c r="CA45" s="22"/>
      <c r="CB45" s="22"/>
      <c r="CC45" s="22"/>
      <c r="CD45" s="68"/>
      <c r="CE45" s="70"/>
      <c r="CF45" s="22"/>
      <c r="CG45" s="22"/>
      <c r="CH45" s="22"/>
      <c r="CI45" s="68"/>
      <c r="CJ45" s="70"/>
      <c r="CK45" s="22"/>
      <c r="CL45" s="22"/>
      <c r="CM45" s="22"/>
      <c r="CN45" s="68"/>
      <c r="CO45" s="70"/>
      <c r="CP45" s="22"/>
      <c r="CQ45" s="22"/>
      <c r="CR45" s="22"/>
      <c r="CS45" s="68"/>
      <c r="CT45" s="70"/>
      <c r="CU45" s="70"/>
      <c r="CV45" s="22"/>
      <c r="CW45" s="22"/>
      <c r="CX45" s="68"/>
      <c r="CY45" s="22"/>
      <c r="CZ45" s="22"/>
      <c r="DA45" s="22"/>
      <c r="DB45" s="22"/>
      <c r="DC45" s="68"/>
      <c r="DD45" s="70"/>
      <c r="DE45" s="22"/>
      <c r="DF45" s="22"/>
      <c r="DG45" s="22"/>
      <c r="DH45" s="68"/>
      <c r="DI45" s="70"/>
      <c r="DJ45" s="22"/>
      <c r="DK45" s="22"/>
      <c r="DL45" s="22"/>
      <c r="DM45" s="68"/>
      <c r="DN45" s="70"/>
      <c r="DO45" s="22"/>
      <c r="DP45" s="22"/>
      <c r="DQ45" s="22"/>
      <c r="DR45" s="68"/>
      <c r="DS45" s="22"/>
      <c r="DT45" s="22"/>
      <c r="DU45" s="22"/>
      <c r="DV45" s="22"/>
      <c r="DW45" s="68"/>
      <c r="DX45" s="22"/>
      <c r="DY45" s="22"/>
      <c r="DZ45" s="22"/>
      <c r="EA45" s="22"/>
      <c r="EB45" s="68"/>
      <c r="EC45" s="22"/>
      <c r="ED45" s="22"/>
      <c r="EE45" s="22"/>
      <c r="EF45" s="22"/>
      <c r="EG45" s="68"/>
      <c r="EH45" s="22"/>
      <c r="EI45" s="22"/>
      <c r="EJ45" s="22"/>
      <c r="EK45" s="22"/>
      <c r="EL45" s="68"/>
      <c r="EM45" s="22"/>
      <c r="EN45" s="22"/>
      <c r="EO45" s="22"/>
      <c r="EP45" s="22"/>
      <c r="EQ45" s="68"/>
      <c r="ER45" s="22"/>
      <c r="ES45" s="22"/>
      <c r="ET45" s="22"/>
      <c r="EU45" s="22"/>
      <c r="EV45" s="68"/>
      <c r="EW45" s="22"/>
      <c r="EX45" s="22"/>
      <c r="EY45" s="22"/>
      <c r="EZ45" s="22"/>
      <c r="FA45" s="68"/>
      <c r="FB45" s="22"/>
      <c r="FC45" s="22"/>
      <c r="FD45" s="22"/>
      <c r="FE45" s="22"/>
      <c r="FF45" s="31"/>
    </row>
    <row r="46" spans="1:162" x14ac:dyDescent="0.25">
      <c r="A46" s="49" t="s">
        <v>886</v>
      </c>
      <c r="B46" s="49" t="s">
        <v>85</v>
      </c>
      <c r="C46" t="s">
        <v>679</v>
      </c>
      <c r="E46" s="55" t="s">
        <v>926</v>
      </c>
      <c r="J46" s="6"/>
      <c r="K46" s="7"/>
      <c r="L46" s="68"/>
      <c r="M46" s="69"/>
      <c r="N46" s="69"/>
      <c r="O46" s="69"/>
      <c r="P46" s="72"/>
      <c r="Q46" s="68"/>
      <c r="R46" s="69"/>
      <c r="S46" s="22"/>
      <c r="T46" s="22"/>
      <c r="U46" s="22"/>
      <c r="V46" s="68"/>
      <c r="W46" s="69"/>
      <c r="X46" s="22"/>
      <c r="Y46" s="22"/>
      <c r="Z46" s="22"/>
      <c r="AA46" s="68"/>
      <c r="AB46" s="70"/>
      <c r="AC46" s="70"/>
      <c r="AD46" s="70"/>
      <c r="AE46" s="22"/>
      <c r="AF46" s="68"/>
      <c r="AG46" s="22"/>
      <c r="AH46" s="22"/>
      <c r="AI46" s="22"/>
      <c r="AJ46" s="22"/>
      <c r="AK46" s="68"/>
      <c r="AL46" s="22"/>
      <c r="AM46" s="22"/>
      <c r="AN46" s="22"/>
      <c r="AO46" s="22"/>
      <c r="AP46" s="68"/>
      <c r="AQ46" s="22"/>
      <c r="AR46" s="22"/>
      <c r="AS46" s="22"/>
      <c r="AT46" s="22"/>
      <c r="AU46" s="68"/>
      <c r="AV46" s="70"/>
      <c r="AW46" s="22"/>
      <c r="AX46" s="22"/>
      <c r="AY46" s="22"/>
      <c r="AZ46" s="68"/>
      <c r="BA46" s="70"/>
      <c r="BB46" s="22"/>
      <c r="BC46" s="22"/>
      <c r="BD46" s="22"/>
      <c r="BE46" s="68"/>
      <c r="BF46" s="22"/>
      <c r="BG46" s="22"/>
      <c r="BH46" s="22"/>
      <c r="BI46" s="22"/>
      <c r="BJ46" s="68"/>
      <c r="BK46" s="70"/>
      <c r="BL46" s="22"/>
      <c r="BM46" s="22"/>
      <c r="BN46" s="22"/>
      <c r="BO46" s="68"/>
      <c r="BP46" s="70"/>
      <c r="BQ46" s="22"/>
      <c r="BR46" s="22"/>
      <c r="BS46" s="22"/>
      <c r="BT46" s="68"/>
      <c r="BU46" s="70"/>
      <c r="BV46" s="22"/>
      <c r="BW46" s="22"/>
      <c r="BX46" s="22"/>
      <c r="BY46" s="68"/>
      <c r="BZ46" s="22"/>
      <c r="CA46" s="22"/>
      <c r="CB46" s="22"/>
      <c r="CC46" s="22"/>
      <c r="CD46" s="68"/>
      <c r="CE46" s="70"/>
      <c r="CF46" s="22"/>
      <c r="CG46" s="22"/>
      <c r="CH46" s="22"/>
      <c r="CI46" s="68"/>
      <c r="CJ46" s="70"/>
      <c r="CK46" s="22"/>
      <c r="CL46" s="22"/>
      <c r="CM46" s="22"/>
      <c r="CN46" s="68"/>
      <c r="CO46" s="70"/>
      <c r="CP46" s="22"/>
      <c r="CQ46" s="22"/>
      <c r="CR46" s="22"/>
      <c r="CS46" s="68"/>
      <c r="CT46" s="70"/>
      <c r="CU46" s="70"/>
      <c r="CV46" s="22"/>
      <c r="CW46" s="22"/>
      <c r="CX46" s="68"/>
      <c r="CY46" s="22"/>
      <c r="CZ46" s="22"/>
      <c r="DA46" s="22"/>
      <c r="DB46" s="22"/>
      <c r="DC46" s="68"/>
      <c r="DD46" s="70"/>
      <c r="DE46" s="22"/>
      <c r="DF46" s="22"/>
      <c r="DG46" s="22"/>
      <c r="DH46" s="68"/>
      <c r="DI46" s="70"/>
      <c r="DJ46" s="22"/>
      <c r="DK46" s="22"/>
      <c r="DL46" s="22"/>
      <c r="DM46" s="68"/>
      <c r="DN46" s="70"/>
      <c r="DO46" s="22"/>
      <c r="DP46" s="22"/>
      <c r="DQ46" s="22"/>
      <c r="DR46" s="68"/>
      <c r="DS46" s="22"/>
      <c r="DT46" s="22"/>
      <c r="DU46" s="22"/>
      <c r="DV46" s="22"/>
      <c r="DW46" s="68"/>
      <c r="DX46" s="22"/>
      <c r="DY46" s="22"/>
      <c r="DZ46" s="22"/>
      <c r="EA46" s="22"/>
      <c r="EB46" s="68"/>
      <c r="EC46" s="22"/>
      <c r="ED46" s="22"/>
      <c r="EE46" s="22"/>
      <c r="EF46" s="22"/>
      <c r="EG46" s="68"/>
      <c r="EH46" s="22"/>
      <c r="EI46" s="22"/>
      <c r="EJ46" s="22"/>
      <c r="EK46" s="22"/>
      <c r="EL46" s="68"/>
      <c r="EM46" s="22"/>
      <c r="EN46" s="22"/>
      <c r="EO46" s="22"/>
      <c r="EP46" s="22"/>
      <c r="EQ46" s="68"/>
      <c r="ER46" s="22"/>
      <c r="ES46" s="22"/>
      <c r="ET46" s="22"/>
      <c r="EU46" s="22"/>
      <c r="EV46" s="68"/>
      <c r="EW46" s="22"/>
      <c r="EX46" s="22"/>
      <c r="EY46" s="22"/>
      <c r="EZ46" s="22"/>
      <c r="FA46" s="68"/>
      <c r="FB46" s="22"/>
      <c r="FC46" s="22"/>
      <c r="FD46" s="22"/>
      <c r="FE46" s="22"/>
      <c r="FF46" s="31"/>
    </row>
    <row r="47" spans="1:162" x14ac:dyDescent="0.25">
      <c r="A47" s="49" t="s">
        <v>13</v>
      </c>
      <c r="B47" s="49" t="s">
        <v>155</v>
      </c>
      <c r="C47" s="49" t="s">
        <v>922</v>
      </c>
      <c r="E47" s="50" t="s">
        <v>779</v>
      </c>
      <c r="J47" s="6"/>
      <c r="K47" s="7"/>
      <c r="L47" s="68"/>
      <c r="M47" s="69"/>
      <c r="N47" s="69"/>
      <c r="O47" s="69"/>
      <c r="P47" s="72"/>
      <c r="Q47" s="68"/>
      <c r="R47" s="69"/>
      <c r="S47" s="22"/>
      <c r="T47" s="22"/>
      <c r="U47" s="22"/>
      <c r="V47" s="68"/>
      <c r="W47" s="69"/>
      <c r="X47" s="22"/>
      <c r="Y47" s="22"/>
      <c r="Z47" s="22"/>
      <c r="AA47" s="68"/>
      <c r="AB47" s="70"/>
      <c r="AC47" s="70"/>
      <c r="AD47" s="70"/>
      <c r="AE47" s="22"/>
      <c r="AF47" s="68"/>
      <c r="AG47" s="22"/>
      <c r="AH47" s="22"/>
      <c r="AI47" s="22"/>
      <c r="AJ47" s="22"/>
      <c r="AK47" s="68"/>
      <c r="AL47" s="22"/>
      <c r="AM47" s="22"/>
      <c r="AN47" s="22"/>
      <c r="AO47" s="22"/>
      <c r="AP47" s="68"/>
      <c r="AQ47" s="22"/>
      <c r="AR47" s="22"/>
      <c r="AS47" s="22"/>
      <c r="AT47" s="22"/>
      <c r="AU47" s="68"/>
      <c r="AV47" s="70"/>
      <c r="AW47" s="22"/>
      <c r="AX47" s="22"/>
      <c r="AY47" s="22"/>
      <c r="AZ47" s="68"/>
      <c r="BA47" s="70"/>
      <c r="BB47" s="22"/>
      <c r="BC47" s="22"/>
      <c r="BD47" s="22"/>
      <c r="BE47" s="68"/>
      <c r="BF47" s="22"/>
      <c r="BG47" s="22"/>
      <c r="BH47" s="22"/>
      <c r="BI47" s="22"/>
      <c r="BJ47" s="68"/>
      <c r="BK47" s="70"/>
      <c r="BL47" s="22"/>
      <c r="BM47" s="22"/>
      <c r="BN47" s="22"/>
      <c r="BO47" s="68"/>
      <c r="BP47" s="70"/>
      <c r="BQ47" s="22"/>
      <c r="BR47" s="22"/>
      <c r="BS47" s="22"/>
      <c r="BT47" s="68"/>
      <c r="BU47" s="70"/>
      <c r="BV47" s="22"/>
      <c r="BW47" s="22"/>
      <c r="BX47" s="22"/>
      <c r="BY47" s="68"/>
      <c r="BZ47" s="22"/>
      <c r="CA47" s="22"/>
      <c r="CB47" s="22"/>
      <c r="CC47" s="22"/>
      <c r="CD47" s="68"/>
      <c r="CE47" s="70"/>
      <c r="CF47" s="22"/>
      <c r="CG47" s="22"/>
      <c r="CH47" s="22"/>
      <c r="CI47" s="68"/>
      <c r="CJ47" s="70"/>
      <c r="CK47" s="22"/>
      <c r="CL47" s="22"/>
      <c r="CM47" s="22"/>
      <c r="CN47" s="68"/>
      <c r="CO47" s="70"/>
      <c r="CP47" s="22"/>
      <c r="CQ47" s="22"/>
      <c r="CR47" s="22"/>
      <c r="CS47" s="68"/>
      <c r="CT47" s="70"/>
      <c r="CU47" s="70"/>
      <c r="CV47" s="22"/>
      <c r="CW47" s="22"/>
      <c r="CX47" s="68"/>
      <c r="CY47" s="22"/>
      <c r="CZ47" s="22"/>
      <c r="DA47" s="22"/>
      <c r="DB47" s="22"/>
      <c r="DC47" s="68"/>
      <c r="DD47" s="70"/>
      <c r="DE47" s="22"/>
      <c r="DF47" s="22"/>
      <c r="DG47" s="22"/>
      <c r="DH47" s="68"/>
      <c r="DI47" s="70"/>
      <c r="DJ47" s="22"/>
      <c r="DK47" s="22"/>
      <c r="DL47" s="22"/>
      <c r="DM47" s="68"/>
      <c r="DN47" s="70"/>
      <c r="DO47" s="22"/>
      <c r="DP47" s="22"/>
      <c r="DQ47" s="22"/>
      <c r="DR47" s="68"/>
      <c r="DS47" s="22"/>
      <c r="DT47" s="22"/>
      <c r="DU47" s="22"/>
      <c r="DV47" s="22"/>
      <c r="DW47" s="68"/>
      <c r="DX47" s="22"/>
      <c r="DY47" s="22"/>
      <c r="DZ47" s="22"/>
      <c r="EA47" s="22"/>
      <c r="EB47" s="68"/>
      <c r="EC47" s="22"/>
      <c r="ED47" s="22"/>
      <c r="EE47" s="22"/>
      <c r="EF47" s="22"/>
      <c r="EG47" s="68"/>
      <c r="EH47" s="22"/>
      <c r="EI47" s="22"/>
      <c r="EJ47" s="22"/>
      <c r="EK47" s="22"/>
      <c r="EL47" s="68"/>
      <c r="EM47" s="22"/>
      <c r="EN47" s="22"/>
      <c r="EO47" s="22"/>
      <c r="EP47" s="22"/>
      <c r="EQ47" s="68"/>
      <c r="ER47" s="22"/>
      <c r="ES47" s="22"/>
      <c r="ET47" s="22"/>
      <c r="EU47" s="22"/>
      <c r="EV47" s="68"/>
      <c r="EW47" s="22"/>
      <c r="EX47" s="22"/>
      <c r="EY47" s="22"/>
      <c r="EZ47" s="22"/>
      <c r="FA47" s="68"/>
      <c r="FB47" s="22"/>
      <c r="FC47" s="22"/>
      <c r="FD47" s="22"/>
      <c r="FE47" s="22"/>
      <c r="FF47" s="31"/>
    </row>
    <row r="48" spans="1:162" x14ac:dyDescent="0.25">
      <c r="A48" s="49" t="s">
        <v>13</v>
      </c>
      <c r="B48" s="49" t="s">
        <v>88</v>
      </c>
      <c r="C48" s="49" t="s">
        <v>765</v>
      </c>
      <c r="D48" s="49"/>
      <c r="E48" s="50" t="s">
        <v>897</v>
      </c>
      <c r="J48" s="6"/>
      <c r="K48" s="7"/>
      <c r="L48" s="68"/>
      <c r="M48" s="69"/>
      <c r="N48" s="69"/>
      <c r="O48" s="69"/>
      <c r="P48" s="72"/>
      <c r="Q48" s="68"/>
      <c r="R48" s="69"/>
      <c r="S48" s="22"/>
      <c r="T48" s="22"/>
      <c r="U48" s="22"/>
      <c r="V48" s="68"/>
      <c r="W48" s="69"/>
      <c r="X48" s="22"/>
      <c r="Y48" s="22"/>
      <c r="Z48" s="22"/>
      <c r="AA48" s="68"/>
      <c r="AB48" s="70"/>
      <c r="AC48" s="70"/>
      <c r="AD48" s="70"/>
      <c r="AE48" s="22"/>
      <c r="AF48" s="68"/>
      <c r="AG48" s="22"/>
      <c r="AH48" s="22"/>
      <c r="AI48" s="22"/>
      <c r="AJ48" s="22"/>
      <c r="AK48" s="68"/>
      <c r="AL48" s="22"/>
      <c r="AM48" s="22"/>
      <c r="AN48" s="22"/>
      <c r="AO48" s="22"/>
      <c r="AP48" s="68"/>
      <c r="AQ48" s="22"/>
      <c r="AR48" s="22"/>
      <c r="AS48" s="22"/>
      <c r="AT48" s="22"/>
      <c r="AU48" s="68"/>
      <c r="AV48" s="70"/>
      <c r="AW48" s="22"/>
      <c r="AX48" s="22"/>
      <c r="AY48" s="22"/>
      <c r="AZ48" s="68"/>
      <c r="BA48" s="70"/>
      <c r="BB48" s="22"/>
      <c r="BC48" s="22"/>
      <c r="BD48" s="22"/>
      <c r="BE48" s="68"/>
      <c r="BF48" s="22"/>
      <c r="BG48" s="22"/>
      <c r="BH48" s="22"/>
      <c r="BI48" s="22"/>
      <c r="BJ48" s="68"/>
      <c r="BK48" s="70"/>
      <c r="BL48" s="22"/>
      <c r="BM48" s="22"/>
      <c r="BN48" s="22"/>
      <c r="BO48" s="68"/>
      <c r="BP48" s="70"/>
      <c r="BQ48" s="22"/>
      <c r="BR48" s="22"/>
      <c r="BS48" s="22"/>
      <c r="BT48" s="68"/>
      <c r="BU48" s="70"/>
      <c r="BV48" s="22"/>
      <c r="BW48" s="22"/>
      <c r="BX48" s="22"/>
      <c r="BY48" s="68"/>
      <c r="BZ48" s="22"/>
      <c r="CA48" s="22"/>
      <c r="CB48" s="22"/>
      <c r="CC48" s="22"/>
      <c r="CD48" s="68"/>
      <c r="CE48" s="70"/>
      <c r="CF48" s="22"/>
      <c r="CG48" s="22"/>
      <c r="CH48" s="22"/>
      <c r="CI48" s="68"/>
      <c r="CJ48" s="70"/>
      <c r="CK48" s="22"/>
      <c r="CL48" s="22"/>
      <c r="CM48" s="22"/>
      <c r="CN48" s="68"/>
      <c r="CO48" s="70"/>
      <c r="CP48" s="22"/>
      <c r="CQ48" s="22"/>
      <c r="CR48" s="22"/>
      <c r="CS48" s="68"/>
      <c r="CT48" s="70"/>
      <c r="CU48" s="70"/>
      <c r="CV48" s="22"/>
      <c r="CW48" s="22"/>
      <c r="CX48" s="68"/>
      <c r="CY48" s="22"/>
      <c r="CZ48" s="22"/>
      <c r="DA48" s="22"/>
      <c r="DB48" s="22"/>
      <c r="DC48" s="68"/>
      <c r="DD48" s="70"/>
      <c r="DE48" s="22"/>
      <c r="DF48" s="22"/>
      <c r="DG48" s="22"/>
      <c r="DH48" s="68"/>
      <c r="DI48" s="70"/>
      <c r="DJ48" s="22"/>
      <c r="DK48" s="22"/>
      <c r="DL48" s="22"/>
      <c r="DM48" s="68"/>
      <c r="DN48" s="70"/>
      <c r="DO48" s="22"/>
      <c r="DP48" s="22"/>
      <c r="DQ48" s="22"/>
      <c r="DR48" s="68"/>
      <c r="DS48" s="22"/>
      <c r="DT48" s="22"/>
      <c r="DU48" s="22"/>
      <c r="DV48" s="22"/>
      <c r="DW48" s="68"/>
      <c r="DX48" s="22"/>
      <c r="DY48" s="22"/>
      <c r="DZ48" s="22"/>
      <c r="EA48" s="22"/>
      <c r="EB48" s="68"/>
      <c r="EC48" s="22"/>
      <c r="ED48" s="22"/>
      <c r="EE48" s="22"/>
      <c r="EF48" s="22"/>
      <c r="EG48" s="68"/>
      <c r="EH48" s="22"/>
      <c r="EI48" s="22"/>
      <c r="EJ48" s="22"/>
      <c r="EK48" s="22"/>
      <c r="EL48" s="68"/>
      <c r="EM48" s="22"/>
      <c r="EN48" s="22"/>
      <c r="EO48" s="22"/>
      <c r="EP48" s="22"/>
      <c r="EQ48" s="68"/>
      <c r="ER48" s="22"/>
      <c r="ES48" s="22"/>
      <c r="ET48" s="22"/>
      <c r="EU48" s="22"/>
      <c r="EV48" s="68"/>
      <c r="EW48" s="22"/>
      <c r="EX48" s="22"/>
      <c r="EY48" s="22"/>
      <c r="EZ48" s="22"/>
      <c r="FA48" s="68"/>
      <c r="FB48" s="22"/>
      <c r="FC48" s="22"/>
      <c r="FD48" s="22"/>
      <c r="FE48" s="22"/>
      <c r="FF48" s="31"/>
    </row>
    <row r="49" spans="1:162" x14ac:dyDescent="0.25">
      <c r="A49" s="49" t="s">
        <v>886</v>
      </c>
      <c r="B49" s="49" t="s">
        <v>96</v>
      </c>
      <c r="C49" s="49" t="s">
        <v>860</v>
      </c>
      <c r="E49" s="49" t="s">
        <v>874</v>
      </c>
      <c r="J49" s="6"/>
      <c r="K49" s="7"/>
      <c r="L49" s="68"/>
      <c r="M49" s="69"/>
      <c r="N49" s="69"/>
      <c r="O49" s="69"/>
      <c r="P49" s="72"/>
      <c r="Q49" s="68"/>
      <c r="R49" s="69"/>
      <c r="S49" s="22"/>
      <c r="T49" s="22"/>
      <c r="U49" s="22"/>
      <c r="V49" s="68"/>
      <c r="W49" s="69"/>
      <c r="X49" s="22"/>
      <c r="Y49" s="22"/>
      <c r="Z49" s="22"/>
      <c r="AA49" s="68"/>
      <c r="AB49" s="70"/>
      <c r="AC49" s="70"/>
      <c r="AD49" s="70"/>
      <c r="AE49" s="22"/>
      <c r="AF49" s="68"/>
      <c r="AG49" s="22"/>
      <c r="AH49" s="22"/>
      <c r="AI49" s="22"/>
      <c r="AJ49" s="22"/>
      <c r="AK49" s="68"/>
      <c r="AL49" s="22"/>
      <c r="AM49" s="22"/>
      <c r="AN49" s="22"/>
      <c r="AO49" s="22"/>
      <c r="AP49" s="68"/>
      <c r="AQ49" s="22"/>
      <c r="AR49" s="22"/>
      <c r="AS49" s="22"/>
      <c r="AT49" s="22"/>
      <c r="AU49" s="68"/>
      <c r="AV49" s="70"/>
      <c r="AW49" s="22"/>
      <c r="AX49" s="22"/>
      <c r="AY49" s="22"/>
      <c r="AZ49" s="68"/>
      <c r="BA49" s="70"/>
      <c r="BB49" s="22"/>
      <c r="BC49" s="22"/>
      <c r="BD49" s="22"/>
      <c r="BE49" s="68"/>
      <c r="BF49" s="22"/>
      <c r="BG49" s="22"/>
      <c r="BH49" s="22"/>
      <c r="BI49" s="22"/>
      <c r="BJ49" s="68"/>
      <c r="BK49" s="70"/>
      <c r="BL49" s="22"/>
      <c r="BM49" s="22"/>
      <c r="BN49" s="22"/>
      <c r="BO49" s="68"/>
      <c r="BP49" s="70"/>
      <c r="BQ49" s="22"/>
      <c r="BR49" s="22"/>
      <c r="BS49" s="22"/>
      <c r="BT49" s="68"/>
      <c r="BU49" s="70"/>
      <c r="BV49" s="22"/>
      <c r="BW49" s="22"/>
      <c r="BX49" s="22"/>
      <c r="BY49" s="68"/>
      <c r="BZ49" s="22"/>
      <c r="CA49" s="22"/>
      <c r="CB49" s="22"/>
      <c r="CC49" s="22"/>
      <c r="CD49" s="68"/>
      <c r="CE49" s="70"/>
      <c r="CF49" s="22"/>
      <c r="CG49" s="22"/>
      <c r="CH49" s="22"/>
      <c r="CI49" s="68"/>
      <c r="CJ49" s="70"/>
      <c r="CK49" s="22"/>
      <c r="CL49" s="22"/>
      <c r="CM49" s="22"/>
      <c r="CN49" s="68"/>
      <c r="CO49" s="70"/>
      <c r="CP49" s="22"/>
      <c r="CQ49" s="22"/>
      <c r="CR49" s="22"/>
      <c r="CS49" s="68"/>
      <c r="CT49" s="70"/>
      <c r="CU49" s="70"/>
      <c r="CV49" s="22"/>
      <c r="CW49" s="22"/>
      <c r="CX49" s="68"/>
      <c r="CY49" s="22"/>
      <c r="CZ49" s="22"/>
      <c r="DA49" s="22"/>
      <c r="DB49" s="22"/>
      <c r="DC49" s="68"/>
      <c r="DD49" s="70"/>
      <c r="DE49" s="22"/>
      <c r="DF49" s="22"/>
      <c r="DG49" s="22"/>
      <c r="DH49" s="68"/>
      <c r="DI49" s="70"/>
      <c r="DJ49" s="22"/>
      <c r="DK49" s="22"/>
      <c r="DL49" s="22"/>
      <c r="DM49" s="68"/>
      <c r="DN49" s="70"/>
      <c r="DO49" s="22"/>
      <c r="DP49" s="22"/>
      <c r="DQ49" s="22"/>
      <c r="DR49" s="68"/>
      <c r="DS49" s="22"/>
      <c r="DT49" s="22"/>
      <c r="DU49" s="22"/>
      <c r="DV49" s="22"/>
      <c r="DW49" s="68"/>
      <c r="DX49" s="22"/>
      <c r="DY49" s="22"/>
      <c r="DZ49" s="22"/>
      <c r="EA49" s="22"/>
      <c r="EB49" s="68"/>
      <c r="EC49" s="22"/>
      <c r="ED49" s="22"/>
      <c r="EE49" s="22"/>
      <c r="EF49" s="22"/>
      <c r="EG49" s="68"/>
      <c r="EH49" s="22"/>
      <c r="EI49" s="22"/>
      <c r="EJ49" s="22"/>
      <c r="EK49" s="22"/>
      <c r="EL49" s="68"/>
      <c r="EM49" s="22"/>
      <c r="EN49" s="22"/>
      <c r="EO49" s="22"/>
      <c r="EP49" s="22"/>
      <c r="EQ49" s="68"/>
      <c r="ER49" s="22"/>
      <c r="ES49" s="22"/>
      <c r="ET49" s="22"/>
      <c r="EU49" s="22"/>
      <c r="EV49" s="68"/>
      <c r="EW49" s="22"/>
      <c r="EX49" s="22"/>
      <c r="EY49" s="22"/>
      <c r="EZ49" s="22"/>
      <c r="FA49" s="68"/>
      <c r="FB49" s="22"/>
      <c r="FC49" s="22"/>
      <c r="FD49" s="22"/>
      <c r="FE49" s="22"/>
      <c r="FF49" s="31"/>
    </row>
    <row r="50" spans="1:162" x14ac:dyDescent="0.25">
      <c r="A50" s="49" t="s">
        <v>937</v>
      </c>
      <c r="B50" s="49" t="s">
        <v>98</v>
      </c>
      <c r="C50" s="49" t="s">
        <v>812</v>
      </c>
      <c r="D50" s="49"/>
      <c r="E50" s="50" t="s">
        <v>940</v>
      </c>
      <c r="J50" s="6"/>
      <c r="K50" s="7"/>
      <c r="L50" s="68"/>
      <c r="M50" s="69"/>
      <c r="N50" s="69"/>
      <c r="O50" s="69"/>
      <c r="P50" s="72"/>
      <c r="Q50" s="68"/>
      <c r="R50" s="69"/>
      <c r="S50" s="22"/>
      <c r="T50" s="22"/>
      <c r="U50" s="22"/>
      <c r="V50" s="68"/>
      <c r="W50" s="69"/>
      <c r="X50" s="22"/>
      <c r="Y50" s="22"/>
      <c r="Z50" s="22"/>
      <c r="AA50" s="68"/>
      <c r="AB50" s="70"/>
      <c r="AC50" s="70"/>
      <c r="AD50" s="70"/>
      <c r="AE50" s="22"/>
      <c r="AF50" s="68"/>
      <c r="AG50" s="22"/>
      <c r="AH50" s="22"/>
      <c r="AI50" s="22"/>
      <c r="AJ50" s="22"/>
      <c r="AK50" s="68"/>
      <c r="AL50" s="22"/>
      <c r="AM50" s="22"/>
      <c r="AN50" s="22"/>
      <c r="AO50" s="22"/>
      <c r="AP50" s="68"/>
      <c r="AQ50" s="22"/>
      <c r="AR50" s="22"/>
      <c r="AS50" s="22"/>
      <c r="AT50" s="22"/>
      <c r="AU50" s="68"/>
      <c r="AV50" s="70"/>
      <c r="AW50" s="22"/>
      <c r="AX50" s="22"/>
      <c r="AY50" s="22"/>
      <c r="AZ50" s="68"/>
      <c r="BA50" s="70"/>
      <c r="BB50" s="22"/>
      <c r="BC50" s="22"/>
      <c r="BD50" s="22"/>
      <c r="BE50" s="68"/>
      <c r="BF50" s="22"/>
      <c r="BG50" s="22"/>
      <c r="BH50" s="22"/>
      <c r="BI50" s="22"/>
      <c r="BJ50" s="68"/>
      <c r="BK50" s="70"/>
      <c r="BL50" s="22"/>
      <c r="BM50" s="22"/>
      <c r="BN50" s="22"/>
      <c r="BO50" s="68"/>
      <c r="BP50" s="70"/>
      <c r="BQ50" s="22"/>
      <c r="BR50" s="22"/>
      <c r="BS50" s="22"/>
      <c r="BT50" s="68"/>
      <c r="BU50" s="70"/>
      <c r="BV50" s="22"/>
      <c r="BW50" s="22"/>
      <c r="BX50" s="22"/>
      <c r="BY50" s="68"/>
      <c r="BZ50" s="22"/>
      <c r="CA50" s="22"/>
      <c r="CB50" s="22"/>
      <c r="CC50" s="22"/>
      <c r="CD50" s="68"/>
      <c r="CE50" s="70"/>
      <c r="CF50" s="22"/>
      <c r="CG50" s="22"/>
      <c r="CH50" s="22"/>
      <c r="CI50" s="68"/>
      <c r="CJ50" s="70"/>
      <c r="CK50" s="22"/>
      <c r="CL50" s="22"/>
      <c r="CM50" s="22"/>
      <c r="CN50" s="68"/>
      <c r="CO50" s="70"/>
      <c r="CP50" s="22"/>
      <c r="CQ50" s="22"/>
      <c r="CR50" s="22"/>
      <c r="CS50" s="68"/>
      <c r="CT50" s="70"/>
      <c r="CU50" s="70"/>
      <c r="CV50" s="22"/>
      <c r="CW50" s="22"/>
      <c r="CX50" s="68"/>
      <c r="CY50" s="22"/>
      <c r="CZ50" s="22"/>
      <c r="DA50" s="22"/>
      <c r="DB50" s="22"/>
      <c r="DC50" s="68"/>
      <c r="DD50" s="70"/>
      <c r="DE50" s="22"/>
      <c r="DF50" s="22"/>
      <c r="DG50" s="22"/>
      <c r="DH50" s="68"/>
      <c r="DI50" s="70"/>
      <c r="DJ50" s="22"/>
      <c r="DK50" s="22"/>
      <c r="DL50" s="22"/>
      <c r="DM50" s="68"/>
      <c r="DN50" s="70"/>
      <c r="DO50" s="22"/>
      <c r="DP50" s="22"/>
      <c r="DQ50" s="22"/>
      <c r="DR50" s="68"/>
      <c r="DS50" s="22"/>
      <c r="DT50" s="22"/>
      <c r="DU50" s="22"/>
      <c r="DV50" s="22"/>
      <c r="DW50" s="68"/>
      <c r="DX50" s="22"/>
      <c r="DY50" s="22"/>
      <c r="DZ50" s="22"/>
      <c r="EA50" s="22"/>
      <c r="EB50" s="68"/>
      <c r="EC50" s="22"/>
      <c r="ED50" s="22"/>
      <c r="EE50" s="22"/>
      <c r="EF50" s="22"/>
      <c r="EG50" s="68"/>
      <c r="EH50" s="22"/>
      <c r="EI50" s="22"/>
      <c r="EJ50" s="22"/>
      <c r="EK50" s="22"/>
      <c r="EL50" s="68"/>
      <c r="EM50" s="22"/>
      <c r="EN50" s="22"/>
      <c r="EO50" s="22"/>
      <c r="EP50" s="22"/>
      <c r="EQ50" s="68"/>
      <c r="ER50" s="22"/>
      <c r="ES50" s="22"/>
      <c r="ET50" s="22"/>
      <c r="EU50" s="22"/>
      <c r="EV50" s="68"/>
      <c r="EW50" s="22"/>
      <c r="EX50" s="22"/>
      <c r="EY50" s="22"/>
      <c r="EZ50" s="22"/>
      <c r="FA50" s="68"/>
      <c r="FB50" s="22"/>
      <c r="FC50" s="22"/>
      <c r="FD50" s="22"/>
      <c r="FE50" s="22"/>
      <c r="FF50" s="31"/>
    </row>
    <row r="51" spans="1:162" x14ac:dyDescent="0.25">
      <c r="A51" s="49" t="s">
        <v>937</v>
      </c>
      <c r="B51" s="49" t="s">
        <v>75</v>
      </c>
      <c r="C51" s="49" t="s">
        <v>938</v>
      </c>
      <c r="E51" s="50" t="s">
        <v>939</v>
      </c>
      <c r="J51" s="6"/>
      <c r="K51" s="7"/>
      <c r="L51" s="68"/>
      <c r="M51" s="69"/>
      <c r="N51" s="69"/>
      <c r="O51" s="69"/>
      <c r="P51" s="72"/>
      <c r="Q51" s="68"/>
      <c r="R51" s="69"/>
      <c r="S51" s="22"/>
      <c r="T51" s="22"/>
      <c r="U51" s="22"/>
      <c r="V51" s="68"/>
      <c r="W51" s="69"/>
      <c r="X51" s="22"/>
      <c r="Y51" s="22"/>
      <c r="Z51" s="22"/>
      <c r="AA51" s="68"/>
      <c r="AB51" s="70"/>
      <c r="AC51" s="70"/>
      <c r="AD51" s="70"/>
      <c r="AE51" s="22"/>
      <c r="AF51" s="68"/>
      <c r="AG51" s="22"/>
      <c r="AH51" s="22"/>
      <c r="AI51" s="22"/>
      <c r="AJ51" s="22"/>
      <c r="AK51" s="68"/>
      <c r="AL51" s="22"/>
      <c r="AM51" s="22"/>
      <c r="AN51" s="22"/>
      <c r="AO51" s="22"/>
      <c r="AP51" s="68"/>
      <c r="AQ51" s="22"/>
      <c r="AR51" s="22"/>
      <c r="AS51" s="22"/>
      <c r="AT51" s="22"/>
      <c r="AU51" s="68"/>
      <c r="AV51" s="70"/>
      <c r="AW51" s="22"/>
      <c r="AX51" s="22"/>
      <c r="AY51" s="22"/>
      <c r="AZ51" s="68"/>
      <c r="BA51" s="70"/>
      <c r="BB51" s="22"/>
      <c r="BC51" s="22"/>
      <c r="BD51" s="22"/>
      <c r="BE51" s="68"/>
      <c r="BF51" s="22"/>
      <c r="BG51" s="22"/>
      <c r="BH51" s="22"/>
      <c r="BI51" s="22"/>
      <c r="BJ51" s="68"/>
      <c r="BK51" s="70"/>
      <c r="BL51" s="22"/>
      <c r="BM51" s="22"/>
      <c r="BN51" s="22"/>
      <c r="BO51" s="68"/>
      <c r="BP51" s="70"/>
      <c r="BQ51" s="22"/>
      <c r="BR51" s="22"/>
      <c r="BS51" s="22"/>
      <c r="BT51" s="68"/>
      <c r="BU51" s="70"/>
      <c r="BV51" s="22"/>
      <c r="BW51" s="22"/>
      <c r="BX51" s="22"/>
      <c r="BY51" s="68"/>
      <c r="BZ51" s="22"/>
      <c r="CA51" s="22"/>
      <c r="CB51" s="22"/>
      <c r="CC51" s="22"/>
      <c r="CD51" s="68"/>
      <c r="CE51" s="70"/>
      <c r="CF51" s="22"/>
      <c r="CG51" s="22"/>
      <c r="CH51" s="22"/>
      <c r="CI51" s="68"/>
      <c r="CJ51" s="70"/>
      <c r="CK51" s="22"/>
      <c r="CL51" s="22"/>
      <c r="CM51" s="22"/>
      <c r="CN51" s="68"/>
      <c r="CO51" s="70"/>
      <c r="CP51" s="22"/>
      <c r="CQ51" s="22"/>
      <c r="CR51" s="22"/>
      <c r="CS51" s="68"/>
      <c r="CT51" s="70"/>
      <c r="CU51" s="70"/>
      <c r="CV51" s="22"/>
      <c r="CW51" s="22"/>
      <c r="CX51" s="68"/>
      <c r="CY51" s="22"/>
      <c r="CZ51" s="22"/>
      <c r="DA51" s="22"/>
      <c r="DB51" s="22"/>
      <c r="DC51" s="68"/>
      <c r="DD51" s="70"/>
      <c r="DE51" s="22"/>
      <c r="DF51" s="22"/>
      <c r="DG51" s="22"/>
      <c r="DH51" s="68"/>
      <c r="DI51" s="70"/>
      <c r="DJ51" s="22"/>
      <c r="DK51" s="22"/>
      <c r="DL51" s="22"/>
      <c r="DM51" s="68"/>
      <c r="DN51" s="70"/>
      <c r="DO51" s="22"/>
      <c r="DP51" s="22"/>
      <c r="DQ51" s="22"/>
      <c r="DR51" s="68"/>
      <c r="DS51" s="22"/>
      <c r="DT51" s="22"/>
      <c r="DU51" s="22"/>
      <c r="DV51" s="22"/>
      <c r="DW51" s="68"/>
      <c r="DX51" s="22"/>
      <c r="DY51" s="22"/>
      <c r="DZ51" s="22"/>
      <c r="EA51" s="22"/>
      <c r="EB51" s="68"/>
      <c r="EC51" s="22"/>
      <c r="ED51" s="22"/>
      <c r="EE51" s="22"/>
      <c r="EF51" s="22"/>
      <c r="EG51" s="68"/>
      <c r="EH51" s="22"/>
      <c r="EI51" s="22"/>
      <c r="EJ51" s="22"/>
      <c r="EK51" s="22"/>
      <c r="EL51" s="68"/>
      <c r="EM51" s="22"/>
      <c r="EN51" s="22"/>
      <c r="EO51" s="22"/>
      <c r="EP51" s="22"/>
      <c r="EQ51" s="68"/>
      <c r="ER51" s="22"/>
      <c r="ES51" s="22"/>
      <c r="ET51" s="22"/>
      <c r="EU51" s="22"/>
      <c r="EV51" s="68"/>
      <c r="EW51" s="22"/>
      <c r="EX51" s="22"/>
      <c r="EY51" s="22"/>
      <c r="EZ51" s="22"/>
      <c r="FA51" s="68"/>
      <c r="FB51" s="22"/>
      <c r="FC51" s="22"/>
      <c r="FD51" s="22"/>
      <c r="FE51" s="22"/>
      <c r="FF51" s="31"/>
    </row>
    <row r="52" spans="1:162" x14ac:dyDescent="0.25">
      <c r="A52" s="49" t="s">
        <v>200</v>
      </c>
      <c r="B52" s="49" t="s">
        <v>426</v>
      </c>
      <c r="C52" s="49" t="s">
        <v>806</v>
      </c>
      <c r="E52" s="50" t="s">
        <v>927</v>
      </c>
      <c r="K52" s="7"/>
      <c r="L52" s="68"/>
      <c r="M52" s="70"/>
      <c r="N52" s="70"/>
      <c r="O52" s="70"/>
      <c r="P52" s="72"/>
      <c r="Q52" s="68"/>
      <c r="R52" s="69"/>
      <c r="S52" s="22"/>
      <c r="T52" s="22"/>
      <c r="U52" s="22"/>
      <c r="V52" s="68"/>
      <c r="W52" s="69"/>
      <c r="X52" s="22"/>
      <c r="Y52" s="22"/>
      <c r="Z52" s="22"/>
      <c r="AA52" s="68"/>
      <c r="AB52" s="70"/>
      <c r="AC52" s="70"/>
      <c r="AD52" s="70"/>
      <c r="AE52" s="22"/>
      <c r="AF52" s="68"/>
      <c r="AG52" s="22"/>
      <c r="AH52" s="22"/>
      <c r="AI52" s="22"/>
      <c r="AJ52" s="22"/>
      <c r="AK52" s="68"/>
      <c r="AL52" s="22"/>
      <c r="AM52" s="22"/>
      <c r="AN52" s="22"/>
      <c r="AO52" s="22"/>
      <c r="AP52" s="68"/>
      <c r="AQ52" s="22"/>
      <c r="AR52" s="22"/>
      <c r="AS52" s="22"/>
      <c r="AT52" s="22"/>
      <c r="AU52" s="68"/>
      <c r="AV52" s="70"/>
      <c r="AW52" s="22"/>
      <c r="AX52" s="22"/>
      <c r="AY52" s="22"/>
      <c r="AZ52" s="68"/>
      <c r="BA52" s="70"/>
      <c r="BB52" s="22"/>
      <c r="BC52" s="22"/>
      <c r="BD52" s="22"/>
      <c r="BE52" s="68"/>
      <c r="BF52" s="22"/>
      <c r="BG52" s="22"/>
      <c r="BH52" s="22"/>
      <c r="BI52" s="22"/>
      <c r="BJ52" s="68"/>
      <c r="BK52" s="70"/>
      <c r="BL52" s="22"/>
      <c r="BM52" s="22"/>
      <c r="BN52" s="22"/>
      <c r="BO52" s="68"/>
      <c r="BP52" s="70"/>
      <c r="BQ52" s="22"/>
      <c r="BR52" s="22"/>
      <c r="BS52" s="22"/>
      <c r="BT52" s="68"/>
      <c r="BU52" s="70"/>
      <c r="BV52" s="22"/>
      <c r="BW52" s="22"/>
      <c r="BX52" s="22"/>
      <c r="BY52" s="68"/>
      <c r="BZ52" s="22"/>
      <c r="CA52" s="22"/>
      <c r="CB52" s="22"/>
      <c r="CC52" s="22"/>
      <c r="CD52" s="68"/>
      <c r="CE52" s="70"/>
      <c r="CF52" s="22"/>
      <c r="CG52" s="22"/>
      <c r="CH52" s="22"/>
      <c r="CI52" s="68"/>
      <c r="CJ52" s="70"/>
      <c r="CK52" s="22"/>
      <c r="CL52" s="22"/>
      <c r="CM52" s="22"/>
      <c r="CN52" s="68"/>
      <c r="CO52" s="70"/>
      <c r="CP52" s="22"/>
      <c r="CQ52" s="22"/>
      <c r="CR52" s="22"/>
      <c r="CS52" s="68"/>
      <c r="CT52" s="70"/>
      <c r="CU52" s="70"/>
      <c r="CV52" s="22"/>
      <c r="CW52" s="22"/>
      <c r="CX52" s="68"/>
      <c r="CY52" s="22"/>
      <c r="CZ52" s="22"/>
      <c r="DA52" s="22"/>
      <c r="DB52" s="22"/>
      <c r="DC52" s="68"/>
      <c r="DD52" s="70"/>
      <c r="DE52" s="22"/>
      <c r="DF52" s="22"/>
      <c r="DG52" s="22"/>
      <c r="DH52" s="68"/>
      <c r="DI52" s="70"/>
      <c r="DJ52" s="22"/>
      <c r="DK52" s="22"/>
      <c r="DL52" s="22"/>
      <c r="DM52" s="68"/>
      <c r="DN52" s="70"/>
      <c r="DO52" s="22"/>
      <c r="DP52" s="22"/>
      <c r="DQ52" s="22"/>
      <c r="DR52" s="68"/>
      <c r="DS52" s="22"/>
      <c r="DT52" s="22"/>
      <c r="DU52" s="22"/>
      <c r="DV52" s="22"/>
      <c r="DW52" s="68"/>
      <c r="DX52" s="22"/>
      <c r="DY52" s="22"/>
      <c r="DZ52" s="22"/>
      <c r="EA52" s="22"/>
      <c r="EB52" s="68"/>
      <c r="EC52" s="22"/>
      <c r="ED52" s="22"/>
      <c r="EE52" s="22"/>
      <c r="EF52" s="22"/>
      <c r="EG52" s="68"/>
      <c r="EH52" s="22"/>
      <c r="EI52" s="22"/>
      <c r="EJ52" s="22"/>
      <c r="EK52" s="22"/>
      <c r="EL52" s="68"/>
      <c r="EM52" s="22"/>
      <c r="EN52" s="22"/>
      <c r="EO52" s="22"/>
      <c r="EP52" s="22"/>
      <c r="EQ52" s="68"/>
      <c r="ER52" s="22"/>
      <c r="ES52" s="22"/>
      <c r="ET52" s="22"/>
      <c r="EU52" s="22"/>
      <c r="EV52" s="68"/>
      <c r="EW52" s="22"/>
      <c r="EX52" s="22"/>
      <c r="EY52" s="22"/>
      <c r="EZ52" s="22"/>
      <c r="FA52" s="68"/>
      <c r="FB52" s="22"/>
      <c r="FC52" s="22"/>
      <c r="FD52" s="22"/>
      <c r="FE52" s="22"/>
      <c r="FF52" s="30"/>
    </row>
    <row r="53" spans="1:162" x14ac:dyDescent="0.25">
      <c r="A53" s="49" t="s">
        <v>886</v>
      </c>
      <c r="B53" s="49" t="s">
        <v>879</v>
      </c>
      <c r="C53" s="49" t="s">
        <v>678</v>
      </c>
      <c r="E53" s="50" t="s">
        <v>777</v>
      </c>
      <c r="K53" s="7"/>
      <c r="L53" s="68"/>
      <c r="M53" s="70"/>
      <c r="N53" s="70"/>
      <c r="O53" s="70"/>
      <c r="P53" s="70"/>
      <c r="Q53" s="68"/>
      <c r="R53" s="69"/>
      <c r="S53" s="22"/>
      <c r="T53" s="22"/>
      <c r="U53" s="22"/>
      <c r="V53" s="68"/>
      <c r="W53" s="69"/>
      <c r="X53" s="22"/>
      <c r="Y53" s="22"/>
      <c r="Z53" s="22"/>
      <c r="AA53" s="68"/>
      <c r="AB53" s="70"/>
      <c r="AC53" s="70"/>
      <c r="AD53" s="70"/>
      <c r="AE53" s="22"/>
      <c r="AF53" s="68"/>
      <c r="AG53" s="22"/>
      <c r="AH53" s="22"/>
      <c r="AI53" s="22"/>
      <c r="AJ53" s="22"/>
      <c r="AK53" s="68"/>
      <c r="AL53" s="22"/>
      <c r="AM53" s="22"/>
      <c r="AN53" s="22"/>
      <c r="AO53" s="22"/>
      <c r="AP53" s="68"/>
      <c r="AQ53" s="22"/>
      <c r="AR53" s="22"/>
      <c r="AS53" s="22"/>
      <c r="AT53" s="22"/>
      <c r="AU53" s="68"/>
      <c r="AV53" s="70"/>
      <c r="AW53" s="22"/>
      <c r="AX53" s="22"/>
      <c r="AY53" s="22"/>
      <c r="AZ53" s="68"/>
      <c r="BA53" s="70"/>
      <c r="BB53" s="22"/>
      <c r="BC53" s="22"/>
      <c r="BD53" s="22"/>
      <c r="BE53" s="68"/>
      <c r="BF53" s="22"/>
      <c r="BG53" s="22"/>
      <c r="BH53" s="22"/>
      <c r="BI53" s="22"/>
      <c r="BJ53" s="68"/>
      <c r="BK53" s="70"/>
      <c r="BL53" s="22"/>
      <c r="BM53" s="22"/>
      <c r="BN53" s="22"/>
      <c r="BO53" s="68"/>
      <c r="BP53" s="70"/>
      <c r="BQ53" s="22"/>
      <c r="BR53" s="22"/>
      <c r="BS53" s="22"/>
      <c r="BT53" s="68"/>
      <c r="BU53" s="70"/>
      <c r="BV53" s="22"/>
      <c r="BW53" s="22"/>
      <c r="BX53" s="22"/>
      <c r="BY53" s="68"/>
      <c r="BZ53" s="22"/>
      <c r="CA53" s="22"/>
      <c r="CB53" s="22"/>
      <c r="CC53" s="22"/>
      <c r="CD53" s="68"/>
      <c r="CE53" s="70"/>
      <c r="CF53" s="22"/>
      <c r="CG53" s="22"/>
      <c r="CH53" s="22"/>
      <c r="CI53" s="68"/>
      <c r="CJ53" s="70"/>
      <c r="CK53" s="22"/>
      <c r="CL53" s="22"/>
      <c r="CM53" s="22"/>
      <c r="CN53" s="68"/>
      <c r="CO53" s="70"/>
      <c r="CP53" s="22"/>
      <c r="CQ53" s="22"/>
      <c r="CR53" s="22"/>
      <c r="CS53" s="68"/>
      <c r="CT53" s="70"/>
      <c r="CU53" s="70"/>
      <c r="CV53" s="22"/>
      <c r="CW53" s="22"/>
      <c r="CX53" s="68"/>
      <c r="CY53" s="22"/>
      <c r="CZ53" s="22"/>
      <c r="DA53" s="22"/>
      <c r="DB53" s="22"/>
      <c r="DC53" s="68"/>
      <c r="DD53" s="70"/>
      <c r="DE53" s="22"/>
      <c r="DF53" s="22"/>
      <c r="DG53" s="22"/>
      <c r="DH53" s="68"/>
      <c r="DI53" s="70"/>
      <c r="DJ53" s="22"/>
      <c r="DK53" s="22"/>
      <c r="DL53" s="22"/>
      <c r="DM53" s="68"/>
      <c r="DN53" s="70"/>
      <c r="DO53" s="22"/>
      <c r="DP53" s="22"/>
      <c r="DQ53" s="22"/>
      <c r="DR53" s="68"/>
      <c r="DS53" s="22"/>
      <c r="DT53" s="22"/>
      <c r="DU53" s="22"/>
      <c r="DV53" s="22"/>
      <c r="DW53" s="68"/>
      <c r="DX53" s="22"/>
      <c r="DY53" s="22"/>
      <c r="DZ53" s="22"/>
      <c r="EA53" s="22"/>
      <c r="EB53" s="68"/>
      <c r="EC53" s="22"/>
      <c r="ED53" s="22"/>
      <c r="EE53" s="22"/>
      <c r="EF53" s="22"/>
      <c r="EG53" s="68"/>
      <c r="EH53" s="22"/>
      <c r="EI53" s="22"/>
      <c r="EJ53" s="22"/>
      <c r="EK53" s="22"/>
      <c r="EL53" s="68"/>
      <c r="EM53" s="22"/>
      <c r="EN53" s="22"/>
      <c r="EO53" s="22"/>
      <c r="EP53" s="22"/>
      <c r="EQ53" s="68"/>
      <c r="ER53" s="22"/>
      <c r="ES53" s="22"/>
      <c r="ET53" s="22"/>
      <c r="EU53" s="22"/>
      <c r="EV53" s="68"/>
      <c r="EW53" s="22"/>
      <c r="EX53" s="22"/>
      <c r="EY53" s="22"/>
      <c r="EZ53" s="22"/>
      <c r="FA53" s="68"/>
      <c r="FB53" s="22"/>
      <c r="FC53" s="22"/>
      <c r="FD53" s="22"/>
      <c r="FE53" s="22"/>
      <c r="FF53" s="30"/>
    </row>
    <row r="54" spans="1:162" x14ac:dyDescent="0.25">
      <c r="A54" s="49"/>
      <c r="B54" s="49"/>
      <c r="E54" s="55"/>
      <c r="K54" s="7"/>
      <c r="L54" s="68"/>
      <c r="M54" s="70"/>
      <c r="N54" s="22"/>
      <c r="O54" s="22"/>
      <c r="P54" s="22"/>
      <c r="Q54" s="68"/>
      <c r="R54" s="70"/>
      <c r="S54" s="22"/>
      <c r="T54" s="22"/>
      <c r="U54" s="22"/>
      <c r="V54" s="68"/>
      <c r="W54" s="70"/>
      <c r="X54" s="22"/>
      <c r="Y54" s="22"/>
      <c r="Z54" s="22"/>
      <c r="AA54" s="68"/>
      <c r="AB54" s="70"/>
      <c r="AC54" s="70"/>
      <c r="AD54" s="70"/>
      <c r="AE54" s="22"/>
      <c r="AF54" s="68"/>
      <c r="AG54" s="22"/>
      <c r="AH54" s="22"/>
      <c r="AI54" s="22"/>
      <c r="AJ54" s="22"/>
      <c r="AK54" s="68"/>
      <c r="AL54" s="22"/>
      <c r="AM54" s="22"/>
      <c r="AN54" s="22"/>
      <c r="AO54" s="22"/>
      <c r="AP54" s="68"/>
      <c r="AQ54" s="22"/>
      <c r="AR54" s="22"/>
      <c r="AS54" s="22"/>
      <c r="AT54" s="22"/>
      <c r="AU54" s="68"/>
      <c r="AV54" s="70"/>
      <c r="AW54" s="22"/>
      <c r="AX54" s="22"/>
      <c r="AY54" s="22"/>
      <c r="AZ54" s="68"/>
      <c r="BA54" s="70"/>
      <c r="BB54" s="22"/>
      <c r="BC54" s="22"/>
      <c r="BD54" s="22"/>
      <c r="BE54" s="68"/>
      <c r="BF54" s="22"/>
      <c r="BG54" s="22"/>
      <c r="BH54" s="22"/>
      <c r="BI54" s="22"/>
      <c r="BJ54" s="68"/>
      <c r="BK54" s="70"/>
      <c r="BL54" s="22"/>
      <c r="BM54" s="22"/>
      <c r="BN54" s="22"/>
      <c r="BO54" s="68"/>
      <c r="BP54" s="22"/>
      <c r="BQ54" s="22"/>
      <c r="BR54" s="22"/>
      <c r="BS54" s="22"/>
      <c r="BT54" s="68"/>
      <c r="BU54" s="70"/>
      <c r="BV54" s="22"/>
      <c r="BW54" s="22"/>
      <c r="BX54" s="22"/>
      <c r="BY54" s="68"/>
      <c r="BZ54" s="22"/>
      <c r="CA54" s="22"/>
      <c r="CB54" s="22"/>
      <c r="CC54" s="22"/>
      <c r="CD54" s="68"/>
      <c r="CE54" s="22"/>
      <c r="CF54" s="22"/>
      <c r="CG54" s="22"/>
      <c r="CH54" s="22"/>
      <c r="CI54" s="68"/>
      <c r="CJ54" s="70"/>
      <c r="CK54" s="22"/>
      <c r="CL54" s="22"/>
      <c r="CM54" s="22"/>
      <c r="CN54" s="68"/>
      <c r="CO54" s="70"/>
      <c r="CP54" s="22"/>
      <c r="CQ54" s="22"/>
      <c r="CR54" s="22"/>
      <c r="CS54" s="68"/>
      <c r="CT54" s="70"/>
      <c r="CU54" s="70"/>
      <c r="CV54" s="22"/>
      <c r="CW54" s="22"/>
      <c r="CX54" s="68"/>
      <c r="CY54" s="22"/>
      <c r="CZ54" s="22"/>
      <c r="DA54" s="22"/>
      <c r="DB54" s="22"/>
      <c r="DC54" s="68"/>
      <c r="DD54" s="70"/>
      <c r="DE54" s="22"/>
      <c r="DF54" s="22"/>
      <c r="DG54" s="22"/>
      <c r="DH54" s="68"/>
      <c r="DI54" s="70"/>
      <c r="DJ54" s="22"/>
      <c r="DK54" s="22"/>
      <c r="DL54" s="22"/>
      <c r="DM54" s="68"/>
      <c r="DN54" s="70"/>
      <c r="DO54" s="22"/>
      <c r="DP54" s="22"/>
      <c r="DQ54" s="22"/>
      <c r="DR54" s="68"/>
      <c r="DS54" s="22"/>
      <c r="DT54" s="22"/>
      <c r="DU54" s="22"/>
      <c r="DV54" s="22"/>
      <c r="DW54" s="68"/>
      <c r="DX54" s="22"/>
      <c r="DY54" s="22"/>
      <c r="DZ54" s="22"/>
      <c r="EA54" s="22"/>
      <c r="EB54" s="68"/>
      <c r="EC54" s="22"/>
      <c r="ED54" s="22"/>
      <c r="EE54" s="22"/>
      <c r="EF54" s="22"/>
      <c r="EG54" s="68"/>
      <c r="EH54" s="22"/>
      <c r="EI54" s="22"/>
      <c r="EJ54" s="22"/>
      <c r="EK54" s="22"/>
      <c r="EL54" s="68"/>
      <c r="EM54" s="22"/>
      <c r="EN54" s="22"/>
      <c r="EO54" s="22"/>
      <c r="EP54" s="22"/>
      <c r="EQ54" s="68"/>
      <c r="ER54" s="22"/>
      <c r="ES54" s="22"/>
      <c r="ET54" s="22"/>
      <c r="EU54" s="22"/>
      <c r="EV54" s="68"/>
      <c r="EW54" s="22"/>
      <c r="EX54" s="22"/>
      <c r="EY54" s="22"/>
      <c r="EZ54" s="22"/>
      <c r="FA54" s="68"/>
      <c r="FB54" s="22"/>
      <c r="FC54" s="22"/>
      <c r="FD54" s="22"/>
      <c r="FE54" s="22"/>
      <c r="FF54" s="25"/>
    </row>
    <row r="55" spans="1:162" x14ac:dyDescent="0.25">
      <c r="A55" s="49"/>
      <c r="K55" s="7"/>
      <c r="L55" s="68"/>
      <c r="M55" s="70"/>
      <c r="N55" s="22"/>
      <c r="O55" s="22"/>
      <c r="P55" s="22"/>
      <c r="Q55" s="68"/>
      <c r="R55" s="70"/>
      <c r="S55" s="22"/>
      <c r="T55" s="22"/>
      <c r="U55" s="22"/>
      <c r="V55" s="68"/>
      <c r="W55" s="70"/>
      <c r="X55" s="22"/>
      <c r="Y55" s="22"/>
      <c r="Z55" s="22"/>
      <c r="AA55" s="68"/>
      <c r="AB55" s="70"/>
      <c r="AC55" s="70"/>
      <c r="AD55" s="70"/>
      <c r="AE55" s="22"/>
      <c r="AF55" s="68"/>
      <c r="AG55" s="22"/>
      <c r="AH55" s="22"/>
      <c r="AI55" s="22"/>
      <c r="AJ55" s="22"/>
      <c r="AK55" s="68"/>
      <c r="AL55" s="22"/>
      <c r="AM55" s="22"/>
      <c r="AN55" s="22"/>
      <c r="AO55" s="22"/>
      <c r="AP55" s="68"/>
      <c r="AQ55" s="22"/>
      <c r="AR55" s="22"/>
      <c r="AS55" s="22"/>
      <c r="AT55" s="22"/>
      <c r="AU55" s="68"/>
      <c r="AV55" s="70"/>
      <c r="AW55" s="22"/>
      <c r="AX55" s="22"/>
      <c r="AY55" s="22"/>
      <c r="AZ55" s="68"/>
      <c r="BA55" s="70"/>
      <c r="BB55" s="22"/>
      <c r="BC55" s="22"/>
      <c r="BD55" s="22"/>
      <c r="BE55" s="68"/>
      <c r="BF55" s="22"/>
      <c r="BG55" s="22"/>
      <c r="BH55" s="22"/>
      <c r="BI55" s="22"/>
      <c r="BJ55" s="68"/>
      <c r="BK55" s="70"/>
      <c r="BL55" s="22"/>
      <c r="BM55" s="22"/>
      <c r="BN55" s="22"/>
      <c r="BO55" s="68"/>
      <c r="BP55" s="22"/>
      <c r="BQ55" s="22"/>
      <c r="BR55" s="22"/>
      <c r="BS55" s="22"/>
      <c r="BT55" s="68"/>
      <c r="BU55" s="70"/>
      <c r="BV55" s="22"/>
      <c r="BW55" s="22"/>
      <c r="BX55" s="22"/>
      <c r="BY55" s="68"/>
      <c r="BZ55" s="22"/>
      <c r="CA55" s="22"/>
      <c r="CB55" s="22"/>
      <c r="CC55" s="22"/>
      <c r="CD55" s="68"/>
      <c r="CE55" s="22"/>
      <c r="CF55" s="22"/>
      <c r="CG55" s="22"/>
      <c r="CH55" s="22"/>
      <c r="CI55" s="68"/>
      <c r="CJ55" s="70"/>
      <c r="CK55" s="22"/>
      <c r="CL55" s="22"/>
      <c r="CM55" s="22"/>
      <c r="CN55" s="68"/>
      <c r="CO55" s="70"/>
      <c r="CP55" s="22"/>
      <c r="CQ55" s="22"/>
      <c r="CR55" s="22"/>
      <c r="CS55" s="68"/>
      <c r="CT55" s="70"/>
      <c r="CU55" s="70"/>
      <c r="CV55" s="22"/>
      <c r="CW55" s="22"/>
      <c r="CX55" s="68"/>
      <c r="CY55" s="22"/>
      <c r="CZ55" s="22"/>
      <c r="DA55" s="22"/>
      <c r="DB55" s="22"/>
      <c r="DC55" s="68"/>
      <c r="DD55" s="70"/>
      <c r="DE55" s="22"/>
      <c r="DF55" s="22"/>
      <c r="DG55" s="22"/>
      <c r="DH55" s="68"/>
      <c r="DI55" s="70"/>
      <c r="DJ55" s="22"/>
      <c r="DK55" s="22"/>
      <c r="DL55" s="22"/>
      <c r="DM55" s="68"/>
      <c r="DN55" s="70"/>
      <c r="DO55" s="22"/>
      <c r="DP55" s="22"/>
      <c r="DQ55" s="22"/>
      <c r="DR55" s="68"/>
      <c r="DS55" s="22"/>
      <c r="DT55" s="22"/>
      <c r="DU55" s="22"/>
      <c r="DV55" s="22"/>
      <c r="DW55" s="68"/>
      <c r="DX55" s="22"/>
      <c r="DY55" s="22"/>
      <c r="DZ55" s="22"/>
      <c r="EA55" s="22"/>
      <c r="EB55" s="68"/>
      <c r="EC55" s="22"/>
      <c r="ED55" s="22"/>
      <c r="EE55" s="22"/>
      <c r="EF55" s="22"/>
      <c r="EG55" s="68"/>
      <c r="EH55" s="22"/>
      <c r="EI55" s="22"/>
      <c r="EJ55" s="22"/>
      <c r="EK55" s="22"/>
      <c r="EL55" s="68"/>
      <c r="EM55" s="22"/>
      <c r="EN55" s="22"/>
      <c r="EO55" s="22"/>
      <c r="EP55" s="22"/>
      <c r="EQ55" s="68"/>
      <c r="ER55" s="22"/>
      <c r="ES55" s="22"/>
      <c r="ET55" s="22"/>
      <c r="EU55" s="22"/>
      <c r="EV55" s="68"/>
      <c r="EW55" s="22"/>
      <c r="EX55" s="22"/>
      <c r="EY55" s="22"/>
      <c r="EZ55" s="22"/>
      <c r="FA55" s="68"/>
      <c r="FB55" s="22"/>
      <c r="FC55" s="22"/>
      <c r="FD55" s="22"/>
      <c r="FE55" s="22"/>
      <c r="FF55" s="25"/>
    </row>
    <row r="56" spans="1:162" x14ac:dyDescent="0.25">
      <c r="A56" s="49"/>
      <c r="B56" s="49"/>
      <c r="C56" s="49"/>
      <c r="E56" s="67"/>
      <c r="K56" s="7"/>
      <c r="L56" s="68"/>
      <c r="M56" s="70"/>
      <c r="N56" s="22"/>
      <c r="O56" s="22"/>
      <c r="P56" s="22"/>
      <c r="Q56" s="68"/>
      <c r="R56" s="70"/>
      <c r="S56" s="22"/>
      <c r="T56" s="22"/>
      <c r="U56" s="22"/>
      <c r="V56" s="68"/>
      <c r="W56" s="70"/>
      <c r="X56" s="22"/>
      <c r="Y56" s="22"/>
      <c r="Z56" s="22"/>
      <c r="AA56" s="68"/>
      <c r="AB56" s="70"/>
      <c r="AC56" s="70"/>
      <c r="AD56" s="70"/>
      <c r="AE56" s="22"/>
      <c r="AF56" s="68"/>
      <c r="AG56" s="22"/>
      <c r="AH56" s="22"/>
      <c r="AI56" s="22"/>
      <c r="AJ56" s="22"/>
      <c r="AK56" s="68"/>
      <c r="AL56" s="22"/>
      <c r="AM56" s="22"/>
      <c r="AN56" s="22"/>
      <c r="AO56" s="22"/>
      <c r="AP56" s="68"/>
      <c r="AQ56" s="22"/>
      <c r="AR56" s="22"/>
      <c r="AS56" s="22"/>
      <c r="AT56" s="22"/>
      <c r="AU56" s="68"/>
      <c r="AV56" s="70"/>
      <c r="AW56" s="22"/>
      <c r="AX56" s="22"/>
      <c r="AY56" s="22"/>
      <c r="AZ56" s="68"/>
      <c r="BA56" s="70"/>
      <c r="BB56" s="22"/>
      <c r="BC56" s="22"/>
      <c r="BD56" s="22"/>
      <c r="BE56" s="68"/>
      <c r="BF56" s="22"/>
      <c r="BG56" s="22"/>
      <c r="BH56" s="22"/>
      <c r="BI56" s="22"/>
      <c r="BJ56" s="68"/>
      <c r="BK56" s="70"/>
      <c r="BL56" s="22"/>
      <c r="BM56" s="22"/>
      <c r="BN56" s="22"/>
      <c r="BO56" s="68"/>
      <c r="BP56" s="22"/>
      <c r="BQ56" s="22"/>
      <c r="BR56" s="22"/>
      <c r="BS56" s="22"/>
      <c r="BT56" s="68"/>
      <c r="BU56" s="70"/>
      <c r="BV56" s="22"/>
      <c r="BW56" s="22"/>
      <c r="BX56" s="22"/>
      <c r="BY56" s="68"/>
      <c r="BZ56" s="22"/>
      <c r="CA56" s="22"/>
      <c r="CB56" s="22"/>
      <c r="CC56" s="22"/>
      <c r="CD56" s="68"/>
      <c r="CE56" s="22"/>
      <c r="CF56" s="22"/>
      <c r="CG56" s="22"/>
      <c r="CH56" s="22"/>
      <c r="CI56" s="68"/>
      <c r="CJ56" s="70"/>
      <c r="CK56" s="22"/>
      <c r="CL56" s="22"/>
      <c r="CM56" s="22"/>
      <c r="CN56" s="68"/>
      <c r="CO56" s="70"/>
      <c r="CP56" s="22"/>
      <c r="CQ56" s="22"/>
      <c r="CR56" s="22"/>
      <c r="CS56" s="68"/>
      <c r="CT56" s="70"/>
      <c r="CU56" s="70"/>
      <c r="CV56" s="22"/>
      <c r="CW56" s="22"/>
      <c r="CX56" s="68"/>
      <c r="CY56" s="22"/>
      <c r="CZ56" s="22"/>
      <c r="DA56" s="22"/>
      <c r="DB56" s="22"/>
      <c r="DC56" s="68"/>
      <c r="DD56" s="70"/>
      <c r="DE56" s="22"/>
      <c r="DF56" s="22"/>
      <c r="DG56" s="22"/>
      <c r="DH56" s="68"/>
      <c r="DI56" s="70"/>
      <c r="DJ56" s="22"/>
      <c r="DK56" s="22"/>
      <c r="DL56" s="22"/>
      <c r="DM56" s="68"/>
      <c r="DN56" s="70"/>
      <c r="DO56" s="22"/>
      <c r="DP56" s="22"/>
      <c r="DQ56" s="22"/>
      <c r="DR56" s="68"/>
      <c r="DS56" s="22"/>
      <c r="DT56" s="22"/>
      <c r="DU56" s="22"/>
      <c r="DV56" s="22"/>
      <c r="DW56" s="68"/>
      <c r="DX56" s="22"/>
      <c r="DY56" s="22"/>
      <c r="DZ56" s="22"/>
      <c r="EA56" s="22"/>
      <c r="EB56" s="68"/>
      <c r="EC56" s="22"/>
      <c r="ED56" s="22"/>
      <c r="EE56" s="22"/>
      <c r="EF56" s="22"/>
      <c r="EG56" s="68"/>
      <c r="EH56" s="22"/>
      <c r="EI56" s="22"/>
      <c r="EJ56" s="22"/>
      <c r="EK56" s="22"/>
      <c r="EL56" s="68"/>
      <c r="EM56" s="22"/>
      <c r="EN56" s="22"/>
      <c r="EO56" s="22"/>
      <c r="EP56" s="22"/>
      <c r="EQ56" s="68"/>
      <c r="ER56" s="22"/>
      <c r="ES56" s="22"/>
      <c r="ET56" s="22"/>
      <c r="EU56" s="22"/>
      <c r="EV56" s="68"/>
      <c r="EW56" s="22"/>
      <c r="EX56" s="22"/>
      <c r="EY56" s="22"/>
      <c r="EZ56" s="22"/>
      <c r="FA56" s="68"/>
      <c r="FB56" s="22"/>
      <c r="FC56" s="22"/>
      <c r="FD56" s="22"/>
      <c r="FE56" s="22"/>
      <c r="FF56" s="25"/>
    </row>
    <row r="57" spans="1:162" x14ac:dyDescent="0.25">
      <c r="L57" s="68"/>
      <c r="M57" s="22"/>
      <c r="N57" s="22"/>
      <c r="O57" s="22"/>
      <c r="P57" s="22"/>
      <c r="Q57" s="68"/>
      <c r="R57" s="22"/>
      <c r="S57" s="22"/>
      <c r="T57" s="22"/>
      <c r="U57" s="22"/>
      <c r="V57" s="68"/>
      <c r="W57" s="70"/>
      <c r="X57" s="22"/>
      <c r="Y57" s="22"/>
      <c r="Z57" s="22"/>
      <c r="AA57" s="68"/>
      <c r="AB57" s="70"/>
      <c r="AC57" s="70"/>
      <c r="AD57" s="70"/>
      <c r="AE57" s="22"/>
      <c r="AF57" s="68"/>
      <c r="AG57" s="22"/>
      <c r="AH57" s="22"/>
      <c r="AI57" s="22"/>
      <c r="AJ57" s="22"/>
      <c r="AK57" s="68"/>
      <c r="AL57" s="22"/>
      <c r="AM57" s="22"/>
      <c r="AN57" s="22"/>
      <c r="AO57" s="22"/>
      <c r="AP57" s="68"/>
      <c r="AQ57" s="22"/>
      <c r="AR57" s="22"/>
      <c r="AS57" s="22"/>
      <c r="AT57" s="22"/>
      <c r="AU57" s="68"/>
      <c r="AV57" s="70"/>
      <c r="AW57" s="22"/>
      <c r="AX57" s="22"/>
      <c r="AY57" s="22"/>
      <c r="AZ57" s="68"/>
      <c r="BA57" s="70"/>
      <c r="BB57" s="22"/>
      <c r="BC57" s="22"/>
      <c r="BD57" s="22"/>
      <c r="BE57" s="68"/>
      <c r="BF57" s="22"/>
      <c r="BG57" s="22"/>
      <c r="BH57" s="22"/>
      <c r="BI57" s="22"/>
      <c r="BJ57" s="68"/>
      <c r="BK57" s="70"/>
      <c r="BL57" s="22"/>
      <c r="BM57" s="22"/>
      <c r="BN57" s="22"/>
      <c r="BO57" s="68"/>
      <c r="BP57" s="22"/>
      <c r="BQ57" s="22"/>
      <c r="BR57" s="22"/>
      <c r="BS57" s="22"/>
      <c r="BT57" s="68"/>
      <c r="BU57" s="70"/>
      <c r="BV57" s="22"/>
      <c r="BW57" s="22"/>
      <c r="BX57" s="22"/>
      <c r="BY57" s="68"/>
      <c r="BZ57" s="22"/>
      <c r="CA57" s="22"/>
      <c r="CB57" s="22"/>
      <c r="CC57" s="22"/>
      <c r="CD57" s="68"/>
      <c r="CE57" s="22"/>
      <c r="CF57" s="22"/>
      <c r="CG57" s="22"/>
      <c r="CH57" s="22"/>
      <c r="CI57" s="68"/>
      <c r="CJ57" s="70"/>
      <c r="CK57" s="22"/>
      <c r="CL57" s="22"/>
      <c r="CM57" s="22"/>
      <c r="CN57" s="68"/>
      <c r="CO57" s="22"/>
      <c r="CP57" s="22"/>
      <c r="CQ57" s="22"/>
      <c r="CR57" s="22"/>
      <c r="CS57" s="68"/>
      <c r="CT57" s="22"/>
      <c r="CU57" s="22"/>
      <c r="CV57" s="22"/>
      <c r="CW57" s="22"/>
      <c r="CX57" s="68"/>
      <c r="CY57" s="22"/>
      <c r="CZ57" s="22"/>
      <c r="DA57" s="22"/>
      <c r="DB57" s="22"/>
      <c r="DC57" s="68"/>
      <c r="DD57" s="70"/>
      <c r="DE57" s="22"/>
      <c r="DF57" s="22"/>
      <c r="DG57" s="22"/>
      <c r="DH57" s="68"/>
      <c r="DI57" s="70"/>
      <c r="DJ57" s="22"/>
      <c r="DK57" s="22"/>
      <c r="DL57" s="22"/>
      <c r="DM57" s="68"/>
      <c r="DN57" s="70"/>
      <c r="DO57" s="22"/>
      <c r="DP57" s="22"/>
      <c r="DQ57" s="22"/>
      <c r="DR57" s="68"/>
      <c r="DS57" s="22"/>
      <c r="DT57" s="22"/>
      <c r="DU57" s="22"/>
      <c r="DV57" s="22"/>
      <c r="DW57" s="68"/>
      <c r="DX57" s="22"/>
      <c r="DY57" s="22"/>
      <c r="DZ57" s="22"/>
      <c r="EA57" s="22"/>
      <c r="EB57" s="68"/>
      <c r="EC57" s="22"/>
      <c r="ED57" s="22"/>
      <c r="EE57" s="22"/>
      <c r="EF57" s="22"/>
      <c r="EG57" s="68"/>
      <c r="EH57" s="22"/>
      <c r="EI57" s="22"/>
      <c r="EJ57" s="22"/>
      <c r="EK57" s="22"/>
      <c r="EL57" s="68"/>
      <c r="EM57" s="22"/>
      <c r="EN57" s="22"/>
      <c r="EO57" s="22"/>
      <c r="EP57" s="22"/>
      <c r="EQ57" s="68"/>
      <c r="ER57" s="22"/>
      <c r="ES57" s="22"/>
      <c r="ET57" s="22"/>
      <c r="EU57" s="22"/>
      <c r="EV57" s="68"/>
      <c r="EW57" s="22"/>
      <c r="EX57" s="22"/>
      <c r="EY57" s="22"/>
      <c r="EZ57" s="22"/>
      <c r="FA57" s="68"/>
      <c r="FB57" s="22"/>
      <c r="FC57" s="22"/>
      <c r="FD57" s="22"/>
      <c r="FE57" s="22"/>
      <c r="FF57" s="25"/>
    </row>
    <row r="58" spans="1:162" x14ac:dyDescent="0.25">
      <c r="L58" s="68">
        <f>TRUNC(M58/6)+0.1*(M58-6*TRUNC(M58/6))</f>
        <v>5</v>
      </c>
      <c r="M58" s="22">
        <f>SUM(M3:M57)</f>
        <v>30</v>
      </c>
      <c r="N58" s="22">
        <f>SUM(N3:N57)</f>
        <v>0</v>
      </c>
      <c r="O58" s="22">
        <f>SUM(O3:O57)</f>
        <v>20</v>
      </c>
      <c r="P58" s="22">
        <f>SUM(P3:P57)</f>
        <v>1</v>
      </c>
      <c r="Q58" s="68">
        <f>TRUNC(R58/6)+0.1*(R58-6*TRUNC(R58/6))</f>
        <v>2.1</v>
      </c>
      <c r="R58" s="22">
        <f>SUM(R3:R57)</f>
        <v>13</v>
      </c>
      <c r="S58" s="22">
        <f>SUM(S3:S57)</f>
        <v>0</v>
      </c>
      <c r="T58" s="22">
        <f>SUM(T3:T57)</f>
        <v>32</v>
      </c>
      <c r="U58" s="22">
        <f>SUM(U3:U57)</f>
        <v>0</v>
      </c>
      <c r="V58" s="68">
        <f>TRUNC(W58/6)+0.1*(W58-6*TRUNC(W58/6))</f>
        <v>10</v>
      </c>
      <c r="W58" s="22">
        <f>SUM(W3:W57)</f>
        <v>60</v>
      </c>
      <c r="X58" s="22">
        <f>SUM(X3:X57)</f>
        <v>0</v>
      </c>
      <c r="Y58" s="22">
        <f>SUM(Y3:Y57)</f>
        <v>73</v>
      </c>
      <c r="Z58" s="22">
        <f>SUM(Z3:Z57)</f>
        <v>1</v>
      </c>
      <c r="AA58" s="68">
        <f>TRUNC(AB58/6)+0.1*(AB58-6*TRUNC(AB58/6))</f>
        <v>26</v>
      </c>
      <c r="AB58" s="70">
        <f>SUM(AB3:AB57)</f>
        <v>156</v>
      </c>
      <c r="AC58" s="70">
        <f>SUM(AC3:AC57)</f>
        <v>0</v>
      </c>
      <c r="AD58" s="70">
        <f>SUM(AD3:AD57)</f>
        <v>147</v>
      </c>
      <c r="AE58" s="22">
        <f>SUM(AE3:AE57)</f>
        <v>2</v>
      </c>
      <c r="AF58" s="68">
        <f>TRUNC(AG58/6)+0.1*(AG58-6*TRUNC(AG58/6))</f>
        <v>20</v>
      </c>
      <c r="AG58" s="22">
        <f>SUM(AG3:AG57)</f>
        <v>120</v>
      </c>
      <c r="AH58" s="22">
        <f>SUM(AH3:AH57)</f>
        <v>2</v>
      </c>
      <c r="AI58" s="22">
        <f>SUM(AI3:AI57)</f>
        <v>118</v>
      </c>
      <c r="AJ58" s="22">
        <f>SUM(AJ3:AJ57)</f>
        <v>2</v>
      </c>
      <c r="AK58" s="68">
        <f>TRUNC(AL58/6)+0.1*(AL58-6*TRUNC(AL58/6))</f>
        <v>13.4</v>
      </c>
      <c r="AL58" s="22">
        <f>SUM(AL3:AL57)</f>
        <v>82</v>
      </c>
      <c r="AM58" s="22">
        <f>SUM(AM3:AM57)</f>
        <v>0</v>
      </c>
      <c r="AN58" s="22">
        <f>SUM(AN3:AN57)</f>
        <v>121</v>
      </c>
      <c r="AO58" s="22">
        <f>SUM(AO3:AO57)</f>
        <v>4</v>
      </c>
      <c r="AP58" s="68">
        <f>TRUNC(AQ58/6)+0.1*(AQ58-6*TRUNC(AQ58/6))</f>
        <v>1</v>
      </c>
      <c r="AQ58" s="22">
        <f>SUM(AQ3:AQ57)</f>
        <v>6</v>
      </c>
      <c r="AR58" s="22">
        <f>SUM(AR3:AR57)</f>
        <v>0</v>
      </c>
      <c r="AS58" s="22">
        <f>SUM(AS3:AS57)</f>
        <v>8</v>
      </c>
      <c r="AT58" s="22">
        <f>SUM(AT3:AT57)</f>
        <v>0</v>
      </c>
      <c r="AU58" s="68">
        <f>TRUNC(AV58/6)+0.1*(AV58-6*TRUNC(AV58/6))</f>
        <v>2</v>
      </c>
      <c r="AV58" s="22">
        <f>SUM(AV3:AV57)</f>
        <v>12</v>
      </c>
      <c r="AW58" s="22">
        <f>SUM(AW3:AW57)</f>
        <v>0</v>
      </c>
      <c r="AX58" s="22">
        <f>SUM(AX3:AX57)</f>
        <v>17</v>
      </c>
      <c r="AY58" s="22">
        <f>SUM(AY3:AY57)</f>
        <v>0</v>
      </c>
      <c r="AZ58" s="68">
        <f>TRUNC(BA58/6)+0.1*(BA58-6*TRUNC(BA58/6))</f>
        <v>7</v>
      </c>
      <c r="BA58" s="22">
        <f>SUM(BA4:BA57)</f>
        <v>42</v>
      </c>
      <c r="BB58" s="22">
        <f>SUM(BB4:BB57)</f>
        <v>0</v>
      </c>
      <c r="BC58" s="22">
        <f>SUM(BC4:BC57)</f>
        <v>65</v>
      </c>
      <c r="BD58" s="22">
        <f>SUM(BD4:BD57)</f>
        <v>1</v>
      </c>
      <c r="BE58" s="68">
        <f>TRUNC(BF58/6)+0.1*(BF58-6*TRUNC(BF58/6))</f>
        <v>17.2</v>
      </c>
      <c r="BF58" s="22">
        <f>SUM(BF3:BF57)</f>
        <v>104</v>
      </c>
      <c r="BG58" s="22">
        <f>SUM(BG3:BG57)</f>
        <v>0</v>
      </c>
      <c r="BH58" s="22">
        <f>SUM(BH3:BH57)</f>
        <v>129</v>
      </c>
      <c r="BI58" s="22">
        <f>SUM(BI3:BI57)</f>
        <v>7</v>
      </c>
      <c r="BJ58" s="68">
        <f>TRUNC(BK58/6)+0.1*(BK58-6*TRUNC(BK58/6))</f>
        <v>23</v>
      </c>
      <c r="BK58" s="22">
        <f>SUM(BK3:BK57)</f>
        <v>138</v>
      </c>
      <c r="BL58" s="22">
        <f>SUM(BL3:BL57)</f>
        <v>1</v>
      </c>
      <c r="BM58" s="22">
        <f>SUM(BM3:BM57)</f>
        <v>206</v>
      </c>
      <c r="BN58" s="22">
        <f>SUM(BN3:BN57)</f>
        <v>3</v>
      </c>
      <c r="BO58" s="68">
        <f>TRUNC(BP58/6)+0.1*(BP58-6*TRUNC(BP58/6))</f>
        <v>1</v>
      </c>
      <c r="BP58" s="22">
        <f>SUM(BP3:BP57)</f>
        <v>6</v>
      </c>
      <c r="BQ58" s="22">
        <f>SUM(BQ3:BQ57)</f>
        <v>0</v>
      </c>
      <c r="BR58" s="22">
        <f>SUM(BR3:BR57)</f>
        <v>2</v>
      </c>
      <c r="BS58" s="22">
        <f>SUM(BS3:BS57)</f>
        <v>0</v>
      </c>
      <c r="BT58" s="68">
        <f>TRUNC(BU58/6)+0.1*(BU58-6*TRUNC(BU58/6))</f>
        <v>72.099999999999994</v>
      </c>
      <c r="BU58" s="22">
        <f>SUM(BU3:BU57)</f>
        <v>433</v>
      </c>
      <c r="BV58" s="22">
        <f>SUM(BV3:BV57)</f>
        <v>9</v>
      </c>
      <c r="BW58" s="22">
        <f>SUM(BW3:BW57)</f>
        <v>299</v>
      </c>
      <c r="BX58" s="22">
        <f>SUM(BX3:BX57)</f>
        <v>17</v>
      </c>
      <c r="BY58" s="68">
        <f>TRUNC(BZ58/6)+0.1*(BZ58-6*TRUNC(BZ58/6))</f>
        <v>8</v>
      </c>
      <c r="BZ58" s="22">
        <f>SUM(BZ3:BZ57)</f>
        <v>48</v>
      </c>
      <c r="CA58" s="22">
        <f>SUM(CA3:CA57)</f>
        <v>2</v>
      </c>
      <c r="CB58" s="22">
        <f>SUM(CB3:CB57)</f>
        <v>19</v>
      </c>
      <c r="CC58" s="22">
        <f>SUM(CC3:CC57)</f>
        <v>0</v>
      </c>
      <c r="CD58" s="68">
        <f>TRUNC(CE58/6)+0.1*(CE58-6*TRUNC(CE58/6))</f>
        <v>4.5</v>
      </c>
      <c r="CE58" s="22">
        <f>SUM(CE3:CE57)</f>
        <v>29</v>
      </c>
      <c r="CF58" s="22">
        <f>SUM(CF3:CF57)</f>
        <v>0</v>
      </c>
      <c r="CG58" s="22">
        <f>SUM(CG3:CG57)</f>
        <v>30</v>
      </c>
      <c r="CH58" s="22">
        <f>SUM(CH3:CH57)</f>
        <v>0</v>
      </c>
      <c r="CI58" s="68">
        <f>TRUNC(CJ58/6)+0.1*(CJ58-6*TRUNC(CJ58/6))</f>
        <v>62.2</v>
      </c>
      <c r="CJ58" s="22">
        <f>SUM(CJ3:CJ57)</f>
        <v>374</v>
      </c>
      <c r="CK58" s="22">
        <f>SUM(CK3:CK57)</f>
        <v>4</v>
      </c>
      <c r="CL58" s="22">
        <f>SUM(CL3:CL57)</f>
        <v>363</v>
      </c>
      <c r="CM58" s="22">
        <f>SUM(CM3:CM57)</f>
        <v>19</v>
      </c>
      <c r="CN58" s="68">
        <f>TRUNC(CO58/6)+0.1*(CO58-6*TRUNC(CO58/6))</f>
        <v>33.4</v>
      </c>
      <c r="CO58" s="22">
        <f>SUM(CO3:CO57)</f>
        <v>202</v>
      </c>
      <c r="CP58" s="22">
        <f>SUM(CP3:CP57)</f>
        <v>1</v>
      </c>
      <c r="CQ58" s="22">
        <f>SUM(CQ3:CQ57)</f>
        <v>196</v>
      </c>
      <c r="CR58" s="22">
        <f>SUM(CR3:CR57)</f>
        <v>12</v>
      </c>
      <c r="CS58" s="68">
        <f>TRUNC(CT58/6)+0.1*(CT58-6*TRUNC(CT58/6))</f>
        <v>20.2</v>
      </c>
      <c r="CT58" s="22">
        <f>SUM(CT3:CT57)</f>
        <v>122</v>
      </c>
      <c r="CU58" s="22">
        <f>SUM(CU3:CU57)</f>
        <v>5</v>
      </c>
      <c r="CV58" s="22">
        <f>SUM(CV3:CV57)</f>
        <v>82</v>
      </c>
      <c r="CW58" s="22">
        <f>SUM(CW3:CW57)</f>
        <v>10</v>
      </c>
      <c r="CX58" s="68">
        <f>TRUNC(CY58/6)+0.1*(CY58-6*TRUNC(CY58/6))</f>
        <v>3</v>
      </c>
      <c r="CY58" s="22">
        <f>SUM(CY3:CY57)</f>
        <v>18</v>
      </c>
      <c r="CZ58" s="22">
        <f>SUM(CZ3:CZ57)</f>
        <v>0</v>
      </c>
      <c r="DA58" s="22">
        <f>SUM(DA3:DA57)</f>
        <v>32</v>
      </c>
      <c r="DB58" s="22">
        <f>SUM(DB3:DB57)</f>
        <v>1</v>
      </c>
      <c r="DC58" s="68">
        <f>TRUNC(DD58/6)+0.1*(DD58-6*TRUNC(DD58/6))</f>
        <v>21</v>
      </c>
      <c r="DD58" s="22">
        <f>SUM(DD3:DD57)</f>
        <v>126</v>
      </c>
      <c r="DE58" s="22">
        <f>SUM(DE3:DE57)</f>
        <v>0</v>
      </c>
      <c r="DF58" s="22">
        <f>SUM(DF3:DF57)</f>
        <v>134</v>
      </c>
      <c r="DG58" s="22">
        <f>SUM(DG3:DG57)</f>
        <v>3</v>
      </c>
      <c r="DH58" s="68">
        <f>TRUNC(DI58/6)+0.1*(DI58-6*TRUNC(DI58/6))</f>
        <v>1</v>
      </c>
      <c r="DI58" s="22">
        <f>SUM(DI3:DI57)</f>
        <v>6</v>
      </c>
      <c r="DJ58" s="22">
        <f>SUM(DJ3:DJ57)</f>
        <v>0</v>
      </c>
      <c r="DK58" s="22">
        <f>SUM(DK3:DK57)</f>
        <v>13</v>
      </c>
      <c r="DL58" s="22">
        <f>SUM(DL3:DL57)</f>
        <v>0</v>
      </c>
      <c r="DM58" s="68">
        <f>TRUNC(DN58/6)+0.1*(DN58-6*TRUNC(DN58/6))</f>
        <v>69</v>
      </c>
      <c r="DN58" s="22">
        <f>SUM(DN3:DN57)</f>
        <v>414</v>
      </c>
      <c r="DO58" s="22">
        <f>SUM(DO3:DO57)</f>
        <v>3</v>
      </c>
      <c r="DP58" s="22">
        <f>SUM(DP3:DP57)</f>
        <v>435</v>
      </c>
      <c r="DQ58" s="22">
        <f>SUM(DQ3:DQ57)</f>
        <v>17</v>
      </c>
      <c r="DR58" s="68">
        <f>TRUNC(DS58/6)+0.1*(DS58-6*TRUNC(DS58/6))</f>
        <v>65.2</v>
      </c>
      <c r="DS58" s="22">
        <f>SUM(DS3:DS57)</f>
        <v>392</v>
      </c>
      <c r="DT58" s="22">
        <f>SUM(DT3:DT57)</f>
        <v>3</v>
      </c>
      <c r="DU58" s="22">
        <f>SUM(DU3:DU57)</f>
        <v>338</v>
      </c>
      <c r="DV58" s="22">
        <f>SUM(DV3:DV57)</f>
        <v>8</v>
      </c>
      <c r="DW58" s="68">
        <f>TRUNC(DX58/6)+0.1*(DX58-6*TRUNC(DX58/6))</f>
        <v>15</v>
      </c>
      <c r="DX58" s="22">
        <f>SUM(DX3:DX57)</f>
        <v>90</v>
      </c>
      <c r="DY58" s="22">
        <f>SUM(DY3:DY57)</f>
        <v>2</v>
      </c>
      <c r="DZ58" s="22">
        <f>SUM(DZ3:DZ57)</f>
        <v>81</v>
      </c>
      <c r="EA58" s="22">
        <f>SUM(EA3:EA57)</f>
        <v>2</v>
      </c>
      <c r="EB58" s="68">
        <f>TRUNC(EC58/6)+0.1*(EC58-6*TRUNC(EC58/6))</f>
        <v>6</v>
      </c>
      <c r="EC58" s="22">
        <f>SUM(EC3:EC57)</f>
        <v>36</v>
      </c>
      <c r="ED58" s="22">
        <f>SUM(ED3:ED57)</f>
        <v>0</v>
      </c>
      <c r="EE58" s="22">
        <f>SUM(EE3:EE57)</f>
        <v>72</v>
      </c>
      <c r="EF58" s="22">
        <f>SUM(EF3:EF57)</f>
        <v>1</v>
      </c>
      <c r="EG58" s="68">
        <f>TRUNC(EH58/6)+0.1*(EH58-6*TRUNC(EH58/6))</f>
        <v>8</v>
      </c>
      <c r="EH58" s="22">
        <f>SUM(EH3:EH57)</f>
        <v>48</v>
      </c>
      <c r="EI58" s="22">
        <f>SUM(EI3:EI57)</f>
        <v>0</v>
      </c>
      <c r="EJ58" s="22">
        <f>SUM(EJ3:EJ57)</f>
        <v>54</v>
      </c>
      <c r="EK58" s="22">
        <f>SUM(EK3:EK57)</f>
        <v>3</v>
      </c>
      <c r="EL58" s="68">
        <f>TRUNC(EM58/6)+0.1*(EM58-6*TRUNC(EM58/6))</f>
        <v>67.5</v>
      </c>
      <c r="EM58" s="22">
        <f>SUM(EM3:EM57)</f>
        <v>407</v>
      </c>
      <c r="EN58" s="22">
        <f>SUM(EN3:EN57)</f>
        <v>6</v>
      </c>
      <c r="EO58" s="22">
        <f>SUM(EO3:EO57)</f>
        <v>330</v>
      </c>
      <c r="EP58" s="22">
        <f>SUM(EP3:EP57)</f>
        <v>23</v>
      </c>
      <c r="EQ58" s="68">
        <f>TRUNC(ER58/6)+0.1*(ER58-6*TRUNC(ER58/6))</f>
        <v>0</v>
      </c>
      <c r="ER58" s="22">
        <f>SUM(ER3:ER57)</f>
        <v>0</v>
      </c>
      <c r="ES58" s="22">
        <f>SUM(ES3:ES57)</f>
        <v>0</v>
      </c>
      <c r="ET58" s="22">
        <f>SUM(ET3:ET57)</f>
        <v>0</v>
      </c>
      <c r="EU58" s="22">
        <f>SUM(EU3:EU57)</f>
        <v>0</v>
      </c>
      <c r="EV58" s="68">
        <f>TRUNC(EW58/6)+0.1*(EW58-6*TRUNC(EW58/6))</f>
        <v>0</v>
      </c>
      <c r="EW58" s="22">
        <f>SUM(EW3:EW57)</f>
        <v>0</v>
      </c>
      <c r="EX58" s="22">
        <f>SUM(EX3:EX57)</f>
        <v>0</v>
      </c>
      <c r="EY58" s="22">
        <f>SUM(EY3:EY57)</f>
        <v>0</v>
      </c>
      <c r="EZ58" s="22">
        <f>SUM(EZ3:EZ57)</f>
        <v>0</v>
      </c>
      <c r="FA58" s="68">
        <f>TRUNC(FB58/6)+0.1*(FB58-6*TRUNC(FB58/6))</f>
        <v>0</v>
      </c>
      <c r="FB58" s="22">
        <f>SUM(FB3:FB57)</f>
        <v>0</v>
      </c>
      <c r="FC58" s="22">
        <f>SUM(FC3:FC57)</f>
        <v>0</v>
      </c>
      <c r="FD58" s="22">
        <f>SUM(FD3:FD57)</f>
        <v>0</v>
      </c>
      <c r="FE58" s="22">
        <f>SUM(FE3:FE57)</f>
        <v>0</v>
      </c>
    </row>
    <row r="60" spans="1:162" x14ac:dyDescent="0.25"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</row>
  </sheetData>
  <printOptions gridLines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P56"/>
  <sheetViews>
    <sheetView zoomScale="90" zoomScaleNormal="90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L3" sqref="L3"/>
    </sheetView>
  </sheetViews>
  <sheetFormatPr defaultRowHeight="13.2" x14ac:dyDescent="0.25"/>
  <cols>
    <col min="1" max="1" width="12.5546875" customWidth="1"/>
    <col min="2" max="2" width="6.109375" customWidth="1"/>
    <col min="3" max="3" width="5.5546875" customWidth="1"/>
    <col min="4" max="4" width="5.77734375" customWidth="1"/>
    <col min="5" max="5" width="6.77734375" customWidth="1"/>
    <col min="6" max="6" width="6" customWidth="1"/>
    <col min="7" max="7" width="6.77734375" customWidth="1"/>
    <col min="8" max="8" width="4.33203125" customWidth="1"/>
    <col min="9" max="10" width="6.77734375" customWidth="1"/>
    <col min="11" max="11" width="3.88671875" customWidth="1"/>
    <col min="12" max="120" width="3.33203125" customWidth="1"/>
  </cols>
  <sheetData>
    <row r="1" spans="1:120" x14ac:dyDescent="0.25">
      <c r="A1" s="1" t="s">
        <v>943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20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75" t="s">
        <v>914</v>
      </c>
      <c r="M2" s="49"/>
      <c r="N2" s="49"/>
      <c r="O2" s="49"/>
      <c r="P2" s="49"/>
      <c r="Q2" s="49"/>
      <c r="R2" s="49" t="s">
        <v>605</v>
      </c>
      <c r="S2" s="49"/>
      <c r="T2" s="49"/>
      <c r="U2" s="49"/>
      <c r="V2" s="49"/>
      <c r="W2" s="49" t="s">
        <v>947</v>
      </c>
      <c r="X2" s="49"/>
      <c r="Y2" s="49"/>
      <c r="Z2" s="49"/>
      <c r="AA2" s="49"/>
      <c r="AB2" s="49" t="s">
        <v>717</v>
      </c>
      <c r="AC2" s="49"/>
      <c r="AD2" s="49"/>
      <c r="AE2" s="49"/>
      <c r="AF2" s="49"/>
      <c r="AG2" s="49" t="s">
        <v>944</v>
      </c>
      <c r="AH2" s="49"/>
      <c r="AI2" s="49"/>
      <c r="AJ2" s="49"/>
      <c r="AK2" s="49"/>
      <c r="AL2" s="49" t="s">
        <v>528</v>
      </c>
      <c r="AM2" s="49"/>
      <c r="AN2" s="49"/>
      <c r="AO2" s="49"/>
      <c r="AP2" s="49"/>
      <c r="AQ2" s="49" t="s">
        <v>22</v>
      </c>
      <c r="AR2" s="49"/>
      <c r="AS2" s="49"/>
      <c r="AT2" s="49"/>
      <c r="AU2" s="49"/>
      <c r="AV2" s="49" t="s">
        <v>12</v>
      </c>
      <c r="AW2" s="49"/>
      <c r="AX2" s="49"/>
      <c r="AY2" s="49"/>
      <c r="AZ2" s="49"/>
      <c r="BA2" s="49" t="s">
        <v>831</v>
      </c>
      <c r="BB2" s="49"/>
      <c r="BC2" s="49"/>
      <c r="BD2" s="49"/>
      <c r="BE2" s="49"/>
      <c r="BF2" s="49" t="s">
        <v>945</v>
      </c>
      <c r="BG2" s="49"/>
      <c r="BH2" s="49"/>
      <c r="BI2" s="49"/>
      <c r="BJ2" s="49"/>
      <c r="BK2" s="49" t="s">
        <v>756</v>
      </c>
      <c r="BL2" s="49"/>
      <c r="BM2" s="49"/>
      <c r="BN2" s="49"/>
      <c r="BO2" s="49"/>
      <c r="BP2" s="49"/>
      <c r="BQ2" s="49" t="s">
        <v>3</v>
      </c>
      <c r="BR2" s="49"/>
      <c r="BS2" s="49"/>
      <c r="BT2" s="49"/>
      <c r="BU2" s="49"/>
      <c r="BV2" s="49" t="s">
        <v>892</v>
      </c>
      <c r="BW2" s="49"/>
      <c r="BX2" s="49"/>
      <c r="BY2" s="49"/>
      <c r="BZ2" s="49"/>
      <c r="CA2" s="49" t="s">
        <v>721</v>
      </c>
      <c r="CB2" s="49"/>
      <c r="CC2" s="49"/>
      <c r="CD2" s="49"/>
      <c r="CE2" s="49"/>
      <c r="CF2" s="49" t="s">
        <v>946</v>
      </c>
      <c r="CG2" s="49"/>
      <c r="CH2" s="49"/>
      <c r="CI2" s="49"/>
      <c r="CJ2" s="49"/>
      <c r="CK2" s="49" t="s">
        <v>732</v>
      </c>
      <c r="CL2" s="49"/>
      <c r="CM2" s="49"/>
      <c r="CN2" s="49"/>
      <c r="CO2" s="49"/>
      <c r="CP2" s="49"/>
      <c r="CQ2" s="49" t="s">
        <v>738</v>
      </c>
      <c r="CR2" s="49"/>
      <c r="CS2" s="49"/>
      <c r="CT2" s="49"/>
      <c r="CU2" s="49"/>
      <c r="CV2" s="49" t="s">
        <v>617</v>
      </c>
      <c r="CW2" s="49"/>
      <c r="CX2" s="49"/>
      <c r="CY2" s="49"/>
      <c r="CZ2" s="49"/>
      <c r="DA2" s="49" t="s">
        <v>530</v>
      </c>
      <c r="DB2" s="49"/>
      <c r="DC2" s="49"/>
      <c r="DD2" s="49"/>
      <c r="DE2" s="49"/>
      <c r="DF2" s="49" t="s">
        <v>830</v>
      </c>
      <c r="DG2" s="49"/>
      <c r="DH2" s="49"/>
      <c r="DI2" s="49"/>
      <c r="DJ2" s="49"/>
      <c r="DK2" s="49" t="s">
        <v>746</v>
      </c>
      <c r="DL2" s="49"/>
      <c r="DM2" s="49"/>
      <c r="DN2" s="49"/>
      <c r="DO2" s="49"/>
      <c r="DP2" s="49"/>
    </row>
    <row r="3" spans="1:120" x14ac:dyDescent="0.25">
      <c r="A3" s="83" t="str">
        <f>L2</f>
        <v>Bluff</v>
      </c>
      <c r="B3" s="5">
        <f>L56</f>
        <v>33</v>
      </c>
      <c r="C3" s="15">
        <f>M56</f>
        <v>198</v>
      </c>
      <c r="D3" s="15">
        <f>N56</f>
        <v>1</v>
      </c>
      <c r="E3" s="15">
        <f>O56</f>
        <v>229</v>
      </c>
      <c r="F3" s="15">
        <f>P56</f>
        <v>4</v>
      </c>
      <c r="G3" s="7">
        <f t="shared" ref="G3:G8" si="0">E3/F3</f>
        <v>57.25</v>
      </c>
      <c r="H3" s="24"/>
      <c r="I3" s="7">
        <f t="shared" ref="I3:I18" si="1">C3/F3</f>
        <v>49.5</v>
      </c>
      <c r="J3" s="7">
        <f t="shared" ref="J3:J18" si="2">6*E3/C3</f>
        <v>6.9393939393939394</v>
      </c>
      <c r="K3" s="20"/>
      <c r="L3" s="68">
        <v>4</v>
      </c>
      <c r="M3" s="22">
        <v>24</v>
      </c>
      <c r="N3" s="22">
        <v>0</v>
      </c>
      <c r="O3" s="22">
        <v>20</v>
      </c>
      <c r="P3" s="22">
        <v>1</v>
      </c>
      <c r="Q3" s="22"/>
      <c r="R3" s="68">
        <v>2</v>
      </c>
      <c r="S3" s="22">
        <v>12</v>
      </c>
      <c r="T3" s="22">
        <v>0</v>
      </c>
      <c r="U3" s="22">
        <v>21</v>
      </c>
      <c r="V3" s="22">
        <v>0</v>
      </c>
      <c r="W3" s="68">
        <v>1</v>
      </c>
      <c r="X3" s="70">
        <v>6</v>
      </c>
      <c r="Y3" s="70">
        <v>0</v>
      </c>
      <c r="Z3" s="70">
        <v>26</v>
      </c>
      <c r="AA3" s="22">
        <v>0</v>
      </c>
      <c r="AB3" s="68">
        <v>4</v>
      </c>
      <c r="AC3" s="22">
        <v>24</v>
      </c>
      <c r="AD3" s="22">
        <v>0</v>
      </c>
      <c r="AE3" s="22">
        <v>34</v>
      </c>
      <c r="AF3" s="22">
        <v>2</v>
      </c>
      <c r="AG3" s="68">
        <v>2</v>
      </c>
      <c r="AH3" s="22">
        <v>12</v>
      </c>
      <c r="AI3" s="22">
        <v>0</v>
      </c>
      <c r="AJ3" s="22">
        <v>32</v>
      </c>
      <c r="AK3" s="22">
        <v>0</v>
      </c>
      <c r="AL3" s="68">
        <v>1</v>
      </c>
      <c r="AM3" s="22">
        <v>6</v>
      </c>
      <c r="AN3" s="22">
        <v>0</v>
      </c>
      <c r="AO3" s="22">
        <v>17</v>
      </c>
      <c r="AP3" s="22">
        <v>0</v>
      </c>
      <c r="AQ3" s="68">
        <v>6</v>
      </c>
      <c r="AR3" s="22">
        <v>36</v>
      </c>
      <c r="AS3" s="22">
        <v>0</v>
      </c>
      <c r="AT3" s="22">
        <v>29</v>
      </c>
      <c r="AU3" s="22">
        <v>1</v>
      </c>
      <c r="AV3" s="68">
        <v>4</v>
      </c>
      <c r="AW3" s="22">
        <v>24</v>
      </c>
      <c r="AX3" s="22">
        <v>0</v>
      </c>
      <c r="AY3" s="22">
        <v>14</v>
      </c>
      <c r="AZ3" s="22">
        <v>3</v>
      </c>
      <c r="BA3" s="68">
        <v>0.2</v>
      </c>
      <c r="BB3" s="22">
        <v>2</v>
      </c>
      <c r="BC3" s="22">
        <v>0</v>
      </c>
      <c r="BD3" s="22">
        <v>6</v>
      </c>
      <c r="BE3" s="22">
        <v>0</v>
      </c>
      <c r="BF3" s="68">
        <v>2</v>
      </c>
      <c r="BG3" s="22">
        <v>12</v>
      </c>
      <c r="BH3" s="22">
        <v>1</v>
      </c>
      <c r="BI3" s="22">
        <v>2</v>
      </c>
      <c r="BJ3" s="22">
        <v>1</v>
      </c>
      <c r="BK3" s="68">
        <v>6</v>
      </c>
      <c r="BL3" s="22">
        <v>36</v>
      </c>
      <c r="BM3" s="22">
        <v>0</v>
      </c>
      <c r="BN3" s="22">
        <v>24</v>
      </c>
      <c r="BO3" s="22">
        <v>0</v>
      </c>
      <c r="BP3" s="22"/>
      <c r="BQ3" s="68">
        <v>2</v>
      </c>
      <c r="BR3" s="22">
        <v>12</v>
      </c>
      <c r="BS3" s="22">
        <v>0</v>
      </c>
      <c r="BT3" s="22">
        <v>15</v>
      </c>
      <c r="BU3" s="22">
        <v>1</v>
      </c>
      <c r="BV3" s="68">
        <v>5</v>
      </c>
      <c r="BW3" s="22">
        <v>30</v>
      </c>
      <c r="BX3" s="22">
        <v>0</v>
      </c>
      <c r="BY3" s="22">
        <v>44</v>
      </c>
      <c r="BZ3" s="22">
        <v>1</v>
      </c>
      <c r="CA3" s="68">
        <v>6</v>
      </c>
      <c r="CB3" s="22">
        <v>36</v>
      </c>
      <c r="CC3" s="22">
        <v>0</v>
      </c>
      <c r="CD3" s="22">
        <v>20</v>
      </c>
      <c r="CE3" s="22">
        <v>0</v>
      </c>
      <c r="CF3" s="68">
        <v>3</v>
      </c>
      <c r="CG3" s="22">
        <v>18</v>
      </c>
      <c r="CH3" s="22">
        <v>0</v>
      </c>
      <c r="CI3" s="22">
        <v>13</v>
      </c>
      <c r="CJ3" s="22">
        <v>0</v>
      </c>
      <c r="CK3" s="68">
        <v>4</v>
      </c>
      <c r="CL3" s="22">
        <v>24</v>
      </c>
      <c r="CM3" s="22">
        <v>0</v>
      </c>
      <c r="CN3" s="22">
        <v>15</v>
      </c>
      <c r="CO3" s="22">
        <v>0</v>
      </c>
      <c r="CP3" s="22"/>
      <c r="CQ3" s="68">
        <v>8</v>
      </c>
      <c r="CR3" s="22">
        <v>48</v>
      </c>
      <c r="CS3" s="22">
        <v>0</v>
      </c>
      <c r="CT3" s="22">
        <v>35</v>
      </c>
      <c r="CU3" s="22">
        <v>2</v>
      </c>
      <c r="CV3" s="68">
        <v>2</v>
      </c>
      <c r="CW3" s="22">
        <v>12</v>
      </c>
      <c r="CX3" s="22">
        <v>0</v>
      </c>
      <c r="CY3" s="22">
        <v>18</v>
      </c>
      <c r="CZ3" s="22">
        <v>0</v>
      </c>
      <c r="DA3" s="68">
        <v>2</v>
      </c>
      <c r="DB3" s="22">
        <v>12</v>
      </c>
      <c r="DC3" s="22">
        <v>0</v>
      </c>
      <c r="DD3" s="22">
        <v>6</v>
      </c>
      <c r="DE3" s="22">
        <v>1</v>
      </c>
      <c r="DF3" s="68">
        <v>4</v>
      </c>
      <c r="DG3" s="22">
        <v>24</v>
      </c>
      <c r="DH3" s="22">
        <v>0</v>
      </c>
      <c r="DI3" s="22">
        <v>35</v>
      </c>
      <c r="DJ3" s="22">
        <v>1</v>
      </c>
      <c r="DK3" s="68">
        <v>4</v>
      </c>
      <c r="DL3" s="22">
        <v>24</v>
      </c>
      <c r="DM3" s="22">
        <v>0</v>
      </c>
      <c r="DN3" s="22">
        <v>21</v>
      </c>
      <c r="DO3" s="22">
        <v>2</v>
      </c>
      <c r="DP3" s="68"/>
    </row>
    <row r="4" spans="1:120" x14ac:dyDescent="0.25">
      <c r="A4" s="4" t="str">
        <f>AB2</f>
        <v>Day G</v>
      </c>
      <c r="B4" s="5">
        <f>AB56</f>
        <v>27</v>
      </c>
      <c r="C4" s="15">
        <f>AC56</f>
        <v>162</v>
      </c>
      <c r="D4" s="15">
        <f>AD56</f>
        <v>0</v>
      </c>
      <c r="E4" s="15">
        <f>AE56</f>
        <v>202</v>
      </c>
      <c r="F4" s="15">
        <f>AF56</f>
        <v>3</v>
      </c>
      <c r="G4" s="7">
        <f t="shared" si="0"/>
        <v>67.333333333333329</v>
      </c>
      <c r="H4" s="24"/>
      <c r="I4" s="7">
        <f t="shared" si="1"/>
        <v>54</v>
      </c>
      <c r="J4" s="7">
        <f t="shared" si="2"/>
        <v>7.4814814814814818</v>
      </c>
      <c r="K4" s="20"/>
      <c r="L4" s="68">
        <v>1</v>
      </c>
      <c r="M4" s="69">
        <v>6</v>
      </c>
      <c r="N4" s="69">
        <v>0</v>
      </c>
      <c r="O4" s="69">
        <v>13</v>
      </c>
      <c r="P4" s="69">
        <v>0</v>
      </c>
      <c r="Q4" s="69"/>
      <c r="R4" s="68"/>
      <c r="S4" s="22"/>
      <c r="T4" s="22"/>
      <c r="U4" s="22"/>
      <c r="V4" s="22"/>
      <c r="W4" s="68"/>
      <c r="X4" s="70"/>
      <c r="Y4" s="70"/>
      <c r="Z4" s="70"/>
      <c r="AA4" s="22"/>
      <c r="AB4" s="68">
        <v>6</v>
      </c>
      <c r="AC4" s="22">
        <v>36</v>
      </c>
      <c r="AD4" s="22">
        <v>0</v>
      </c>
      <c r="AE4" s="22">
        <v>47</v>
      </c>
      <c r="AF4" s="22">
        <v>0</v>
      </c>
      <c r="AG4" s="68">
        <v>1</v>
      </c>
      <c r="AH4" s="22">
        <v>6</v>
      </c>
      <c r="AI4" s="22">
        <v>0</v>
      </c>
      <c r="AJ4" s="22">
        <v>7</v>
      </c>
      <c r="AK4" s="22">
        <v>1</v>
      </c>
      <c r="AL4" s="68">
        <v>2</v>
      </c>
      <c r="AM4" s="22">
        <v>12</v>
      </c>
      <c r="AN4" s="22">
        <v>0</v>
      </c>
      <c r="AO4" s="22">
        <v>22</v>
      </c>
      <c r="AP4" s="22">
        <v>1</v>
      </c>
      <c r="AQ4" s="68">
        <v>3</v>
      </c>
      <c r="AR4" s="70">
        <v>18</v>
      </c>
      <c r="AS4" s="22">
        <v>0</v>
      </c>
      <c r="AT4" s="22">
        <v>40</v>
      </c>
      <c r="AU4" s="22">
        <v>0</v>
      </c>
      <c r="AV4" s="68">
        <v>4</v>
      </c>
      <c r="AW4" s="22">
        <v>24</v>
      </c>
      <c r="AX4" s="22">
        <v>0</v>
      </c>
      <c r="AY4" s="22">
        <v>27</v>
      </c>
      <c r="AZ4" s="22">
        <v>0</v>
      </c>
      <c r="BA4" s="68">
        <v>1</v>
      </c>
      <c r="BB4" s="22">
        <v>6</v>
      </c>
      <c r="BC4" s="22">
        <v>0</v>
      </c>
      <c r="BD4" s="22">
        <v>6</v>
      </c>
      <c r="BE4" s="22">
        <v>1</v>
      </c>
      <c r="BF4" s="68">
        <v>5</v>
      </c>
      <c r="BG4" s="22">
        <v>30</v>
      </c>
      <c r="BH4" s="22">
        <v>1</v>
      </c>
      <c r="BI4" s="22">
        <v>15</v>
      </c>
      <c r="BJ4" s="22">
        <v>0</v>
      </c>
      <c r="BK4" s="68">
        <v>3</v>
      </c>
      <c r="BL4" s="69">
        <v>18</v>
      </c>
      <c r="BM4" s="69">
        <v>0</v>
      </c>
      <c r="BN4" s="69">
        <v>47</v>
      </c>
      <c r="BO4" s="69">
        <v>0</v>
      </c>
      <c r="BP4" s="69"/>
      <c r="BQ4" s="68">
        <v>2</v>
      </c>
      <c r="BR4" s="69">
        <v>12</v>
      </c>
      <c r="BS4" s="69">
        <v>0</v>
      </c>
      <c r="BT4" s="69">
        <v>26</v>
      </c>
      <c r="BU4" s="69">
        <v>1</v>
      </c>
      <c r="BV4" s="68">
        <v>4</v>
      </c>
      <c r="BW4" s="22">
        <v>24</v>
      </c>
      <c r="BX4" s="22">
        <v>0</v>
      </c>
      <c r="BY4" s="22">
        <v>35</v>
      </c>
      <c r="BZ4" s="22">
        <v>0</v>
      </c>
      <c r="CA4" s="68">
        <v>3.3</v>
      </c>
      <c r="CB4" s="69">
        <v>21</v>
      </c>
      <c r="CC4" s="69">
        <v>0</v>
      </c>
      <c r="CD4" s="69">
        <v>30</v>
      </c>
      <c r="CE4" s="69">
        <v>0</v>
      </c>
      <c r="CF4" s="68">
        <v>2</v>
      </c>
      <c r="CG4" s="69">
        <v>12</v>
      </c>
      <c r="CH4" s="69">
        <v>0</v>
      </c>
      <c r="CI4" s="69">
        <v>37</v>
      </c>
      <c r="CJ4" s="69">
        <v>0</v>
      </c>
      <c r="CK4" s="68">
        <v>7</v>
      </c>
      <c r="CL4" s="69">
        <v>42</v>
      </c>
      <c r="CM4" s="69">
        <v>0</v>
      </c>
      <c r="CN4" s="69">
        <v>22</v>
      </c>
      <c r="CO4" s="69">
        <v>2</v>
      </c>
      <c r="CP4" s="69"/>
      <c r="CQ4" s="68">
        <v>4</v>
      </c>
      <c r="CR4" s="69">
        <v>24</v>
      </c>
      <c r="CS4" s="69">
        <v>0</v>
      </c>
      <c r="CT4" s="69">
        <v>31</v>
      </c>
      <c r="CU4" s="69">
        <v>0</v>
      </c>
      <c r="CV4" s="68">
        <v>6</v>
      </c>
      <c r="CW4" s="22">
        <v>36</v>
      </c>
      <c r="CX4" s="22">
        <v>1</v>
      </c>
      <c r="CY4" s="22">
        <v>32</v>
      </c>
      <c r="CZ4" s="22">
        <v>2</v>
      </c>
      <c r="DA4" s="68">
        <v>2</v>
      </c>
      <c r="DB4" s="69">
        <v>12</v>
      </c>
      <c r="DC4" s="69">
        <v>0</v>
      </c>
      <c r="DD4" s="69">
        <v>12</v>
      </c>
      <c r="DE4" s="69">
        <v>0</v>
      </c>
      <c r="DF4" s="68">
        <v>4</v>
      </c>
      <c r="DG4" s="69">
        <v>24</v>
      </c>
      <c r="DH4" s="69">
        <v>0</v>
      </c>
      <c r="DI4" s="69">
        <v>21</v>
      </c>
      <c r="DJ4" s="69">
        <v>2</v>
      </c>
      <c r="DK4" s="68">
        <v>4</v>
      </c>
      <c r="DL4" s="69">
        <v>24</v>
      </c>
      <c r="DM4" s="69">
        <v>0</v>
      </c>
      <c r="DN4" s="69">
        <v>24</v>
      </c>
      <c r="DO4" s="69">
        <v>0</v>
      </c>
      <c r="DP4" s="68"/>
    </row>
    <row r="5" spans="1:120" x14ac:dyDescent="0.25">
      <c r="A5" s="76" t="str">
        <f>AL2</f>
        <v>Hirani</v>
      </c>
      <c r="B5" s="5">
        <f>AL56</f>
        <v>9</v>
      </c>
      <c r="C5" s="15">
        <f>AM56</f>
        <v>54</v>
      </c>
      <c r="D5" s="15">
        <f>AN56</f>
        <v>0</v>
      </c>
      <c r="E5" s="15">
        <f>AO56</f>
        <v>98</v>
      </c>
      <c r="F5" s="15">
        <f>AP56</f>
        <v>3</v>
      </c>
      <c r="G5" s="7">
        <f t="shared" si="0"/>
        <v>32.666666666666664</v>
      </c>
      <c r="H5" s="24"/>
      <c r="I5" s="7">
        <f t="shared" si="1"/>
        <v>18</v>
      </c>
      <c r="J5" s="7">
        <f t="shared" si="2"/>
        <v>10.888888888888889</v>
      </c>
      <c r="K5" s="7"/>
      <c r="L5" s="68">
        <v>3</v>
      </c>
      <c r="M5" s="69">
        <v>18</v>
      </c>
      <c r="N5" s="69">
        <v>0</v>
      </c>
      <c r="O5" s="69">
        <v>14</v>
      </c>
      <c r="P5" s="69">
        <v>1</v>
      </c>
      <c r="Q5" s="69"/>
      <c r="R5" s="68"/>
      <c r="S5" s="22"/>
      <c r="T5" s="22"/>
      <c r="U5" s="22"/>
      <c r="V5" s="22"/>
      <c r="W5" s="68"/>
      <c r="X5" s="70"/>
      <c r="Y5" s="70"/>
      <c r="Z5" s="70"/>
      <c r="AA5" s="22"/>
      <c r="AB5" s="68">
        <v>3</v>
      </c>
      <c r="AC5" s="22">
        <v>18</v>
      </c>
      <c r="AD5" s="22">
        <v>0</v>
      </c>
      <c r="AE5" s="22">
        <v>11</v>
      </c>
      <c r="AF5" s="22">
        <v>1</v>
      </c>
      <c r="AG5" s="68"/>
      <c r="AH5" s="22"/>
      <c r="AI5" s="22"/>
      <c r="AJ5" s="22"/>
      <c r="AK5" s="22"/>
      <c r="AL5" s="68">
        <v>3</v>
      </c>
      <c r="AM5" s="22">
        <v>18</v>
      </c>
      <c r="AN5" s="22">
        <v>0</v>
      </c>
      <c r="AO5" s="22">
        <v>29</v>
      </c>
      <c r="AP5" s="22">
        <v>0</v>
      </c>
      <c r="AQ5" s="68">
        <v>2</v>
      </c>
      <c r="AR5" s="70">
        <v>12</v>
      </c>
      <c r="AS5" s="22">
        <v>0</v>
      </c>
      <c r="AT5" s="22">
        <v>8</v>
      </c>
      <c r="AU5" s="22">
        <v>1</v>
      </c>
      <c r="AV5" s="68">
        <v>8</v>
      </c>
      <c r="AW5" s="22">
        <v>48</v>
      </c>
      <c r="AX5" s="22">
        <v>0</v>
      </c>
      <c r="AY5" s="22">
        <v>28</v>
      </c>
      <c r="AZ5" s="22">
        <v>1</v>
      </c>
      <c r="BA5" s="68">
        <v>1</v>
      </c>
      <c r="BB5" s="22">
        <v>6</v>
      </c>
      <c r="BC5" s="22">
        <v>0</v>
      </c>
      <c r="BD5" s="22">
        <v>7</v>
      </c>
      <c r="BE5" s="22">
        <v>0</v>
      </c>
      <c r="BF5" s="68">
        <v>2</v>
      </c>
      <c r="BG5" s="22">
        <v>12</v>
      </c>
      <c r="BH5" s="22">
        <v>0</v>
      </c>
      <c r="BI5" s="22">
        <v>20</v>
      </c>
      <c r="BJ5" s="22">
        <v>0</v>
      </c>
      <c r="BK5" s="68">
        <v>8</v>
      </c>
      <c r="BL5" s="69">
        <v>48</v>
      </c>
      <c r="BM5" s="69">
        <v>0</v>
      </c>
      <c r="BN5" s="69">
        <v>43</v>
      </c>
      <c r="BO5" s="69">
        <v>1</v>
      </c>
      <c r="BP5" s="69"/>
      <c r="BQ5" s="68">
        <v>3</v>
      </c>
      <c r="BR5" s="69">
        <v>18</v>
      </c>
      <c r="BS5" s="69">
        <v>0</v>
      </c>
      <c r="BT5" s="69">
        <v>17</v>
      </c>
      <c r="BU5" s="69">
        <v>0</v>
      </c>
      <c r="BV5" s="68">
        <v>6</v>
      </c>
      <c r="BW5" s="22">
        <v>36</v>
      </c>
      <c r="BX5" s="22">
        <v>0</v>
      </c>
      <c r="BY5" s="22">
        <v>40</v>
      </c>
      <c r="BZ5" s="22">
        <v>0</v>
      </c>
      <c r="CA5" s="68">
        <v>4</v>
      </c>
      <c r="CB5" s="69">
        <v>24</v>
      </c>
      <c r="CC5" s="69">
        <v>0</v>
      </c>
      <c r="CD5" s="69">
        <v>18</v>
      </c>
      <c r="CE5" s="69">
        <v>0</v>
      </c>
      <c r="CF5" s="68"/>
      <c r="CG5" s="69"/>
      <c r="CH5" s="69"/>
      <c r="CI5" s="69"/>
      <c r="CJ5" s="69"/>
      <c r="CK5" s="68">
        <v>3</v>
      </c>
      <c r="CL5" s="69">
        <v>18</v>
      </c>
      <c r="CM5" s="69">
        <v>0</v>
      </c>
      <c r="CN5" s="69">
        <v>30</v>
      </c>
      <c r="CO5" s="69">
        <v>0</v>
      </c>
      <c r="CP5" s="69"/>
      <c r="CQ5" s="68">
        <v>6</v>
      </c>
      <c r="CR5" s="69">
        <v>36</v>
      </c>
      <c r="CS5" s="69">
        <v>0</v>
      </c>
      <c r="CT5" s="69">
        <v>9</v>
      </c>
      <c r="CU5" s="69">
        <v>3</v>
      </c>
      <c r="CV5" s="68">
        <v>5</v>
      </c>
      <c r="CW5" s="22">
        <v>30</v>
      </c>
      <c r="CX5" s="22">
        <v>0</v>
      </c>
      <c r="CY5" s="22">
        <v>35</v>
      </c>
      <c r="CZ5" s="22">
        <v>1</v>
      </c>
      <c r="DA5" s="68">
        <v>1</v>
      </c>
      <c r="DB5" s="69">
        <v>6</v>
      </c>
      <c r="DC5" s="69">
        <v>0</v>
      </c>
      <c r="DD5" s="69">
        <v>10</v>
      </c>
      <c r="DE5" s="69">
        <v>0</v>
      </c>
      <c r="DF5" s="68">
        <v>3</v>
      </c>
      <c r="DG5" s="69">
        <v>18</v>
      </c>
      <c r="DH5" s="69">
        <v>0</v>
      </c>
      <c r="DI5" s="69">
        <v>24</v>
      </c>
      <c r="DJ5" s="69">
        <v>0</v>
      </c>
      <c r="DK5" s="68">
        <v>8</v>
      </c>
      <c r="DL5" s="69">
        <v>48</v>
      </c>
      <c r="DM5" s="69">
        <v>0</v>
      </c>
      <c r="DN5" s="69">
        <v>57</v>
      </c>
      <c r="DO5" s="69">
        <v>1</v>
      </c>
      <c r="DP5" s="68"/>
    </row>
    <row r="6" spans="1:120" x14ac:dyDescent="0.25">
      <c r="A6" s="77" t="str">
        <f>AQ2</f>
        <v>Holliday</v>
      </c>
      <c r="B6" s="35">
        <f>AQ56</f>
        <v>53.3</v>
      </c>
      <c r="C6" s="36">
        <f>AR56</f>
        <v>321</v>
      </c>
      <c r="D6" s="36">
        <f>AS56</f>
        <v>0</v>
      </c>
      <c r="E6" s="36">
        <f>AT56</f>
        <v>344</v>
      </c>
      <c r="F6" s="36">
        <f>AU56</f>
        <v>12</v>
      </c>
      <c r="G6" s="7">
        <f t="shared" si="0"/>
        <v>28.666666666666668</v>
      </c>
      <c r="H6" s="24"/>
      <c r="I6" s="7">
        <f t="shared" si="1"/>
        <v>26.75</v>
      </c>
      <c r="J6" s="7">
        <f t="shared" si="2"/>
        <v>6.4299065420560746</v>
      </c>
      <c r="K6" s="7"/>
      <c r="L6" s="68">
        <v>6</v>
      </c>
      <c r="M6" s="69">
        <v>36</v>
      </c>
      <c r="N6" s="69">
        <v>0</v>
      </c>
      <c r="O6" s="69">
        <v>40</v>
      </c>
      <c r="P6" s="69">
        <v>0</v>
      </c>
      <c r="Q6" s="69"/>
      <c r="R6" s="68"/>
      <c r="S6" s="22"/>
      <c r="T6" s="22"/>
      <c r="U6" s="22"/>
      <c r="V6" s="22"/>
      <c r="W6" s="68"/>
      <c r="X6" s="70"/>
      <c r="Y6" s="70"/>
      <c r="Z6" s="70"/>
      <c r="AA6" s="22"/>
      <c r="AB6" s="68">
        <v>2</v>
      </c>
      <c r="AC6" s="22">
        <v>12</v>
      </c>
      <c r="AD6" s="22">
        <v>0</v>
      </c>
      <c r="AE6" s="22">
        <v>20</v>
      </c>
      <c r="AF6" s="22">
        <v>0</v>
      </c>
      <c r="AG6" s="68"/>
      <c r="AH6" s="22"/>
      <c r="AI6" s="22"/>
      <c r="AJ6" s="22"/>
      <c r="AK6" s="22"/>
      <c r="AL6" s="68">
        <v>3</v>
      </c>
      <c r="AM6" s="22">
        <v>18</v>
      </c>
      <c r="AN6" s="22">
        <v>0</v>
      </c>
      <c r="AO6" s="22">
        <v>30</v>
      </c>
      <c r="AP6" s="22">
        <v>2</v>
      </c>
      <c r="AQ6" s="68">
        <v>3</v>
      </c>
      <c r="AR6" s="70">
        <v>18</v>
      </c>
      <c r="AS6" s="22">
        <v>0</v>
      </c>
      <c r="AT6" s="22">
        <v>4</v>
      </c>
      <c r="AU6" s="22">
        <v>1</v>
      </c>
      <c r="AV6" s="71">
        <v>2</v>
      </c>
      <c r="AW6" s="22">
        <v>12</v>
      </c>
      <c r="AX6" s="22">
        <v>2</v>
      </c>
      <c r="AY6" s="22">
        <v>0</v>
      </c>
      <c r="AZ6" s="69">
        <v>1</v>
      </c>
      <c r="BA6" s="68"/>
      <c r="BB6" s="22"/>
      <c r="BC6" s="22"/>
      <c r="BD6" s="22"/>
      <c r="BE6" s="22"/>
      <c r="BF6" s="68">
        <v>4</v>
      </c>
      <c r="BG6" s="22">
        <v>24</v>
      </c>
      <c r="BH6" s="22">
        <v>1</v>
      </c>
      <c r="BI6" s="22">
        <v>20</v>
      </c>
      <c r="BJ6" s="22">
        <v>0</v>
      </c>
      <c r="BK6" s="68">
        <v>6</v>
      </c>
      <c r="BL6" s="69">
        <v>36</v>
      </c>
      <c r="BM6" s="69">
        <v>0</v>
      </c>
      <c r="BN6" s="69">
        <v>37</v>
      </c>
      <c r="BO6" s="69">
        <v>1</v>
      </c>
      <c r="BP6" s="69"/>
      <c r="BQ6" s="68">
        <v>3</v>
      </c>
      <c r="BR6" s="69">
        <v>18</v>
      </c>
      <c r="BS6" s="69">
        <v>0</v>
      </c>
      <c r="BT6" s="69">
        <v>20</v>
      </c>
      <c r="BU6" s="69">
        <v>1</v>
      </c>
      <c r="BV6" s="68">
        <v>1</v>
      </c>
      <c r="BW6" s="22">
        <v>6</v>
      </c>
      <c r="BX6" s="22">
        <v>0</v>
      </c>
      <c r="BY6" s="22">
        <v>2</v>
      </c>
      <c r="BZ6" s="22">
        <v>1</v>
      </c>
      <c r="CA6" s="68"/>
      <c r="CB6" s="69"/>
      <c r="CC6" s="69"/>
      <c r="CD6" s="69"/>
      <c r="CE6" s="69"/>
      <c r="CF6" s="68"/>
      <c r="CG6" s="69"/>
      <c r="CH6" s="69"/>
      <c r="CI6" s="69"/>
      <c r="CJ6" s="69"/>
      <c r="CK6" s="68">
        <v>8</v>
      </c>
      <c r="CL6" s="69">
        <v>48</v>
      </c>
      <c r="CM6" s="69">
        <v>2</v>
      </c>
      <c r="CN6" s="69">
        <v>22</v>
      </c>
      <c r="CO6" s="69">
        <v>1</v>
      </c>
      <c r="CP6" s="69"/>
      <c r="CQ6" s="68">
        <v>7</v>
      </c>
      <c r="CR6" s="69">
        <v>42</v>
      </c>
      <c r="CS6" s="69">
        <v>0</v>
      </c>
      <c r="CT6" s="69">
        <v>28</v>
      </c>
      <c r="CU6" s="69">
        <v>0</v>
      </c>
      <c r="CV6" s="68">
        <v>4</v>
      </c>
      <c r="CW6" s="22">
        <v>24</v>
      </c>
      <c r="CX6" s="22">
        <v>1</v>
      </c>
      <c r="CY6" s="22">
        <v>10</v>
      </c>
      <c r="CZ6" s="22">
        <v>1</v>
      </c>
      <c r="DA6" s="68">
        <v>2</v>
      </c>
      <c r="DB6" s="69">
        <v>12</v>
      </c>
      <c r="DC6" s="69">
        <v>0</v>
      </c>
      <c r="DD6" s="69">
        <v>11</v>
      </c>
      <c r="DE6" s="69">
        <v>1</v>
      </c>
      <c r="DF6" s="68"/>
      <c r="DG6" s="69"/>
      <c r="DH6" s="69"/>
      <c r="DI6" s="69"/>
      <c r="DJ6" s="69"/>
      <c r="DK6" s="68">
        <v>2</v>
      </c>
      <c r="DL6" s="69">
        <v>12</v>
      </c>
      <c r="DM6" s="69">
        <v>0</v>
      </c>
      <c r="DN6" s="69">
        <v>10</v>
      </c>
      <c r="DO6" s="69">
        <v>0</v>
      </c>
      <c r="DP6" s="68"/>
    </row>
    <row r="7" spans="1:120" x14ac:dyDescent="0.25">
      <c r="A7" s="78" t="str">
        <f>AV2</f>
        <v>Lewis</v>
      </c>
      <c r="B7" s="5">
        <f>AV56</f>
        <v>61</v>
      </c>
      <c r="C7" s="15">
        <f>AW56</f>
        <v>366</v>
      </c>
      <c r="D7" s="15">
        <f>AX56</f>
        <v>6</v>
      </c>
      <c r="E7" s="15">
        <f>AY56</f>
        <v>178</v>
      </c>
      <c r="F7" s="15">
        <f>AZ56</f>
        <v>17</v>
      </c>
      <c r="G7" s="7">
        <f t="shared" si="0"/>
        <v>10.470588235294118</v>
      </c>
      <c r="H7" s="24">
        <v>1</v>
      </c>
      <c r="I7" s="7">
        <f t="shared" si="1"/>
        <v>21.529411764705884</v>
      </c>
      <c r="J7" s="7">
        <f t="shared" si="2"/>
        <v>2.918032786885246</v>
      </c>
      <c r="K7" s="7"/>
      <c r="L7" s="68">
        <v>4</v>
      </c>
      <c r="M7" s="69">
        <v>24</v>
      </c>
      <c r="N7" s="69">
        <v>0</v>
      </c>
      <c r="O7" s="69">
        <v>28</v>
      </c>
      <c r="P7" s="69">
        <v>0</v>
      </c>
      <c r="Q7" s="69"/>
      <c r="R7" s="68"/>
      <c r="S7" s="22"/>
      <c r="T7" s="22"/>
      <c r="U7" s="22"/>
      <c r="V7" s="22"/>
      <c r="W7" s="68"/>
      <c r="X7" s="70"/>
      <c r="Y7" s="70"/>
      <c r="Z7" s="70"/>
      <c r="AA7" s="22"/>
      <c r="AB7" s="68">
        <v>7</v>
      </c>
      <c r="AC7" s="22">
        <v>42</v>
      </c>
      <c r="AD7" s="22">
        <v>0</v>
      </c>
      <c r="AE7" s="22">
        <v>61</v>
      </c>
      <c r="AF7" s="22">
        <v>0</v>
      </c>
      <c r="AG7" s="68"/>
      <c r="AH7" s="22"/>
      <c r="AI7" s="22"/>
      <c r="AJ7" s="22"/>
      <c r="AK7" s="22"/>
      <c r="AL7" s="68"/>
      <c r="AM7" s="22"/>
      <c r="AN7" s="22"/>
      <c r="AO7" s="22"/>
      <c r="AP7" s="22"/>
      <c r="AQ7" s="68">
        <v>2</v>
      </c>
      <c r="AR7" s="70">
        <v>12</v>
      </c>
      <c r="AS7" s="22">
        <v>0</v>
      </c>
      <c r="AT7" s="22">
        <v>32</v>
      </c>
      <c r="AU7" s="22">
        <v>0</v>
      </c>
      <c r="AV7" s="68">
        <v>4</v>
      </c>
      <c r="AW7" s="22">
        <v>24</v>
      </c>
      <c r="AX7" s="22">
        <v>0</v>
      </c>
      <c r="AY7" s="22">
        <v>15</v>
      </c>
      <c r="AZ7" s="22">
        <v>1</v>
      </c>
      <c r="BA7" s="68"/>
      <c r="BB7" s="69"/>
      <c r="BC7" s="69"/>
      <c r="BD7" s="69"/>
      <c r="BE7" s="69"/>
      <c r="BF7" s="68"/>
      <c r="BG7" s="22"/>
      <c r="BH7" s="22"/>
      <c r="BI7" s="22"/>
      <c r="BJ7" s="22"/>
      <c r="BK7" s="68">
        <v>8</v>
      </c>
      <c r="BL7" s="69">
        <v>48</v>
      </c>
      <c r="BM7" s="69">
        <v>0</v>
      </c>
      <c r="BN7" s="69">
        <v>38</v>
      </c>
      <c r="BO7" s="69">
        <v>4</v>
      </c>
      <c r="BP7" s="69"/>
      <c r="BQ7" s="68">
        <v>3</v>
      </c>
      <c r="BR7" s="69">
        <v>18</v>
      </c>
      <c r="BS7" s="69">
        <v>0</v>
      </c>
      <c r="BT7" s="69">
        <v>12</v>
      </c>
      <c r="BU7" s="69">
        <v>2</v>
      </c>
      <c r="BV7" s="68">
        <v>7</v>
      </c>
      <c r="BW7" s="22">
        <v>42</v>
      </c>
      <c r="BX7" s="22">
        <v>0</v>
      </c>
      <c r="BY7" s="22">
        <v>25</v>
      </c>
      <c r="BZ7" s="22">
        <v>1</v>
      </c>
      <c r="CA7" s="68"/>
      <c r="CB7" s="69"/>
      <c r="CC7" s="69"/>
      <c r="CD7" s="69"/>
      <c r="CE7" s="69"/>
      <c r="CF7" s="68"/>
      <c r="CG7" s="69"/>
      <c r="CH7" s="69"/>
      <c r="CI7" s="69"/>
      <c r="CJ7" s="69"/>
      <c r="CK7" s="68">
        <v>2</v>
      </c>
      <c r="CL7" s="69">
        <v>12</v>
      </c>
      <c r="CM7" s="69">
        <v>0</v>
      </c>
      <c r="CN7" s="69">
        <v>10</v>
      </c>
      <c r="CO7" s="69">
        <v>0</v>
      </c>
      <c r="CP7" s="69"/>
      <c r="CQ7" s="68">
        <v>5</v>
      </c>
      <c r="CR7" s="22">
        <v>30</v>
      </c>
      <c r="CS7" s="22">
        <v>1</v>
      </c>
      <c r="CT7" s="22">
        <v>23</v>
      </c>
      <c r="CU7" s="22">
        <v>1</v>
      </c>
      <c r="CV7" s="68">
        <v>4</v>
      </c>
      <c r="CW7" s="69">
        <v>24</v>
      </c>
      <c r="CX7" s="69">
        <v>0</v>
      </c>
      <c r="CY7" s="69">
        <v>27</v>
      </c>
      <c r="CZ7" s="69">
        <v>0</v>
      </c>
      <c r="DA7" s="68">
        <v>3</v>
      </c>
      <c r="DB7" s="69">
        <v>18</v>
      </c>
      <c r="DC7" s="69">
        <v>0</v>
      </c>
      <c r="DD7" s="69">
        <v>30</v>
      </c>
      <c r="DE7" s="69">
        <v>0</v>
      </c>
      <c r="DF7" s="68"/>
      <c r="DG7" s="22"/>
      <c r="DH7" s="22"/>
      <c r="DI7" s="22"/>
      <c r="DJ7" s="22"/>
      <c r="DK7" s="68">
        <v>4</v>
      </c>
      <c r="DL7" s="22">
        <v>24</v>
      </c>
      <c r="DM7" s="22">
        <v>0</v>
      </c>
      <c r="DN7" s="22">
        <v>17</v>
      </c>
      <c r="DO7" s="22">
        <v>2</v>
      </c>
      <c r="DP7" s="68"/>
    </row>
    <row r="8" spans="1:120" x14ac:dyDescent="0.25">
      <c r="A8" s="81" t="str">
        <f>BF2</f>
        <v>Mistry N</v>
      </c>
      <c r="B8" s="35">
        <f>BF56</f>
        <v>13</v>
      </c>
      <c r="C8" s="36">
        <f>BG56</f>
        <v>78</v>
      </c>
      <c r="D8" s="36">
        <f>BH56</f>
        <v>3</v>
      </c>
      <c r="E8" s="36">
        <f>BI56</f>
        <v>57</v>
      </c>
      <c r="F8" s="36">
        <f>BJ56</f>
        <v>1</v>
      </c>
      <c r="G8" s="7">
        <f t="shared" si="0"/>
        <v>57</v>
      </c>
      <c r="H8" s="24"/>
      <c r="I8" s="7">
        <f>C8/F8</f>
        <v>78</v>
      </c>
      <c r="J8" s="7">
        <f>6*E8/C8</f>
        <v>4.384615384615385</v>
      </c>
      <c r="K8" s="7"/>
      <c r="L8" s="68">
        <v>2</v>
      </c>
      <c r="M8" s="22">
        <v>12</v>
      </c>
      <c r="N8" s="22">
        <v>0</v>
      </c>
      <c r="O8" s="22">
        <v>36</v>
      </c>
      <c r="P8" s="22">
        <v>1</v>
      </c>
      <c r="Q8" s="69"/>
      <c r="R8" s="68"/>
      <c r="S8" s="22"/>
      <c r="T8" s="22"/>
      <c r="U8" s="22"/>
      <c r="V8" s="22"/>
      <c r="W8" s="68"/>
      <c r="X8" s="70"/>
      <c r="Y8" s="70"/>
      <c r="Z8" s="70"/>
      <c r="AA8" s="22"/>
      <c r="AB8" s="68">
        <v>2</v>
      </c>
      <c r="AC8" s="22">
        <v>12</v>
      </c>
      <c r="AD8" s="22">
        <v>0</v>
      </c>
      <c r="AE8" s="22">
        <v>11</v>
      </c>
      <c r="AF8" s="22">
        <v>0</v>
      </c>
      <c r="AG8" s="68"/>
      <c r="AH8" s="22"/>
      <c r="AI8" s="22"/>
      <c r="AJ8" s="22"/>
      <c r="AK8" s="22"/>
      <c r="AL8" s="68"/>
      <c r="AM8" s="22"/>
      <c r="AN8" s="22"/>
      <c r="AO8" s="22"/>
      <c r="AP8" s="22"/>
      <c r="AQ8" s="68">
        <v>4</v>
      </c>
      <c r="AR8" s="70">
        <v>24</v>
      </c>
      <c r="AS8" s="22">
        <v>0</v>
      </c>
      <c r="AT8" s="22">
        <v>22</v>
      </c>
      <c r="AU8" s="22">
        <v>0</v>
      </c>
      <c r="AV8" s="68">
        <v>4</v>
      </c>
      <c r="AW8" s="22">
        <v>24</v>
      </c>
      <c r="AX8" s="22">
        <v>0</v>
      </c>
      <c r="AY8" s="22">
        <v>9</v>
      </c>
      <c r="AZ8" s="22">
        <v>2</v>
      </c>
      <c r="BA8" s="68"/>
      <c r="BB8" s="69"/>
      <c r="BC8" s="69"/>
      <c r="BD8" s="69"/>
      <c r="BE8" s="69"/>
      <c r="BF8" s="68"/>
      <c r="BG8" s="22"/>
      <c r="BH8" s="22"/>
      <c r="BI8" s="22"/>
      <c r="BJ8" s="22"/>
      <c r="BK8" s="68">
        <v>4</v>
      </c>
      <c r="BL8" s="70">
        <v>24</v>
      </c>
      <c r="BM8" s="22">
        <v>0</v>
      </c>
      <c r="BN8" s="22">
        <v>35</v>
      </c>
      <c r="BO8" s="22">
        <v>2</v>
      </c>
      <c r="BP8" s="22"/>
      <c r="BQ8" s="68">
        <v>3</v>
      </c>
      <c r="BR8" s="22">
        <v>18</v>
      </c>
      <c r="BS8" s="22">
        <v>0</v>
      </c>
      <c r="BT8" s="22">
        <v>17</v>
      </c>
      <c r="BU8" s="22">
        <v>1</v>
      </c>
      <c r="BV8" s="68">
        <v>2</v>
      </c>
      <c r="BW8" s="22">
        <v>12</v>
      </c>
      <c r="BX8" s="22">
        <v>0</v>
      </c>
      <c r="BY8" s="22">
        <v>23</v>
      </c>
      <c r="BZ8" s="22">
        <v>0</v>
      </c>
      <c r="CA8" s="68"/>
      <c r="CB8" s="69"/>
      <c r="CC8" s="69"/>
      <c r="CD8" s="69"/>
      <c r="CE8" s="69"/>
      <c r="CF8" s="68"/>
      <c r="CG8" s="70"/>
      <c r="CH8" s="22"/>
      <c r="CI8" s="22"/>
      <c r="CJ8" s="22"/>
      <c r="CK8" s="68">
        <v>4</v>
      </c>
      <c r="CL8" s="70">
        <v>24</v>
      </c>
      <c r="CM8" s="22">
        <v>0</v>
      </c>
      <c r="CN8" s="22">
        <v>19</v>
      </c>
      <c r="CO8" s="22">
        <v>2</v>
      </c>
      <c r="CP8" s="22"/>
      <c r="CQ8" s="68">
        <v>2</v>
      </c>
      <c r="CR8" s="22">
        <v>12</v>
      </c>
      <c r="CS8" s="22">
        <v>0</v>
      </c>
      <c r="CT8" s="22">
        <v>25</v>
      </c>
      <c r="CU8" s="22">
        <v>0</v>
      </c>
      <c r="CV8" s="68"/>
      <c r="CW8" s="69"/>
      <c r="CX8" s="69"/>
      <c r="CY8" s="69"/>
      <c r="CZ8" s="69"/>
      <c r="DA8" s="68">
        <v>2.4</v>
      </c>
      <c r="DB8" s="69">
        <v>16</v>
      </c>
      <c r="DC8" s="69">
        <v>0</v>
      </c>
      <c r="DD8" s="69">
        <v>16</v>
      </c>
      <c r="DE8" s="69">
        <v>1</v>
      </c>
      <c r="DF8" s="68"/>
      <c r="DG8" s="22"/>
      <c r="DH8" s="22"/>
      <c r="DI8" s="22"/>
      <c r="DJ8" s="22"/>
      <c r="DK8" s="68">
        <v>4</v>
      </c>
      <c r="DL8" s="22">
        <v>24</v>
      </c>
      <c r="DM8" s="22">
        <v>0</v>
      </c>
      <c r="DN8" s="22">
        <v>17</v>
      </c>
      <c r="DO8" s="22">
        <v>3</v>
      </c>
      <c r="DP8" s="68"/>
    </row>
    <row r="9" spans="1:120" x14ac:dyDescent="0.25">
      <c r="A9" s="79" t="str">
        <f>BK2</f>
        <v>Obee</v>
      </c>
      <c r="B9" s="35">
        <f>BK56</f>
        <v>63.3</v>
      </c>
      <c r="C9" s="36">
        <f>BL56</f>
        <v>381</v>
      </c>
      <c r="D9" s="36">
        <f>BM56</f>
        <v>3</v>
      </c>
      <c r="E9" s="36">
        <f>BN56</f>
        <v>354</v>
      </c>
      <c r="F9" s="36">
        <f>BO56</f>
        <v>17</v>
      </c>
      <c r="G9" s="7">
        <f t="shared" ref="G9:G15" si="3">E9/F9</f>
        <v>20.823529411764707</v>
      </c>
      <c r="H9" s="24">
        <v>2</v>
      </c>
      <c r="I9" s="7">
        <f t="shared" si="1"/>
        <v>22.411764705882351</v>
      </c>
      <c r="J9" s="7">
        <f t="shared" si="2"/>
        <v>5.5748031496062991</v>
      </c>
      <c r="K9" s="7"/>
      <c r="L9" s="68">
        <v>5</v>
      </c>
      <c r="M9" s="22">
        <v>30</v>
      </c>
      <c r="N9" s="22">
        <v>0</v>
      </c>
      <c r="O9" s="22">
        <v>37</v>
      </c>
      <c r="P9" s="22">
        <v>1</v>
      </c>
      <c r="Q9" s="22"/>
      <c r="R9" s="68"/>
      <c r="S9" s="22"/>
      <c r="T9" s="22"/>
      <c r="U9" s="22"/>
      <c r="V9" s="22"/>
      <c r="W9" s="68"/>
      <c r="X9" s="70"/>
      <c r="Y9" s="70"/>
      <c r="Z9" s="70"/>
      <c r="AA9" s="22"/>
      <c r="AB9" s="68">
        <v>3</v>
      </c>
      <c r="AC9" s="22">
        <v>18</v>
      </c>
      <c r="AD9" s="22">
        <v>0</v>
      </c>
      <c r="AE9" s="22">
        <v>18</v>
      </c>
      <c r="AF9" s="22">
        <v>0</v>
      </c>
      <c r="AG9" s="68"/>
      <c r="AH9" s="22"/>
      <c r="AI9" s="22"/>
      <c r="AJ9" s="22"/>
      <c r="AK9" s="22"/>
      <c r="AL9" s="71"/>
      <c r="AM9" s="22"/>
      <c r="AN9" s="22"/>
      <c r="AO9" s="22"/>
      <c r="AP9" s="22"/>
      <c r="AQ9" s="68">
        <v>4</v>
      </c>
      <c r="AR9" s="70">
        <v>24</v>
      </c>
      <c r="AS9" s="22">
        <v>0</v>
      </c>
      <c r="AT9" s="22">
        <v>30</v>
      </c>
      <c r="AU9" s="22">
        <v>1</v>
      </c>
      <c r="AV9" s="74">
        <v>8</v>
      </c>
      <c r="AW9" s="22">
        <v>48</v>
      </c>
      <c r="AX9" s="22">
        <v>0</v>
      </c>
      <c r="AY9" s="22">
        <v>28</v>
      </c>
      <c r="AZ9" s="22">
        <v>0</v>
      </c>
      <c r="BA9" s="68"/>
      <c r="BB9" s="22"/>
      <c r="BC9" s="22"/>
      <c r="BD9" s="22"/>
      <c r="BE9" s="22"/>
      <c r="BF9" s="68"/>
      <c r="BG9" s="22"/>
      <c r="BH9" s="22"/>
      <c r="BI9" s="22"/>
      <c r="BJ9" s="22"/>
      <c r="BK9" s="68">
        <v>6</v>
      </c>
      <c r="BL9" s="70">
        <v>36</v>
      </c>
      <c r="BM9" s="22">
        <v>0</v>
      </c>
      <c r="BN9" s="22">
        <v>35</v>
      </c>
      <c r="BO9" s="22">
        <v>1</v>
      </c>
      <c r="BP9" s="22"/>
      <c r="BQ9" s="68"/>
      <c r="BR9" s="22"/>
      <c r="BS9" s="22"/>
      <c r="BT9" s="22"/>
      <c r="BU9" s="22"/>
      <c r="BV9" s="68">
        <v>3</v>
      </c>
      <c r="BW9" s="22">
        <v>18</v>
      </c>
      <c r="BX9" s="22">
        <v>0</v>
      </c>
      <c r="BY9" s="22">
        <v>24</v>
      </c>
      <c r="BZ9" s="22">
        <v>0</v>
      </c>
      <c r="CA9" s="68"/>
      <c r="CB9" s="70"/>
      <c r="CC9" s="22"/>
      <c r="CD9" s="22"/>
      <c r="CE9" s="22"/>
      <c r="CF9" s="68"/>
      <c r="CG9" s="70"/>
      <c r="CH9" s="22"/>
      <c r="CI9" s="22"/>
      <c r="CJ9" s="22"/>
      <c r="CK9" s="68">
        <v>4.5</v>
      </c>
      <c r="CL9" s="70">
        <v>29</v>
      </c>
      <c r="CM9" s="22">
        <v>0</v>
      </c>
      <c r="CN9" s="22">
        <v>18</v>
      </c>
      <c r="CO9" s="22">
        <v>3</v>
      </c>
      <c r="CP9" s="22"/>
      <c r="CQ9" s="68">
        <v>4</v>
      </c>
      <c r="CR9" s="22">
        <v>24</v>
      </c>
      <c r="CS9" s="22">
        <v>0</v>
      </c>
      <c r="CT9" s="22">
        <v>25</v>
      </c>
      <c r="CU9" s="22">
        <v>1</v>
      </c>
      <c r="CV9" s="68"/>
      <c r="CW9" s="22"/>
      <c r="CX9" s="22"/>
      <c r="CY9" s="22"/>
      <c r="CZ9" s="22"/>
      <c r="DA9" s="68"/>
      <c r="DB9" s="69"/>
      <c r="DC9" s="69"/>
      <c r="DD9" s="69"/>
      <c r="DE9" s="69"/>
      <c r="DF9" s="68"/>
      <c r="DG9" s="22"/>
      <c r="DH9" s="22"/>
      <c r="DI9" s="22"/>
      <c r="DJ9" s="22"/>
      <c r="DK9" s="68">
        <v>7</v>
      </c>
      <c r="DL9" s="22">
        <v>42</v>
      </c>
      <c r="DM9" s="22">
        <v>1</v>
      </c>
      <c r="DN9" s="22">
        <v>35</v>
      </c>
      <c r="DO9" s="22">
        <v>0</v>
      </c>
      <c r="DP9" s="68"/>
    </row>
    <row r="10" spans="1:120" x14ac:dyDescent="0.25">
      <c r="A10" s="76" t="str">
        <f>BQ2</f>
        <v>O'Reilly</v>
      </c>
      <c r="B10" s="5">
        <f>BQ56</f>
        <v>16</v>
      </c>
      <c r="C10" s="15">
        <f>BR56</f>
        <v>96</v>
      </c>
      <c r="D10" s="15">
        <f>BS56</f>
        <v>0</v>
      </c>
      <c r="E10" s="15">
        <f>BT56</f>
        <v>107</v>
      </c>
      <c r="F10" s="15">
        <f>BU56</f>
        <v>6</v>
      </c>
      <c r="G10" s="7">
        <f t="shared" si="3"/>
        <v>17.833333333333332</v>
      </c>
      <c r="H10" s="24"/>
      <c r="I10" s="7">
        <f t="shared" si="1"/>
        <v>16</v>
      </c>
      <c r="J10" s="7">
        <f t="shared" si="2"/>
        <v>6.6875</v>
      </c>
      <c r="K10" s="7"/>
      <c r="L10" s="68">
        <v>4</v>
      </c>
      <c r="M10" s="22">
        <v>24</v>
      </c>
      <c r="N10" s="22">
        <v>1</v>
      </c>
      <c r="O10" s="22">
        <v>17</v>
      </c>
      <c r="P10" s="22">
        <v>0</v>
      </c>
      <c r="Q10" s="22"/>
      <c r="R10" s="68"/>
      <c r="S10" s="22"/>
      <c r="T10" s="22"/>
      <c r="U10" s="22"/>
      <c r="V10" s="69"/>
      <c r="W10" s="71"/>
      <c r="X10" s="69"/>
      <c r="Y10" s="69"/>
      <c r="Z10" s="69"/>
      <c r="AA10" s="69"/>
      <c r="AB10" s="68"/>
      <c r="AC10" s="22"/>
      <c r="AD10" s="22"/>
      <c r="AE10" s="22"/>
      <c r="AF10" s="22"/>
      <c r="AG10" s="68"/>
      <c r="AH10" s="22"/>
      <c r="AI10" s="22"/>
      <c r="AJ10" s="22"/>
      <c r="AK10" s="22"/>
      <c r="AL10" s="68"/>
      <c r="AM10" s="22"/>
      <c r="AN10" s="22"/>
      <c r="AO10" s="22"/>
      <c r="AP10" s="22"/>
      <c r="AQ10" s="68">
        <v>3.1</v>
      </c>
      <c r="AR10" s="70">
        <v>19</v>
      </c>
      <c r="AS10" s="22">
        <v>0</v>
      </c>
      <c r="AT10" s="22">
        <v>26</v>
      </c>
      <c r="AU10" s="22">
        <v>2</v>
      </c>
      <c r="AV10" s="68">
        <v>4</v>
      </c>
      <c r="AW10" s="22">
        <v>24</v>
      </c>
      <c r="AX10" s="22">
        <v>0</v>
      </c>
      <c r="AY10" s="22">
        <v>14</v>
      </c>
      <c r="AZ10" s="22">
        <v>2</v>
      </c>
      <c r="BA10" s="68"/>
      <c r="BB10" s="22"/>
      <c r="BC10" s="22"/>
      <c r="BD10" s="22"/>
      <c r="BE10" s="22"/>
      <c r="BF10" s="68"/>
      <c r="BG10" s="22"/>
      <c r="BH10" s="22"/>
      <c r="BI10" s="22"/>
      <c r="BJ10" s="22"/>
      <c r="BK10" s="71">
        <v>5</v>
      </c>
      <c r="BL10" s="69">
        <v>30</v>
      </c>
      <c r="BM10" s="22">
        <v>1</v>
      </c>
      <c r="BN10" s="22">
        <v>17</v>
      </c>
      <c r="BO10" s="22">
        <v>4</v>
      </c>
      <c r="BP10" s="22"/>
      <c r="BQ10" s="68"/>
      <c r="BR10" s="22"/>
      <c r="BS10" s="22"/>
      <c r="BT10" s="22"/>
      <c r="BU10" s="22"/>
      <c r="BV10" s="68">
        <v>2</v>
      </c>
      <c r="BW10" s="22">
        <v>12</v>
      </c>
      <c r="BX10" s="22">
        <v>0</v>
      </c>
      <c r="BY10" s="22">
        <v>14</v>
      </c>
      <c r="BZ10" s="22">
        <v>1</v>
      </c>
      <c r="CA10" s="68"/>
      <c r="CB10" s="70"/>
      <c r="CC10" s="22"/>
      <c r="CD10" s="22"/>
      <c r="CE10" s="22"/>
      <c r="CF10" s="68"/>
      <c r="CG10" s="70"/>
      <c r="CH10" s="22"/>
      <c r="CI10" s="22"/>
      <c r="CJ10" s="22"/>
      <c r="CK10" s="68">
        <v>2</v>
      </c>
      <c r="CL10" s="70">
        <v>12</v>
      </c>
      <c r="CM10" s="22">
        <v>0</v>
      </c>
      <c r="CN10" s="22">
        <v>19</v>
      </c>
      <c r="CO10" s="22">
        <v>1</v>
      </c>
      <c r="CP10" s="22"/>
      <c r="CQ10" s="68">
        <v>6</v>
      </c>
      <c r="CR10" s="22">
        <v>36</v>
      </c>
      <c r="CS10" s="22">
        <v>0</v>
      </c>
      <c r="CT10" s="22">
        <v>46</v>
      </c>
      <c r="CU10" s="22">
        <v>0</v>
      </c>
      <c r="CV10" s="68"/>
      <c r="CW10" s="22"/>
      <c r="CX10" s="22"/>
      <c r="CY10" s="22"/>
      <c r="CZ10" s="22"/>
      <c r="DA10" s="68"/>
      <c r="DB10" s="69"/>
      <c r="DC10" s="69"/>
      <c r="DD10" s="69"/>
      <c r="DE10" s="69"/>
      <c r="DF10" s="68"/>
      <c r="DG10" s="22"/>
      <c r="DH10" s="22"/>
      <c r="DI10" s="22"/>
      <c r="DJ10" s="22"/>
      <c r="DK10" s="68">
        <v>4</v>
      </c>
      <c r="DL10" s="22">
        <v>24</v>
      </c>
      <c r="DM10" s="22">
        <v>1</v>
      </c>
      <c r="DN10" s="22">
        <v>14</v>
      </c>
      <c r="DO10" s="22">
        <v>0</v>
      </c>
      <c r="DP10" s="68"/>
    </row>
    <row r="11" spans="1:120" x14ac:dyDescent="0.25">
      <c r="A11" s="76" t="str">
        <f>BV2</f>
        <v>Owens R</v>
      </c>
      <c r="B11" s="5">
        <f>BV56</f>
        <v>36.1</v>
      </c>
      <c r="C11" s="15">
        <f>BW56</f>
        <v>217</v>
      </c>
      <c r="D11" s="15">
        <f>BX56</f>
        <v>0</v>
      </c>
      <c r="E11" s="15">
        <f>BY56</f>
        <v>258</v>
      </c>
      <c r="F11" s="15">
        <f>BZ56</f>
        <v>4</v>
      </c>
      <c r="G11" s="7">
        <f t="shared" si="3"/>
        <v>64.5</v>
      </c>
      <c r="H11" s="24"/>
      <c r="I11" s="7">
        <f t="shared" si="1"/>
        <v>54.25</v>
      </c>
      <c r="J11" s="7">
        <f t="shared" si="2"/>
        <v>7.1336405529953915</v>
      </c>
      <c r="K11" s="7"/>
      <c r="L11" s="68">
        <v>4</v>
      </c>
      <c r="M11" s="22">
        <v>24</v>
      </c>
      <c r="N11" s="22">
        <v>0</v>
      </c>
      <c r="O11" s="22">
        <v>24</v>
      </c>
      <c r="P11" s="22">
        <v>0</v>
      </c>
      <c r="Q11" s="22"/>
      <c r="R11" s="68"/>
      <c r="S11" s="22"/>
      <c r="T11" s="22"/>
      <c r="U11" s="22"/>
      <c r="V11" s="69"/>
      <c r="W11" s="71"/>
      <c r="X11" s="69"/>
      <c r="Y11" s="69"/>
      <c r="Z11" s="69"/>
      <c r="AA11" s="69"/>
      <c r="AB11" s="68"/>
      <c r="AC11" s="22"/>
      <c r="AD11" s="22"/>
      <c r="AE11" s="22"/>
      <c r="AF11" s="22"/>
      <c r="AG11" s="68"/>
      <c r="AH11" s="22"/>
      <c r="AI11" s="22"/>
      <c r="AJ11" s="22"/>
      <c r="AK11" s="22"/>
      <c r="AL11" s="68"/>
      <c r="AM11" s="22"/>
      <c r="AN11" s="22"/>
      <c r="AO11" s="22"/>
      <c r="AP11" s="22"/>
      <c r="AQ11" s="71">
        <v>1</v>
      </c>
      <c r="AR11" s="69">
        <v>6</v>
      </c>
      <c r="AS11" s="22">
        <v>0</v>
      </c>
      <c r="AT11" s="22">
        <v>17</v>
      </c>
      <c r="AU11" s="22">
        <v>0</v>
      </c>
      <c r="AV11" s="68">
        <v>3</v>
      </c>
      <c r="AW11" s="22">
        <v>18</v>
      </c>
      <c r="AX11" s="22">
        <v>0</v>
      </c>
      <c r="AY11" s="22">
        <v>4</v>
      </c>
      <c r="AZ11" s="22">
        <v>1</v>
      </c>
      <c r="BA11" s="68"/>
      <c r="BB11" s="22"/>
      <c r="BC11" s="22"/>
      <c r="BD11" s="22"/>
      <c r="BE11" s="22"/>
      <c r="BF11" s="68"/>
      <c r="BG11" s="22"/>
      <c r="BH11" s="22"/>
      <c r="BI11" s="22"/>
      <c r="BJ11" s="72"/>
      <c r="BK11" s="68">
        <v>3</v>
      </c>
      <c r="BL11" s="70">
        <v>18</v>
      </c>
      <c r="BM11" s="22">
        <v>0</v>
      </c>
      <c r="BN11" s="22">
        <v>25</v>
      </c>
      <c r="BO11" s="22">
        <v>1</v>
      </c>
      <c r="BP11" s="22"/>
      <c r="BQ11" s="68"/>
      <c r="BR11" s="22"/>
      <c r="BS11" s="22"/>
      <c r="BT11" s="22"/>
      <c r="BU11" s="22"/>
      <c r="BV11" s="68">
        <v>1</v>
      </c>
      <c r="BW11" s="22">
        <v>6</v>
      </c>
      <c r="BX11" s="22">
        <v>0</v>
      </c>
      <c r="BY11" s="22">
        <v>15</v>
      </c>
      <c r="BZ11" s="22">
        <v>0</v>
      </c>
      <c r="CA11" s="68"/>
      <c r="CB11" s="70"/>
      <c r="CC11" s="22"/>
      <c r="CD11" s="22"/>
      <c r="CE11" s="22"/>
      <c r="CF11" s="68"/>
      <c r="CG11" s="70"/>
      <c r="CH11" s="22"/>
      <c r="CI11" s="22"/>
      <c r="CJ11" s="22"/>
      <c r="CK11" s="68">
        <v>4</v>
      </c>
      <c r="CL11" s="70">
        <v>24</v>
      </c>
      <c r="CM11" s="22">
        <v>0</v>
      </c>
      <c r="CN11" s="22">
        <v>18</v>
      </c>
      <c r="CO11" s="22">
        <v>3</v>
      </c>
      <c r="CP11" s="22"/>
      <c r="CQ11" s="68">
        <v>3</v>
      </c>
      <c r="CR11" s="22">
        <v>18</v>
      </c>
      <c r="CS11" s="22">
        <v>0</v>
      </c>
      <c r="CT11" s="22">
        <v>15</v>
      </c>
      <c r="CU11" s="22">
        <v>4</v>
      </c>
      <c r="CV11" s="68"/>
      <c r="CW11" s="22"/>
      <c r="CX11" s="22"/>
      <c r="CY11" s="22"/>
      <c r="CZ11" s="22"/>
      <c r="DA11" s="68"/>
      <c r="DB11" s="22"/>
      <c r="DC11" s="22"/>
      <c r="DD11" s="22"/>
      <c r="DE11" s="22"/>
      <c r="DF11" s="68"/>
      <c r="DG11" s="22"/>
      <c r="DH11" s="22"/>
      <c r="DI11" s="22"/>
      <c r="DJ11" s="22"/>
      <c r="DK11" s="68">
        <v>3</v>
      </c>
      <c r="DL11" s="22">
        <v>18</v>
      </c>
      <c r="DM11" s="22">
        <v>0</v>
      </c>
      <c r="DN11" s="22">
        <v>24</v>
      </c>
      <c r="DO11" s="22">
        <v>1</v>
      </c>
      <c r="DP11" s="68"/>
    </row>
    <row r="12" spans="1:120" x14ac:dyDescent="0.25">
      <c r="A12" s="77" t="str">
        <f>CA2</f>
        <v>Prior J</v>
      </c>
      <c r="B12" s="5">
        <f>CA56</f>
        <v>13.3</v>
      </c>
      <c r="C12" s="15">
        <f>CB56</f>
        <v>81</v>
      </c>
      <c r="D12" s="15">
        <f>CC56</f>
        <v>0</v>
      </c>
      <c r="E12" s="15">
        <f>CD56</f>
        <v>68</v>
      </c>
      <c r="F12" s="15">
        <f>CE56</f>
        <v>0</v>
      </c>
      <c r="G12" s="7"/>
      <c r="H12" s="24"/>
      <c r="I12" s="7"/>
      <c r="J12" s="7">
        <f t="shared" si="2"/>
        <v>5.0370370370370372</v>
      </c>
      <c r="K12" s="7"/>
      <c r="Q12" s="22"/>
      <c r="R12" s="68"/>
      <c r="S12" s="22"/>
      <c r="T12" s="22"/>
      <c r="U12" s="22"/>
      <c r="V12" s="22"/>
      <c r="W12" s="68"/>
      <c r="X12" s="70"/>
      <c r="Y12" s="70"/>
      <c r="Z12" s="70"/>
      <c r="AA12" s="22"/>
      <c r="AB12" s="68"/>
      <c r="AC12" s="22"/>
      <c r="AD12" s="22"/>
      <c r="AE12" s="22"/>
      <c r="AF12" s="22"/>
      <c r="AG12" s="68"/>
      <c r="AH12" s="22"/>
      <c r="AI12" s="22"/>
      <c r="AJ12" s="22"/>
      <c r="AK12" s="22"/>
      <c r="AL12" s="68"/>
      <c r="AM12" s="22"/>
      <c r="AN12" s="22"/>
      <c r="AO12" s="22"/>
      <c r="AP12" s="22"/>
      <c r="AQ12" s="71">
        <v>2.2000000000000002</v>
      </c>
      <c r="AR12" s="69">
        <v>14</v>
      </c>
      <c r="AS12" s="22">
        <v>0</v>
      </c>
      <c r="AT12" s="22">
        <v>20</v>
      </c>
      <c r="AU12" s="22">
        <v>0</v>
      </c>
      <c r="AV12" s="68">
        <v>3</v>
      </c>
      <c r="AW12" s="22">
        <v>18</v>
      </c>
      <c r="AX12" s="22">
        <v>0</v>
      </c>
      <c r="AY12" s="22">
        <v>7</v>
      </c>
      <c r="AZ12" s="22">
        <v>2</v>
      </c>
      <c r="BA12" s="68"/>
      <c r="BB12" s="22"/>
      <c r="BC12" s="22"/>
      <c r="BD12" s="22"/>
      <c r="BE12" s="22"/>
      <c r="BF12" s="68"/>
      <c r="BG12" s="22"/>
      <c r="BH12" s="22"/>
      <c r="BI12" s="22"/>
      <c r="BJ12" s="22"/>
      <c r="BK12" s="68">
        <v>6</v>
      </c>
      <c r="BL12" s="70">
        <v>36</v>
      </c>
      <c r="BM12" s="22">
        <v>0</v>
      </c>
      <c r="BN12" s="22">
        <v>39</v>
      </c>
      <c r="BO12" s="22">
        <v>1</v>
      </c>
      <c r="BP12" s="22"/>
      <c r="BQ12" s="68"/>
      <c r="BR12" s="22"/>
      <c r="BS12" s="22"/>
      <c r="BT12" s="22"/>
      <c r="BU12" s="22"/>
      <c r="BV12" s="68">
        <v>4</v>
      </c>
      <c r="BW12" s="22">
        <v>24</v>
      </c>
      <c r="BX12" s="22">
        <v>0</v>
      </c>
      <c r="BY12" s="22">
        <v>21</v>
      </c>
      <c r="BZ12" s="22">
        <v>0</v>
      </c>
      <c r="CA12" s="68"/>
      <c r="CB12" s="70"/>
      <c r="CC12" s="22"/>
      <c r="CD12" s="22"/>
      <c r="CE12" s="22"/>
      <c r="CF12" s="68"/>
      <c r="CG12" s="70"/>
      <c r="CH12" s="22"/>
      <c r="CI12" s="22"/>
      <c r="CJ12" s="22"/>
      <c r="CK12" s="68">
        <v>5</v>
      </c>
      <c r="CL12" s="70">
        <v>30</v>
      </c>
      <c r="CM12" s="22">
        <v>0</v>
      </c>
      <c r="CN12" s="22">
        <v>11</v>
      </c>
      <c r="CO12" s="22">
        <v>0</v>
      </c>
      <c r="CP12" s="22"/>
      <c r="CQ12" s="68">
        <v>3</v>
      </c>
      <c r="CR12" s="22">
        <v>18</v>
      </c>
      <c r="CS12" s="22">
        <v>0</v>
      </c>
      <c r="CT12" s="22">
        <v>17</v>
      </c>
      <c r="CU12" s="22">
        <v>0</v>
      </c>
      <c r="CV12" s="68"/>
      <c r="CW12" s="22"/>
      <c r="CX12" s="22"/>
      <c r="CY12" s="22"/>
      <c r="CZ12" s="22"/>
      <c r="DA12" s="68"/>
      <c r="DB12" s="22"/>
      <c r="DC12" s="22"/>
      <c r="DD12" s="22"/>
      <c r="DE12" s="22"/>
      <c r="DF12" s="68"/>
      <c r="DG12" s="22"/>
      <c r="DH12" s="22"/>
      <c r="DI12" s="22"/>
      <c r="DJ12" s="22"/>
      <c r="DK12" s="68">
        <v>6</v>
      </c>
      <c r="DL12" s="22">
        <v>36</v>
      </c>
      <c r="DM12" s="22">
        <v>2</v>
      </c>
      <c r="DN12" s="22">
        <v>18</v>
      </c>
      <c r="DO12" s="22">
        <v>0</v>
      </c>
      <c r="DP12" s="68"/>
    </row>
    <row r="13" spans="1:120" x14ac:dyDescent="0.25">
      <c r="A13" s="80" t="str">
        <f>CK2</f>
        <v>Stephens M</v>
      </c>
      <c r="B13" s="5">
        <f>CK56</f>
        <v>70.099999999999994</v>
      </c>
      <c r="C13" s="15">
        <f>CL56</f>
        <v>421</v>
      </c>
      <c r="D13" s="15">
        <f>CM56</f>
        <v>4</v>
      </c>
      <c r="E13" s="15">
        <f>CN56</f>
        <v>286</v>
      </c>
      <c r="F13" s="15">
        <f>CO56</f>
        <v>20</v>
      </c>
      <c r="G13" s="7">
        <f t="shared" si="3"/>
        <v>14.3</v>
      </c>
      <c r="H13" s="24">
        <v>3</v>
      </c>
      <c r="I13" s="7">
        <f t="shared" si="1"/>
        <v>21.05</v>
      </c>
      <c r="J13" s="7">
        <f t="shared" si="2"/>
        <v>4.0760095011876487</v>
      </c>
      <c r="K13" s="7"/>
      <c r="L13" s="68"/>
      <c r="M13" s="22"/>
      <c r="N13" s="22"/>
      <c r="O13" s="22"/>
      <c r="P13" s="22"/>
      <c r="Q13" s="22"/>
      <c r="R13" s="68"/>
      <c r="S13" s="22"/>
      <c r="T13" s="22"/>
      <c r="U13" s="22"/>
      <c r="V13" s="22"/>
      <c r="W13" s="68"/>
      <c r="X13" s="70"/>
      <c r="Y13" s="70"/>
      <c r="Z13" s="70"/>
      <c r="AA13" s="22"/>
      <c r="AB13" s="68"/>
      <c r="AC13" s="22"/>
      <c r="AD13" s="22"/>
      <c r="AE13" s="22"/>
      <c r="AF13" s="22"/>
      <c r="AG13" s="68"/>
      <c r="AH13" s="22"/>
      <c r="AI13" s="22"/>
      <c r="AJ13" s="22"/>
      <c r="AK13" s="22"/>
      <c r="AL13" s="68"/>
      <c r="AM13" s="22"/>
      <c r="AN13" s="22"/>
      <c r="AO13" s="22"/>
      <c r="AP13" s="22"/>
      <c r="AQ13" s="68">
        <v>3</v>
      </c>
      <c r="AR13" s="70">
        <v>18</v>
      </c>
      <c r="AS13" s="22">
        <v>0</v>
      </c>
      <c r="AT13" s="22">
        <v>12</v>
      </c>
      <c r="AU13" s="22">
        <v>0</v>
      </c>
      <c r="AV13" s="68">
        <v>7</v>
      </c>
      <c r="AW13" s="22">
        <v>42</v>
      </c>
      <c r="AX13" s="22">
        <v>2</v>
      </c>
      <c r="AY13" s="22">
        <v>15</v>
      </c>
      <c r="AZ13" s="22">
        <v>2</v>
      </c>
      <c r="BA13" s="68"/>
      <c r="BB13" s="22"/>
      <c r="BC13" s="22"/>
      <c r="BD13" s="22"/>
      <c r="BE13" s="22"/>
      <c r="BF13" s="68"/>
      <c r="BG13" s="70"/>
      <c r="BH13" s="22"/>
      <c r="BI13" s="22"/>
      <c r="BJ13" s="22"/>
      <c r="BK13" s="68">
        <v>3.3</v>
      </c>
      <c r="BL13" s="70">
        <v>21</v>
      </c>
      <c r="BM13" s="22">
        <v>0</v>
      </c>
      <c r="BN13" s="22">
        <v>10</v>
      </c>
      <c r="BO13" s="22">
        <v>2</v>
      </c>
      <c r="BP13" s="22"/>
      <c r="BQ13" s="68"/>
      <c r="BR13" s="22"/>
      <c r="BS13" s="22"/>
      <c r="BT13" s="22"/>
      <c r="BU13" s="22"/>
      <c r="BV13" s="68">
        <v>1.1000000000000001</v>
      </c>
      <c r="BW13" s="22">
        <v>7</v>
      </c>
      <c r="BX13" s="22">
        <v>0</v>
      </c>
      <c r="BY13" s="22">
        <v>15</v>
      </c>
      <c r="BZ13" s="22">
        <v>0</v>
      </c>
      <c r="CA13" s="68"/>
      <c r="CB13" s="70"/>
      <c r="CC13" s="22"/>
      <c r="CD13" s="22"/>
      <c r="CE13" s="22"/>
      <c r="CF13" s="68"/>
      <c r="CG13" s="70"/>
      <c r="CH13" s="22"/>
      <c r="CI13" s="22"/>
      <c r="CJ13" s="22"/>
      <c r="CK13" s="68">
        <v>2.2000000000000002</v>
      </c>
      <c r="CL13" s="70">
        <v>14</v>
      </c>
      <c r="CM13" s="22">
        <v>0</v>
      </c>
      <c r="CN13" s="22">
        <v>13</v>
      </c>
      <c r="CO13" s="22">
        <v>1</v>
      </c>
      <c r="CP13" s="22"/>
      <c r="CQ13" s="68">
        <v>7</v>
      </c>
      <c r="CR13" s="22">
        <v>42</v>
      </c>
      <c r="CS13" s="22">
        <v>1</v>
      </c>
      <c r="CT13" s="22">
        <v>40</v>
      </c>
      <c r="CU13" s="22">
        <v>2</v>
      </c>
      <c r="CV13" s="68"/>
      <c r="CW13" s="22"/>
      <c r="CX13" s="22"/>
      <c r="CY13" s="22"/>
      <c r="CZ13" s="22"/>
      <c r="DA13" s="68"/>
      <c r="DB13" s="22"/>
      <c r="DC13" s="22"/>
      <c r="DD13" s="22"/>
      <c r="DE13" s="22"/>
      <c r="DF13" s="68"/>
      <c r="DG13" s="22"/>
      <c r="DH13" s="22"/>
      <c r="DI13" s="22"/>
      <c r="DJ13" s="22"/>
      <c r="DK13" s="68">
        <v>3</v>
      </c>
      <c r="DL13" s="22">
        <v>18</v>
      </c>
      <c r="DM13" s="22">
        <v>0</v>
      </c>
      <c r="DN13" s="22">
        <v>29</v>
      </c>
      <c r="DO13" s="22">
        <v>0</v>
      </c>
      <c r="DP13" s="68"/>
    </row>
    <row r="14" spans="1:120" x14ac:dyDescent="0.25">
      <c r="A14" s="80" t="str">
        <f>CQ2</f>
        <v>Stephens P</v>
      </c>
      <c r="B14" s="5">
        <f>CQ56</f>
        <v>75</v>
      </c>
      <c r="C14" s="15">
        <f>CR56</f>
        <v>450</v>
      </c>
      <c r="D14" s="15">
        <f>CS56</f>
        <v>5</v>
      </c>
      <c r="E14" s="15">
        <f>CT56</f>
        <v>388</v>
      </c>
      <c r="F14" s="15">
        <f>CU56</f>
        <v>13</v>
      </c>
      <c r="G14" s="7">
        <f t="shared" si="3"/>
        <v>29.846153846153847</v>
      </c>
      <c r="H14" s="24">
        <v>2</v>
      </c>
      <c r="I14" s="7">
        <f t="shared" si="1"/>
        <v>34.615384615384613</v>
      </c>
      <c r="J14" s="7">
        <f t="shared" si="2"/>
        <v>5.1733333333333329</v>
      </c>
      <c r="K14" s="7"/>
      <c r="L14" s="68"/>
      <c r="M14" s="22"/>
      <c r="N14" s="22"/>
      <c r="O14" s="22"/>
      <c r="P14" s="22"/>
      <c r="Q14" s="22"/>
      <c r="R14" s="68"/>
      <c r="S14" s="70"/>
      <c r="T14" s="22"/>
      <c r="U14" s="22"/>
      <c r="V14" s="22"/>
      <c r="W14" s="68"/>
      <c r="X14" s="70"/>
      <c r="Y14" s="70"/>
      <c r="Z14" s="70"/>
      <c r="AA14" s="22"/>
      <c r="AB14" s="68"/>
      <c r="AC14" s="22"/>
      <c r="AD14" s="22"/>
      <c r="AE14" s="22"/>
      <c r="AF14" s="22"/>
      <c r="AG14" s="68"/>
      <c r="AH14" s="22"/>
      <c r="AI14" s="22"/>
      <c r="AJ14" s="22"/>
      <c r="AK14" s="22"/>
      <c r="AL14" s="68"/>
      <c r="AM14" s="22"/>
      <c r="AN14" s="22"/>
      <c r="AO14" s="22"/>
      <c r="AP14" s="22"/>
      <c r="AQ14" s="68">
        <v>1</v>
      </c>
      <c r="AR14" s="70">
        <v>6</v>
      </c>
      <c r="AS14" s="22">
        <v>0</v>
      </c>
      <c r="AT14" s="22">
        <v>6</v>
      </c>
      <c r="AU14" s="22">
        <v>1</v>
      </c>
      <c r="AV14" s="68">
        <v>5</v>
      </c>
      <c r="AW14" s="22">
        <v>30</v>
      </c>
      <c r="AX14" s="22">
        <v>1</v>
      </c>
      <c r="AY14" s="22">
        <v>10</v>
      </c>
      <c r="AZ14" s="22">
        <v>0</v>
      </c>
      <c r="BA14" s="68"/>
      <c r="BB14" s="22"/>
      <c r="BC14" s="22"/>
      <c r="BD14" s="22"/>
      <c r="BE14" s="22"/>
      <c r="BF14" s="68"/>
      <c r="BG14" s="70"/>
      <c r="BH14" s="22"/>
      <c r="BI14" s="22"/>
      <c r="BJ14" s="22"/>
      <c r="BK14" s="68">
        <v>5</v>
      </c>
      <c r="BL14" s="70">
        <v>30</v>
      </c>
      <c r="BM14" s="22">
        <v>2</v>
      </c>
      <c r="BN14" s="22">
        <v>4</v>
      </c>
      <c r="BO14" s="22">
        <v>0</v>
      </c>
      <c r="BP14" s="22"/>
      <c r="BQ14" s="68"/>
      <c r="BR14" s="22"/>
      <c r="BS14" s="22"/>
      <c r="BT14" s="22"/>
      <c r="BU14" s="22"/>
      <c r="BV14" s="68"/>
      <c r="BW14" s="22"/>
      <c r="BX14" s="22"/>
      <c r="BY14" s="22"/>
      <c r="BZ14" s="22"/>
      <c r="CA14" s="68"/>
      <c r="CB14" s="70"/>
      <c r="CC14" s="22"/>
      <c r="CD14" s="22"/>
      <c r="CE14" s="22"/>
      <c r="CF14" s="68"/>
      <c r="CG14" s="70"/>
      <c r="CH14" s="22"/>
      <c r="CI14" s="22"/>
      <c r="CJ14" s="22"/>
      <c r="CK14" s="68">
        <v>8</v>
      </c>
      <c r="CL14" s="70">
        <v>48</v>
      </c>
      <c r="CM14" s="22">
        <v>0</v>
      </c>
      <c r="CN14" s="22">
        <v>21</v>
      </c>
      <c r="CO14" s="22">
        <v>2</v>
      </c>
      <c r="CP14" s="22"/>
      <c r="CQ14" s="68">
        <v>8</v>
      </c>
      <c r="CR14" s="22">
        <v>48</v>
      </c>
      <c r="CS14" s="22">
        <v>2</v>
      </c>
      <c r="CT14" s="22">
        <v>26</v>
      </c>
      <c r="CU14" s="22">
        <v>0</v>
      </c>
      <c r="CV14" s="68"/>
      <c r="CW14" s="22"/>
      <c r="CX14" s="22"/>
      <c r="CY14" s="22"/>
      <c r="CZ14" s="22"/>
      <c r="DA14" s="68"/>
      <c r="DB14" s="22"/>
      <c r="DC14" s="22"/>
      <c r="DD14" s="22"/>
      <c r="DE14" s="22"/>
      <c r="DF14" s="68"/>
      <c r="DG14" s="22"/>
      <c r="DH14" s="22"/>
      <c r="DI14" s="22"/>
      <c r="DJ14" s="22"/>
      <c r="DK14" s="68">
        <v>8</v>
      </c>
      <c r="DL14" s="22">
        <v>48</v>
      </c>
      <c r="DM14" s="22">
        <v>4</v>
      </c>
      <c r="DN14" s="22">
        <v>8</v>
      </c>
      <c r="DO14" s="22">
        <v>2</v>
      </c>
      <c r="DP14" s="68"/>
    </row>
    <row r="15" spans="1:120" x14ac:dyDescent="0.25">
      <c r="A15" s="81" t="str">
        <f>CV2</f>
        <v>Stewart</v>
      </c>
      <c r="B15" s="5">
        <f>CV56</f>
        <v>21</v>
      </c>
      <c r="C15" s="15">
        <f>CW56</f>
        <v>126</v>
      </c>
      <c r="D15" s="15">
        <f>CX56</f>
        <v>2</v>
      </c>
      <c r="E15" s="15">
        <f>CY56</f>
        <v>122</v>
      </c>
      <c r="F15" s="15">
        <f>CZ56</f>
        <v>4</v>
      </c>
      <c r="G15" s="7">
        <f t="shared" si="3"/>
        <v>30.5</v>
      </c>
      <c r="H15" s="24"/>
      <c r="I15" s="7">
        <f t="shared" si="1"/>
        <v>31.5</v>
      </c>
      <c r="J15" s="7">
        <f t="shared" si="2"/>
        <v>5.8095238095238093</v>
      </c>
      <c r="K15" s="7"/>
      <c r="L15" s="68"/>
      <c r="M15" s="22"/>
      <c r="N15" s="22"/>
      <c r="O15" s="22"/>
      <c r="P15" s="22"/>
      <c r="Q15" s="22"/>
      <c r="R15" s="68"/>
      <c r="S15" s="70"/>
      <c r="T15" s="22"/>
      <c r="U15" s="22"/>
      <c r="V15" s="22"/>
      <c r="W15" s="68"/>
      <c r="X15" s="70"/>
      <c r="Y15" s="70"/>
      <c r="Z15" s="70"/>
      <c r="AA15" s="22"/>
      <c r="AQ15" s="68">
        <v>3</v>
      </c>
      <c r="AR15" s="70">
        <v>18</v>
      </c>
      <c r="AS15" s="22">
        <v>0</v>
      </c>
      <c r="AT15" s="22">
        <v>12</v>
      </c>
      <c r="AU15" s="22">
        <v>1</v>
      </c>
      <c r="AV15" s="68">
        <v>5</v>
      </c>
      <c r="AW15" s="70">
        <v>30</v>
      </c>
      <c r="AX15" s="22">
        <v>1</v>
      </c>
      <c r="AY15" s="22">
        <v>7</v>
      </c>
      <c r="AZ15" s="22">
        <v>2</v>
      </c>
      <c r="BA15" s="68"/>
      <c r="BB15" s="22"/>
      <c r="BC15" s="22"/>
      <c r="BD15" s="22"/>
      <c r="BE15" s="22"/>
      <c r="BF15" s="68"/>
      <c r="BG15" s="70"/>
      <c r="BH15" s="22"/>
      <c r="BI15" s="22"/>
      <c r="BJ15" s="22"/>
      <c r="BK15" s="68"/>
      <c r="BL15" s="70"/>
      <c r="BM15" s="22"/>
      <c r="BN15" s="22"/>
      <c r="BO15" s="22"/>
      <c r="BP15" s="22"/>
      <c r="BQ15" s="68"/>
      <c r="BR15" s="22"/>
      <c r="BS15" s="22"/>
      <c r="BT15" s="22"/>
      <c r="BU15" s="22"/>
      <c r="BV15" s="68"/>
      <c r="BW15" s="22"/>
      <c r="BX15" s="22"/>
      <c r="BY15" s="22"/>
      <c r="BZ15" s="22"/>
      <c r="CA15" s="68"/>
      <c r="CB15" s="70"/>
      <c r="CC15" s="22"/>
      <c r="CD15" s="22"/>
      <c r="CE15" s="22"/>
      <c r="CF15" s="68"/>
      <c r="CG15" s="70"/>
      <c r="CH15" s="22"/>
      <c r="CI15" s="22"/>
      <c r="CJ15" s="22"/>
      <c r="CK15" s="68">
        <v>8</v>
      </c>
      <c r="CL15" s="70">
        <v>48</v>
      </c>
      <c r="CM15" s="22">
        <v>1</v>
      </c>
      <c r="CN15" s="22">
        <v>37</v>
      </c>
      <c r="CO15" s="22">
        <v>4</v>
      </c>
      <c r="CP15" s="22"/>
      <c r="CQ15" s="68">
        <v>4</v>
      </c>
      <c r="CR15" s="22">
        <v>24</v>
      </c>
      <c r="CS15" s="22">
        <v>0</v>
      </c>
      <c r="CT15" s="22">
        <v>28</v>
      </c>
      <c r="CU15" s="22">
        <v>0</v>
      </c>
      <c r="CV15" s="68"/>
      <c r="CW15" s="22"/>
      <c r="CX15" s="22"/>
      <c r="CY15" s="22"/>
      <c r="CZ15" s="22"/>
      <c r="DA15" s="68"/>
      <c r="DB15" s="22"/>
      <c r="DC15" s="22"/>
      <c r="DD15" s="22"/>
      <c r="DE15" s="22"/>
      <c r="DF15" s="68"/>
      <c r="DG15" s="22"/>
      <c r="DH15" s="22"/>
      <c r="DI15" s="22"/>
      <c r="DJ15" s="22"/>
      <c r="DK15" s="68">
        <v>8</v>
      </c>
      <c r="DL15" s="22">
        <v>48</v>
      </c>
      <c r="DM15" s="22">
        <v>0</v>
      </c>
      <c r="DN15" s="22">
        <v>34</v>
      </c>
      <c r="DO15" s="22">
        <v>1</v>
      </c>
      <c r="DP15" s="68"/>
    </row>
    <row r="16" spans="1:120" x14ac:dyDescent="0.25">
      <c r="A16" s="81" t="str">
        <f>DA2</f>
        <v>Swain</v>
      </c>
      <c r="B16" s="5">
        <f>DA56</f>
        <v>12.4</v>
      </c>
      <c r="C16" s="15">
        <f>DB56</f>
        <v>76</v>
      </c>
      <c r="D16" s="15">
        <f>DC56</f>
        <v>0</v>
      </c>
      <c r="E16" s="15">
        <f>DD56</f>
        <v>85</v>
      </c>
      <c r="F16" s="15">
        <f>DE56</f>
        <v>3</v>
      </c>
      <c r="G16" s="7">
        <f>E16/F16</f>
        <v>28.333333333333332</v>
      </c>
      <c r="H16" s="24"/>
      <c r="I16" s="7">
        <f>C16/F16</f>
        <v>25.333333333333332</v>
      </c>
      <c r="J16" s="7">
        <f>6*E16/C16</f>
        <v>6.7105263157894735</v>
      </c>
      <c r="K16" s="7"/>
      <c r="L16" s="68"/>
      <c r="M16" s="22"/>
      <c r="N16" s="22"/>
      <c r="O16" s="22"/>
      <c r="P16" s="22"/>
      <c r="Q16" s="22"/>
      <c r="R16" s="68"/>
      <c r="S16" s="70"/>
      <c r="T16" s="22"/>
      <c r="U16" s="22"/>
      <c r="V16" s="22"/>
      <c r="W16" s="68"/>
      <c r="X16" s="70"/>
      <c r="Y16" s="70"/>
      <c r="Z16" s="70"/>
      <c r="AA16" s="22"/>
      <c r="AB16" s="68"/>
      <c r="AC16" s="22"/>
      <c r="AD16" s="22"/>
      <c r="AE16" s="22"/>
      <c r="AF16" s="22"/>
      <c r="AG16" s="68"/>
      <c r="AH16" s="22"/>
      <c r="AI16" s="22"/>
      <c r="AJ16" s="22"/>
      <c r="AK16" s="22"/>
      <c r="AL16" s="68"/>
      <c r="AM16" s="22"/>
      <c r="AN16" s="22"/>
      <c r="AO16" s="22"/>
      <c r="AP16" s="22"/>
      <c r="AQ16" s="68">
        <v>4</v>
      </c>
      <c r="AR16" s="70">
        <v>24</v>
      </c>
      <c r="AS16" s="22">
        <v>0</v>
      </c>
      <c r="AT16" s="22">
        <v>36</v>
      </c>
      <c r="AU16" s="22">
        <v>0</v>
      </c>
      <c r="AV16" s="68"/>
      <c r="AW16" s="70"/>
      <c r="AX16" s="22"/>
      <c r="AY16" s="22"/>
      <c r="AZ16" s="22"/>
      <c r="BA16" s="68"/>
      <c r="BB16" s="22"/>
      <c r="BC16" s="22"/>
      <c r="BD16" s="22"/>
      <c r="BE16" s="22"/>
      <c r="BF16" s="68"/>
      <c r="BG16" s="70"/>
      <c r="BH16" s="22"/>
      <c r="BI16" s="22"/>
      <c r="BJ16" s="22"/>
      <c r="BK16" s="68"/>
      <c r="BL16" s="70"/>
      <c r="BM16" s="22"/>
      <c r="BN16" s="22"/>
      <c r="BO16" s="22"/>
      <c r="BP16" s="22"/>
      <c r="BQ16" s="68"/>
      <c r="BR16" s="22"/>
      <c r="BS16" s="22"/>
      <c r="BT16" s="22"/>
      <c r="BU16" s="22"/>
      <c r="BV16" s="68"/>
      <c r="BW16" s="22"/>
      <c r="BX16" s="22"/>
      <c r="BY16" s="22"/>
      <c r="BZ16" s="22"/>
      <c r="CA16" s="68"/>
      <c r="CB16" s="70"/>
      <c r="CC16" s="22"/>
      <c r="CD16" s="22"/>
      <c r="CE16" s="22"/>
      <c r="CF16" s="68"/>
      <c r="CG16" s="70"/>
      <c r="CH16" s="22"/>
      <c r="CI16" s="22"/>
      <c r="CJ16" s="22"/>
      <c r="CK16" s="68">
        <v>8</v>
      </c>
      <c r="CL16" s="69">
        <v>48</v>
      </c>
      <c r="CM16" s="22">
        <v>1</v>
      </c>
      <c r="CN16" s="22">
        <v>31</v>
      </c>
      <c r="CO16" s="22">
        <v>1</v>
      </c>
      <c r="CP16" s="22"/>
      <c r="CQ16" s="68">
        <v>8</v>
      </c>
      <c r="CR16" s="22">
        <v>48</v>
      </c>
      <c r="CS16" s="22">
        <v>1</v>
      </c>
      <c r="CT16" s="22">
        <v>40</v>
      </c>
      <c r="CU16" s="22">
        <v>0</v>
      </c>
      <c r="CV16" s="68"/>
      <c r="CW16" s="22"/>
      <c r="CX16" s="22"/>
      <c r="CY16" s="22"/>
      <c r="CZ16" s="22"/>
      <c r="DA16" s="68"/>
      <c r="DB16" s="22"/>
      <c r="DC16" s="22"/>
      <c r="DD16" s="22"/>
      <c r="DE16" s="22"/>
      <c r="DF16" s="68"/>
      <c r="DG16" s="22"/>
      <c r="DH16" s="22"/>
      <c r="DI16" s="22"/>
      <c r="DJ16" s="22"/>
      <c r="DK16" s="68"/>
      <c r="DL16" s="22"/>
      <c r="DM16" s="22"/>
      <c r="DN16" s="22"/>
      <c r="DO16" s="22"/>
      <c r="DP16" s="68"/>
    </row>
    <row r="17" spans="1:120" x14ac:dyDescent="0.25">
      <c r="A17" s="81" t="str">
        <f>DF2</f>
        <v>Tangney</v>
      </c>
      <c r="B17" s="5">
        <f>DF56</f>
        <v>11</v>
      </c>
      <c r="C17" s="15">
        <f>DG56</f>
        <v>66</v>
      </c>
      <c r="D17" s="15">
        <f>DH56</f>
        <v>0</v>
      </c>
      <c r="E17" s="15">
        <f>DI56</f>
        <v>80</v>
      </c>
      <c r="F17" s="15">
        <f>DJ56</f>
        <v>3</v>
      </c>
      <c r="G17" s="7">
        <f>E17/F17</f>
        <v>26.666666666666668</v>
      </c>
      <c r="H17" s="24"/>
      <c r="I17" s="7">
        <f>C17/F17</f>
        <v>22</v>
      </c>
      <c r="J17" s="7">
        <f>6*E17/C17</f>
        <v>7.2727272727272725</v>
      </c>
      <c r="K17" s="7"/>
      <c r="L17" s="68"/>
      <c r="M17" s="22"/>
      <c r="N17" s="22"/>
      <c r="O17" s="22"/>
      <c r="P17" s="22"/>
      <c r="Q17" s="22"/>
      <c r="R17" s="68"/>
      <c r="S17" s="70"/>
      <c r="T17" s="22"/>
      <c r="U17" s="22"/>
      <c r="V17" s="22"/>
      <c r="W17" s="68"/>
      <c r="X17" s="70"/>
      <c r="Y17" s="70"/>
      <c r="Z17" s="70"/>
      <c r="AA17" s="22"/>
      <c r="AB17" s="68"/>
      <c r="AC17" s="22"/>
      <c r="AD17" s="22"/>
      <c r="AE17" s="22"/>
      <c r="AF17" s="22"/>
      <c r="AG17" s="68"/>
      <c r="AH17" s="22"/>
      <c r="AI17" s="22"/>
      <c r="AJ17" s="22"/>
      <c r="AK17" s="22"/>
      <c r="AL17" s="68"/>
      <c r="AM17" s="22"/>
      <c r="AN17" s="22"/>
      <c r="AO17" s="22"/>
      <c r="AP17" s="22"/>
      <c r="AQ17" s="68">
        <v>4</v>
      </c>
      <c r="AR17" s="70">
        <v>24</v>
      </c>
      <c r="AS17" s="22">
        <v>0</v>
      </c>
      <c r="AT17" s="22">
        <v>6</v>
      </c>
      <c r="AU17" s="22">
        <v>2</v>
      </c>
      <c r="AV17" s="68"/>
      <c r="AW17" s="70"/>
      <c r="AX17" s="22"/>
      <c r="AY17" s="22"/>
      <c r="AZ17" s="22"/>
      <c r="BA17" s="68"/>
      <c r="BB17" s="22"/>
      <c r="BC17" s="22"/>
      <c r="BD17" s="22"/>
      <c r="BE17" s="22"/>
      <c r="BF17" s="68"/>
      <c r="BG17" s="70"/>
      <c r="BH17" s="22"/>
      <c r="BI17" s="22"/>
      <c r="BJ17" s="22"/>
      <c r="BK17" s="68"/>
      <c r="BL17" s="70"/>
      <c r="BM17" s="22"/>
      <c r="BN17" s="22"/>
      <c r="BO17" s="22"/>
      <c r="BP17" s="22"/>
      <c r="BQ17" s="68"/>
      <c r="BR17" s="22"/>
      <c r="BS17" s="22"/>
      <c r="BT17" s="22"/>
      <c r="BU17" s="22"/>
      <c r="BV17" s="68"/>
      <c r="BW17" s="22"/>
      <c r="BX17" s="22"/>
      <c r="BY17" s="22"/>
      <c r="BZ17" s="22"/>
      <c r="CA17" s="68"/>
      <c r="CB17" s="70"/>
      <c r="CC17" s="22"/>
      <c r="CD17" s="22"/>
      <c r="CE17" s="22"/>
      <c r="CF17" s="68"/>
      <c r="CG17" s="70"/>
      <c r="CH17" s="22"/>
      <c r="CI17" s="22"/>
      <c r="CJ17" s="22"/>
      <c r="CV17" s="68"/>
      <c r="CW17" s="22"/>
      <c r="CX17" s="22"/>
      <c r="CY17" s="22"/>
      <c r="CZ17" s="22"/>
      <c r="DA17" s="68"/>
      <c r="DB17" s="22"/>
      <c r="DC17" s="22"/>
      <c r="DD17" s="22"/>
      <c r="DE17" s="22"/>
      <c r="DF17" s="68"/>
      <c r="DG17" s="22"/>
      <c r="DH17" s="22"/>
      <c r="DI17" s="22"/>
      <c r="DJ17" s="22"/>
      <c r="DP17" s="68"/>
    </row>
    <row r="18" spans="1:120" x14ac:dyDescent="0.25">
      <c r="A18" s="80" t="str">
        <f>DK2</f>
        <v>Thomas D</v>
      </c>
      <c r="B18" s="5">
        <f>DK56</f>
        <v>65</v>
      </c>
      <c r="C18" s="15">
        <f>DL56</f>
        <v>390</v>
      </c>
      <c r="D18" s="15">
        <f>DM56</f>
        <v>8</v>
      </c>
      <c r="E18" s="15">
        <f>DN56</f>
        <v>308</v>
      </c>
      <c r="F18" s="15">
        <f>DO56</f>
        <v>12</v>
      </c>
      <c r="G18" s="7">
        <f>E18/F18</f>
        <v>25.666666666666668</v>
      </c>
      <c r="H18" s="24">
        <v>1</v>
      </c>
      <c r="I18" s="7">
        <f t="shared" si="1"/>
        <v>32.5</v>
      </c>
      <c r="J18" s="7">
        <f t="shared" si="2"/>
        <v>4.7384615384615385</v>
      </c>
      <c r="K18" s="7"/>
      <c r="L18" s="68"/>
      <c r="M18" s="22"/>
      <c r="N18" s="22"/>
      <c r="O18" s="22"/>
      <c r="P18" s="22"/>
      <c r="Q18" s="22"/>
      <c r="R18" s="68"/>
      <c r="S18" s="70"/>
      <c r="T18" s="22"/>
      <c r="U18" s="22"/>
      <c r="V18" s="22"/>
      <c r="W18" s="68"/>
      <c r="X18" s="70"/>
      <c r="Y18" s="70"/>
      <c r="Z18" s="70"/>
      <c r="AA18" s="22"/>
      <c r="AB18" s="68"/>
      <c r="AC18" s="22"/>
      <c r="AD18" s="22"/>
      <c r="AE18" s="22"/>
      <c r="AF18" s="22"/>
      <c r="AG18" s="68"/>
      <c r="AH18" s="22"/>
      <c r="AI18" s="22"/>
      <c r="AJ18" s="22"/>
      <c r="AK18" s="22"/>
      <c r="AL18" s="68"/>
      <c r="AM18" s="22"/>
      <c r="AN18" s="22"/>
      <c r="AO18" s="22"/>
      <c r="AP18" s="22"/>
      <c r="AQ18" s="68">
        <v>3</v>
      </c>
      <c r="AR18" s="70">
        <v>18</v>
      </c>
      <c r="AS18" s="22">
        <v>0</v>
      </c>
      <c r="AT18" s="22">
        <v>18</v>
      </c>
      <c r="AU18" s="22">
        <v>1</v>
      </c>
      <c r="AV18" s="68"/>
      <c r="AW18" s="22"/>
      <c r="AX18" s="22"/>
      <c r="AY18" s="22"/>
      <c r="AZ18" s="22"/>
      <c r="BA18" s="68"/>
      <c r="BB18" s="22"/>
      <c r="BC18" s="22"/>
      <c r="BD18" s="22"/>
      <c r="BE18" s="22"/>
      <c r="BF18" s="68"/>
      <c r="BG18" s="70"/>
      <c r="BH18" s="22"/>
      <c r="BI18" s="22"/>
      <c r="BJ18" s="22"/>
      <c r="BK18" s="68"/>
      <c r="BL18" s="70"/>
      <c r="BM18" s="22"/>
      <c r="BN18" s="22"/>
      <c r="BO18" s="22"/>
      <c r="BP18" s="22"/>
      <c r="BQ18" s="68"/>
      <c r="BR18" s="22"/>
      <c r="BS18" s="22"/>
      <c r="BT18" s="22"/>
      <c r="BU18" s="22"/>
      <c r="BV18" s="68"/>
      <c r="BW18" s="22"/>
      <c r="BX18" s="22"/>
      <c r="BY18" s="22"/>
      <c r="BZ18" s="22"/>
      <c r="CA18" s="68"/>
      <c r="CB18" s="70"/>
      <c r="CC18" s="22"/>
      <c r="CD18" s="22"/>
      <c r="CE18" s="22"/>
      <c r="CF18" s="68"/>
      <c r="CG18" s="69"/>
      <c r="CH18" s="22"/>
      <c r="CI18" s="22"/>
      <c r="CJ18" s="22"/>
      <c r="CV18" s="68"/>
      <c r="CW18" s="22"/>
      <c r="CX18" s="22"/>
      <c r="CY18" s="22"/>
      <c r="CZ18" s="22"/>
      <c r="DP18" s="68"/>
    </row>
    <row r="19" spans="1:120" x14ac:dyDescent="0.25">
      <c r="A19" s="82" t="s">
        <v>2</v>
      </c>
      <c r="C19" s="18"/>
      <c r="D19" s="18"/>
      <c r="E19" s="18"/>
      <c r="F19" s="18"/>
      <c r="K19" s="7"/>
      <c r="L19" s="68"/>
      <c r="M19" s="22"/>
      <c r="N19" s="22"/>
      <c r="O19" s="22"/>
      <c r="P19" s="22"/>
      <c r="Q19" s="22"/>
      <c r="R19" s="68"/>
      <c r="S19" s="70"/>
      <c r="T19" s="22"/>
      <c r="U19" s="22"/>
      <c r="V19" s="22"/>
      <c r="W19" s="68"/>
      <c r="X19" s="70"/>
      <c r="Y19" s="70"/>
      <c r="Z19" s="70"/>
      <c r="AA19" s="22"/>
      <c r="AB19" s="68"/>
      <c r="AC19" s="22"/>
      <c r="AD19" s="22"/>
      <c r="AE19" s="22"/>
      <c r="AF19" s="22"/>
      <c r="AG19" s="68"/>
      <c r="AH19" s="22"/>
      <c r="AI19" s="22"/>
      <c r="AJ19" s="22"/>
      <c r="AK19" s="22"/>
      <c r="AL19" s="68"/>
      <c r="AM19" s="22"/>
      <c r="AN19" s="22"/>
      <c r="AO19" s="22"/>
      <c r="AP19" s="22"/>
      <c r="AQ19" s="68">
        <v>5</v>
      </c>
      <c r="AR19" s="70">
        <v>30</v>
      </c>
      <c r="AS19" s="22">
        <v>0</v>
      </c>
      <c r="AT19" s="22">
        <v>26</v>
      </c>
      <c r="AU19" s="22">
        <v>1</v>
      </c>
      <c r="AV19" s="68"/>
      <c r="AW19" s="22"/>
      <c r="AX19" s="22"/>
      <c r="AY19" s="22"/>
      <c r="AZ19" s="22"/>
      <c r="BA19" s="68"/>
      <c r="BB19" s="22"/>
      <c r="BC19" s="22"/>
      <c r="BD19" s="22"/>
      <c r="BE19" s="22"/>
      <c r="BF19" s="68"/>
      <c r="BG19" s="70"/>
      <c r="BH19" s="22"/>
      <c r="BI19" s="22"/>
      <c r="BJ19" s="22"/>
      <c r="CV19" s="68"/>
      <c r="CW19" s="22"/>
      <c r="CX19" s="22"/>
      <c r="CY19" s="22"/>
      <c r="CZ19" s="22"/>
      <c r="DA19" s="68"/>
      <c r="DB19" s="22"/>
      <c r="DC19" s="22"/>
      <c r="DD19" s="22"/>
      <c r="DE19" s="22"/>
      <c r="DF19" s="68"/>
      <c r="DG19" s="22"/>
      <c r="DH19" s="22"/>
      <c r="DI19" s="22"/>
      <c r="DJ19" s="22"/>
      <c r="DK19" s="68"/>
      <c r="DL19" s="22"/>
      <c r="DM19" s="22"/>
      <c r="DN19" s="22"/>
      <c r="DO19" s="22"/>
      <c r="DP19" s="68"/>
    </row>
    <row r="20" spans="1:120" x14ac:dyDescent="0.25">
      <c r="A20" s="77" t="str">
        <f>CF2</f>
        <v>Singh J</v>
      </c>
      <c r="B20" s="5">
        <f>CF56</f>
        <v>5</v>
      </c>
      <c r="C20" s="15">
        <f>CG56</f>
        <v>30</v>
      </c>
      <c r="D20" s="15">
        <f>CH56</f>
        <v>0</v>
      </c>
      <c r="E20" s="15">
        <f>CI56</f>
        <v>50</v>
      </c>
      <c r="F20" s="15">
        <f>CJ56</f>
        <v>0</v>
      </c>
      <c r="K20" s="7"/>
      <c r="L20" s="68"/>
      <c r="M20" s="22"/>
      <c r="N20" s="22"/>
      <c r="O20" s="22"/>
      <c r="P20" s="22"/>
      <c r="Q20" s="22"/>
      <c r="R20" s="68"/>
      <c r="S20" s="70"/>
      <c r="T20" s="22"/>
      <c r="U20" s="22"/>
      <c r="V20" s="22"/>
      <c r="W20" s="68"/>
      <c r="X20" s="70"/>
      <c r="Y20" s="70"/>
      <c r="Z20" s="70"/>
      <c r="AA20" s="22"/>
      <c r="AB20" s="68"/>
      <c r="AC20" s="22"/>
      <c r="AD20" s="22"/>
      <c r="AE20" s="22"/>
      <c r="AF20" s="22"/>
      <c r="AG20" s="68"/>
      <c r="AH20" s="22"/>
      <c r="AI20" s="22"/>
      <c r="AJ20" s="22"/>
      <c r="AK20" s="22"/>
      <c r="AL20" s="68"/>
      <c r="AM20" s="22"/>
      <c r="AN20" s="22"/>
      <c r="AO20" s="22"/>
      <c r="AP20" s="22"/>
      <c r="BA20" s="68"/>
      <c r="BB20" s="22"/>
      <c r="BC20" s="22"/>
      <c r="BD20" s="22"/>
      <c r="BE20" s="22"/>
      <c r="BF20" s="68"/>
      <c r="BG20" s="22"/>
      <c r="BH20" s="22"/>
      <c r="BI20" s="22"/>
      <c r="BJ20" s="22"/>
      <c r="BK20" s="68"/>
      <c r="BL20" s="22"/>
      <c r="BM20" s="22"/>
      <c r="BN20" s="22"/>
      <c r="BO20" s="22"/>
      <c r="BP20" s="22"/>
      <c r="BQ20" s="68"/>
      <c r="BR20" s="22"/>
      <c r="BS20" s="22"/>
      <c r="BT20" s="22"/>
      <c r="BU20" s="22"/>
      <c r="BV20" s="68"/>
      <c r="BW20" s="22"/>
      <c r="BX20" s="22"/>
      <c r="BY20" s="22"/>
      <c r="BZ20" s="22"/>
      <c r="CA20" s="68"/>
      <c r="CB20" s="22"/>
      <c r="CC20" s="22"/>
      <c r="CD20" s="22"/>
      <c r="CE20" s="22"/>
      <c r="CF20" s="68"/>
      <c r="CG20" s="69"/>
      <c r="CH20" s="22"/>
      <c r="CI20" s="22"/>
      <c r="CJ20" s="69"/>
      <c r="CK20" s="68"/>
      <c r="CL20" s="22"/>
      <c r="CM20" s="22"/>
      <c r="CN20" s="22"/>
      <c r="CO20" s="22"/>
      <c r="CP20" s="22"/>
      <c r="CQ20" s="68"/>
      <c r="CR20" s="22"/>
      <c r="CS20" s="22"/>
      <c r="CT20" s="22"/>
      <c r="CU20" s="22"/>
      <c r="CV20" s="68"/>
      <c r="CW20" s="22"/>
      <c r="CX20" s="22"/>
      <c r="CY20" s="22"/>
      <c r="CZ20" s="22"/>
      <c r="DA20" s="68"/>
      <c r="DB20" s="22"/>
      <c r="DC20" s="22"/>
      <c r="DD20" s="22"/>
      <c r="DE20" s="22"/>
      <c r="DF20" s="68"/>
      <c r="DG20" s="22"/>
      <c r="DH20" s="22"/>
      <c r="DI20" s="22"/>
      <c r="DJ20" s="22"/>
      <c r="DK20" s="68"/>
      <c r="DL20" s="22"/>
      <c r="DM20" s="22"/>
      <c r="DN20" s="22"/>
      <c r="DO20" s="22"/>
      <c r="DP20" s="68"/>
    </row>
    <row r="21" spans="1:120" x14ac:dyDescent="0.25">
      <c r="A21" s="49" t="str">
        <f>R2</f>
        <v>Britton</v>
      </c>
      <c r="B21" s="35">
        <f>R56</f>
        <v>2</v>
      </c>
      <c r="C21" s="36">
        <f>S56</f>
        <v>12</v>
      </c>
      <c r="D21" s="36">
        <f>T56</f>
        <v>0</v>
      </c>
      <c r="E21" s="36">
        <f>U56</f>
        <v>21</v>
      </c>
      <c r="F21" s="36">
        <f>V56</f>
        <v>0</v>
      </c>
      <c r="G21" s="7"/>
      <c r="H21" s="24"/>
      <c r="I21" s="7"/>
      <c r="J21" s="7"/>
      <c r="K21" s="7"/>
      <c r="L21" s="68"/>
      <c r="M21" s="22"/>
      <c r="N21" s="22"/>
      <c r="O21" s="22"/>
      <c r="P21" s="22"/>
      <c r="Q21" s="22"/>
      <c r="R21" s="68"/>
      <c r="S21" s="70"/>
      <c r="T21" s="22"/>
      <c r="U21" s="22"/>
      <c r="V21" s="22"/>
      <c r="W21" s="68"/>
      <c r="X21" s="70"/>
      <c r="Y21" s="70"/>
      <c r="Z21" s="70"/>
      <c r="AA21" s="22"/>
      <c r="AB21" s="68"/>
      <c r="AC21" s="22"/>
      <c r="AD21" s="22"/>
      <c r="AE21" s="22"/>
      <c r="AF21" s="22"/>
      <c r="AG21" s="68"/>
      <c r="AH21" s="22"/>
      <c r="AI21" s="22"/>
      <c r="AJ21" s="22"/>
      <c r="AK21" s="22"/>
      <c r="AL21" s="68"/>
      <c r="AM21" s="22"/>
      <c r="AN21" s="22"/>
      <c r="AO21" s="22"/>
      <c r="AP21" s="22"/>
      <c r="BA21" s="68"/>
      <c r="BB21" s="22"/>
      <c r="BC21" s="22"/>
      <c r="BD21" s="22"/>
      <c r="BE21" s="22"/>
      <c r="BF21" s="68"/>
      <c r="BG21" s="22"/>
      <c r="BH21" s="22"/>
      <c r="BI21" s="22"/>
      <c r="BJ21" s="22"/>
      <c r="BK21" s="68"/>
      <c r="BL21" s="22"/>
      <c r="BM21" s="22"/>
      <c r="BN21" s="22"/>
      <c r="BO21" s="22"/>
      <c r="BP21" s="22"/>
      <c r="BQ21" s="68"/>
      <c r="BR21" s="22"/>
      <c r="BS21" s="22"/>
      <c r="BT21" s="22"/>
      <c r="BU21" s="22"/>
      <c r="BV21" s="68"/>
      <c r="BW21" s="22"/>
      <c r="BX21" s="22"/>
      <c r="BY21" s="22"/>
      <c r="BZ21" s="22"/>
      <c r="CA21" s="68"/>
      <c r="CB21" s="22"/>
      <c r="CC21" s="22"/>
      <c r="CD21" s="22"/>
      <c r="CE21" s="22"/>
      <c r="CF21" s="68"/>
      <c r="CG21" s="69"/>
      <c r="CH21" s="22"/>
      <c r="CI21" s="22"/>
      <c r="CJ21" s="69"/>
      <c r="CK21" s="68"/>
      <c r="CL21" s="22"/>
      <c r="CM21" s="22"/>
      <c r="CN21" s="22"/>
      <c r="CO21" s="22"/>
      <c r="CP21" s="22"/>
      <c r="CQ21" s="68"/>
      <c r="CR21" s="22"/>
      <c r="CS21" s="22"/>
      <c r="CT21" s="22"/>
      <c r="CU21" s="22"/>
      <c r="CV21" s="68"/>
      <c r="CW21" s="22"/>
      <c r="CX21" s="22"/>
      <c r="CY21" s="22"/>
      <c r="CZ21" s="22"/>
      <c r="DA21" s="68"/>
      <c r="DB21" s="22"/>
      <c r="DC21" s="22"/>
      <c r="DD21" s="22"/>
      <c r="DE21" s="22"/>
      <c r="DF21" s="68"/>
      <c r="DG21" s="22"/>
      <c r="DH21" s="22"/>
      <c r="DI21" s="22"/>
      <c r="DJ21" s="22"/>
      <c r="DK21" s="68"/>
      <c r="DL21" s="22"/>
      <c r="DM21" s="22"/>
      <c r="DN21" s="22"/>
      <c r="DO21" s="22"/>
      <c r="DP21" s="68"/>
    </row>
    <row r="22" spans="1:120" x14ac:dyDescent="0.25">
      <c r="A22" s="49" t="str">
        <f>W2</f>
        <v>Burke</v>
      </c>
      <c r="B22" s="35">
        <f>W56</f>
        <v>1</v>
      </c>
      <c r="C22" s="36">
        <f>X56</f>
        <v>6</v>
      </c>
      <c r="D22" s="36">
        <f>Y56</f>
        <v>0</v>
      </c>
      <c r="E22" s="36">
        <f>Z56</f>
        <v>26</v>
      </c>
      <c r="F22" s="36">
        <f>AA56</f>
        <v>0</v>
      </c>
      <c r="G22" s="7"/>
      <c r="H22" s="24"/>
      <c r="I22" s="7"/>
      <c r="J22" s="7"/>
      <c r="K22" s="7"/>
      <c r="L22" s="68"/>
      <c r="M22" s="22"/>
      <c r="N22" s="22"/>
      <c r="O22" s="22"/>
      <c r="P22" s="22"/>
      <c r="Q22" s="22"/>
      <c r="R22" s="68"/>
      <c r="S22" s="70"/>
      <c r="T22" s="22"/>
      <c r="U22" s="22"/>
      <c r="V22" s="22"/>
      <c r="W22" s="68"/>
      <c r="X22" s="70"/>
      <c r="Y22" s="70"/>
      <c r="Z22" s="70"/>
      <c r="AA22" s="22"/>
      <c r="AB22" s="68"/>
      <c r="AC22" s="22"/>
      <c r="AD22" s="22"/>
      <c r="AE22" s="22"/>
      <c r="AF22" s="22"/>
      <c r="AG22" s="68"/>
      <c r="AH22" s="22"/>
      <c r="AI22" s="22"/>
      <c r="AJ22" s="22"/>
      <c r="AK22" s="22"/>
      <c r="AL22" s="68"/>
      <c r="AM22" s="22"/>
      <c r="AN22" s="22"/>
      <c r="AO22" s="22"/>
      <c r="AP22" s="22"/>
      <c r="BA22" s="68"/>
      <c r="BB22" s="22"/>
      <c r="BC22" s="22"/>
      <c r="BD22" s="22"/>
      <c r="BE22" s="22"/>
      <c r="BF22" s="68"/>
      <c r="BG22" s="22"/>
      <c r="BH22" s="22"/>
      <c r="BI22" s="22"/>
      <c r="BJ22" s="22"/>
      <c r="BK22" s="68"/>
      <c r="BL22" s="22"/>
      <c r="BM22" s="22"/>
      <c r="BN22" s="22"/>
      <c r="BO22" s="22"/>
      <c r="BP22" s="22"/>
      <c r="BQ22" s="68"/>
      <c r="BR22" s="22"/>
      <c r="BS22" s="22"/>
      <c r="BT22" s="22"/>
      <c r="BU22" s="22"/>
      <c r="BV22" s="68"/>
      <c r="BW22" s="22"/>
      <c r="BX22" s="22"/>
      <c r="BY22" s="22"/>
      <c r="BZ22" s="22"/>
      <c r="CA22" s="68"/>
      <c r="CB22" s="22"/>
      <c r="CC22" s="22"/>
      <c r="CD22" s="22"/>
      <c r="CE22" s="22"/>
      <c r="CF22" s="68"/>
      <c r="CG22" s="69"/>
      <c r="CH22" s="22"/>
      <c r="CI22" s="22"/>
      <c r="CJ22" s="69"/>
      <c r="CK22" s="68"/>
      <c r="CL22" s="22"/>
      <c r="CM22" s="22"/>
      <c r="CN22" s="22"/>
      <c r="CO22" s="22"/>
      <c r="CP22" s="22"/>
      <c r="CQ22" s="68"/>
      <c r="CR22" s="22"/>
      <c r="CS22" s="22"/>
      <c r="CT22" s="22"/>
      <c r="CU22" s="22"/>
      <c r="CV22" s="68"/>
      <c r="CW22" s="22"/>
      <c r="CX22" s="22"/>
      <c r="CY22" s="22"/>
      <c r="CZ22" s="22"/>
      <c r="DA22" s="68"/>
      <c r="DB22" s="22"/>
      <c r="DC22" s="22"/>
      <c r="DD22" s="22"/>
      <c r="DE22" s="22"/>
      <c r="DF22" s="68"/>
      <c r="DG22" s="22"/>
      <c r="DH22" s="22"/>
      <c r="DI22" s="22"/>
      <c r="DJ22" s="22"/>
      <c r="DK22" s="68"/>
      <c r="DL22" s="22"/>
      <c r="DM22" s="22"/>
      <c r="DN22" s="22"/>
      <c r="DO22" s="22"/>
      <c r="DP22" s="68"/>
    </row>
    <row r="23" spans="1:120" x14ac:dyDescent="0.25">
      <c r="A23" s="76" t="str">
        <f>AG2</f>
        <v>Ellis</v>
      </c>
      <c r="B23" s="5">
        <f>AG56</f>
        <v>3</v>
      </c>
      <c r="C23" s="15">
        <f>AH56</f>
        <v>18</v>
      </c>
      <c r="D23" s="15">
        <f>AI56</f>
        <v>0</v>
      </c>
      <c r="E23" s="15">
        <f>AJ56</f>
        <v>39</v>
      </c>
      <c r="F23" s="15">
        <f>AK56</f>
        <v>1</v>
      </c>
      <c r="G23" s="7"/>
      <c r="H23" s="24"/>
      <c r="I23" s="7"/>
      <c r="J23" s="7"/>
      <c r="K23" s="7"/>
      <c r="L23" s="68"/>
      <c r="M23" s="22"/>
      <c r="N23" s="22"/>
      <c r="O23" s="22"/>
      <c r="P23" s="22"/>
      <c r="Q23" s="22"/>
      <c r="R23" s="68"/>
      <c r="S23" s="70"/>
      <c r="T23" s="22"/>
      <c r="U23" s="22"/>
      <c r="V23" s="22"/>
      <c r="W23" s="68"/>
      <c r="X23" s="70"/>
      <c r="Y23" s="70"/>
      <c r="Z23" s="70"/>
      <c r="AA23" s="22"/>
      <c r="AB23" s="68"/>
      <c r="AC23" s="22"/>
      <c r="AD23" s="22"/>
      <c r="AE23" s="22"/>
      <c r="AF23" s="22"/>
      <c r="AG23" s="68"/>
      <c r="AH23" s="22"/>
      <c r="AI23" s="22"/>
      <c r="AJ23" s="22"/>
      <c r="AK23" s="22"/>
      <c r="AL23" s="68"/>
      <c r="AM23" s="22"/>
      <c r="AN23" s="22"/>
      <c r="AO23" s="22"/>
      <c r="AP23" s="22"/>
      <c r="AQ23" s="68"/>
      <c r="AR23" s="70"/>
      <c r="AS23" s="22"/>
      <c r="AT23" s="22"/>
      <c r="AU23" s="22"/>
      <c r="AV23" s="68"/>
      <c r="AW23" s="22"/>
      <c r="AX23" s="22"/>
      <c r="AY23" s="22"/>
      <c r="AZ23" s="22"/>
      <c r="BA23" s="68"/>
      <c r="BB23" s="22"/>
      <c r="BC23" s="22"/>
      <c r="BD23" s="22"/>
      <c r="BE23" s="22"/>
      <c r="BF23" s="68"/>
      <c r="BG23" s="22"/>
      <c r="BH23" s="22"/>
      <c r="BI23" s="22"/>
      <c r="BJ23" s="22"/>
      <c r="BK23" s="68"/>
      <c r="BL23" s="22"/>
      <c r="BM23" s="22"/>
      <c r="BN23" s="22"/>
      <c r="BO23" s="22"/>
      <c r="BP23" s="22"/>
      <c r="BQ23" s="68"/>
      <c r="BR23" s="22"/>
      <c r="BS23" s="22"/>
      <c r="BT23" s="22"/>
      <c r="BU23" s="22"/>
      <c r="BV23" s="68"/>
      <c r="BW23" s="22"/>
      <c r="BX23" s="22"/>
      <c r="BY23" s="22"/>
      <c r="BZ23" s="22"/>
      <c r="CA23" s="68"/>
      <c r="CB23" s="22"/>
      <c r="CC23" s="22"/>
      <c r="CD23" s="22"/>
      <c r="CE23" s="22"/>
      <c r="CF23" s="68"/>
      <c r="CG23" s="69"/>
      <c r="CH23" s="22"/>
      <c r="CI23" s="22"/>
      <c r="CJ23" s="69"/>
      <c r="CK23" s="68"/>
      <c r="CL23" s="22"/>
      <c r="CM23" s="22"/>
      <c r="CN23" s="22"/>
      <c r="CO23" s="22"/>
      <c r="CP23" s="22"/>
      <c r="CQ23" s="68"/>
      <c r="CR23" s="22"/>
      <c r="CS23" s="22"/>
      <c r="CT23" s="22"/>
      <c r="CU23" s="22"/>
      <c r="CV23" s="68"/>
      <c r="CW23" s="22"/>
      <c r="CX23" s="22"/>
      <c r="CY23" s="22"/>
      <c r="CZ23" s="22"/>
      <c r="DA23" s="68"/>
      <c r="DB23" s="22"/>
      <c r="DC23" s="22"/>
      <c r="DD23" s="22"/>
      <c r="DE23" s="22"/>
      <c r="DF23" s="68"/>
      <c r="DG23" s="22"/>
      <c r="DH23" s="22"/>
      <c r="DI23" s="22"/>
      <c r="DJ23" s="22"/>
      <c r="DK23" s="68"/>
      <c r="DL23" s="22"/>
      <c r="DM23" s="22"/>
      <c r="DN23" s="22"/>
      <c r="DO23" s="22"/>
      <c r="DP23" s="68"/>
    </row>
    <row r="24" spans="1:120" x14ac:dyDescent="0.25">
      <c r="A24" s="76" t="str">
        <f>BA2</f>
        <v>Mason-Wilkes</v>
      </c>
      <c r="B24" s="5">
        <f>BA56</f>
        <v>2.2000000000000002</v>
      </c>
      <c r="C24" s="15">
        <f>BB56</f>
        <v>14</v>
      </c>
      <c r="D24" s="15">
        <f>BC56</f>
        <v>0</v>
      </c>
      <c r="E24" s="15">
        <f>BD56</f>
        <v>19</v>
      </c>
      <c r="F24" s="15">
        <f>BE56</f>
        <v>1</v>
      </c>
      <c r="G24" s="7"/>
      <c r="H24" s="24"/>
      <c r="I24" s="7"/>
      <c r="J24" s="7"/>
      <c r="K24" s="7"/>
      <c r="L24" s="68"/>
      <c r="M24" s="22"/>
      <c r="N24" s="22"/>
      <c r="O24" s="22"/>
      <c r="P24" s="22"/>
      <c r="Q24" s="22"/>
      <c r="R24" s="68"/>
      <c r="S24" s="70"/>
      <c r="T24" s="22"/>
      <c r="U24" s="22"/>
      <c r="V24" s="22"/>
      <c r="W24" s="68"/>
      <c r="X24" s="70"/>
      <c r="Y24" s="70"/>
      <c r="Z24" s="70"/>
      <c r="AA24" s="22"/>
      <c r="AB24" s="68"/>
      <c r="AC24" s="22"/>
      <c r="AD24" s="22"/>
      <c r="AE24" s="22"/>
      <c r="AF24" s="22"/>
      <c r="AG24" s="68"/>
      <c r="AH24" s="22"/>
      <c r="AI24" s="22"/>
      <c r="AJ24" s="22"/>
      <c r="AK24" s="22"/>
      <c r="AL24" s="68"/>
      <c r="AM24" s="22"/>
      <c r="AN24" s="22"/>
      <c r="AO24" s="22"/>
      <c r="AP24" s="22"/>
      <c r="AQ24" s="68"/>
      <c r="AR24" s="70"/>
      <c r="AS24" s="22"/>
      <c r="AT24" s="22"/>
      <c r="AU24" s="22"/>
      <c r="AV24" s="68"/>
      <c r="AW24" s="22"/>
      <c r="AX24" s="22"/>
      <c r="AY24" s="22"/>
      <c r="AZ24" s="22"/>
      <c r="BA24" s="68"/>
      <c r="BB24" s="22"/>
      <c r="BC24" s="22"/>
      <c r="BD24" s="22"/>
      <c r="BE24" s="22"/>
      <c r="BF24" s="68"/>
      <c r="BG24" s="22"/>
      <c r="BH24" s="22"/>
      <c r="BI24" s="22"/>
      <c r="BJ24" s="22"/>
      <c r="BK24" s="68"/>
      <c r="BL24" s="22"/>
      <c r="BM24" s="22"/>
      <c r="BN24" s="22"/>
      <c r="BO24" s="22"/>
      <c r="BP24" s="22"/>
      <c r="BQ24" s="68"/>
      <c r="BR24" s="22"/>
      <c r="BS24" s="22"/>
      <c r="BT24" s="22"/>
      <c r="BU24" s="22"/>
      <c r="BV24" s="68"/>
      <c r="BW24" s="22"/>
      <c r="BX24" s="22"/>
      <c r="BY24" s="22"/>
      <c r="BZ24" s="22"/>
      <c r="CA24" s="68"/>
      <c r="CB24" s="22"/>
      <c r="CC24" s="22"/>
      <c r="CD24" s="22"/>
      <c r="CE24" s="22"/>
      <c r="CF24" s="68"/>
      <c r="CG24" s="69"/>
      <c r="CH24" s="22"/>
      <c r="CI24" s="22"/>
      <c r="CJ24" s="69"/>
      <c r="CK24" s="68"/>
      <c r="CL24" s="22"/>
      <c r="CM24" s="22"/>
      <c r="CN24" s="22"/>
      <c r="CO24" s="22"/>
      <c r="CP24" s="22"/>
      <c r="CQ24" s="68"/>
      <c r="CR24" s="22"/>
      <c r="CS24" s="22"/>
      <c r="CT24" s="22"/>
      <c r="CU24" s="22"/>
      <c r="CV24" s="68"/>
      <c r="CW24" s="22"/>
      <c r="CX24" s="22"/>
      <c r="CY24" s="22"/>
      <c r="CZ24" s="22"/>
      <c r="DA24" s="68"/>
      <c r="DB24" s="22"/>
      <c r="DC24" s="22"/>
      <c r="DD24" s="22"/>
      <c r="DE24" s="22"/>
      <c r="DF24" s="68"/>
      <c r="DG24" s="22"/>
      <c r="DH24" s="22"/>
      <c r="DI24" s="22"/>
      <c r="DJ24" s="22"/>
      <c r="DK24" s="68"/>
      <c r="DL24" s="22"/>
      <c r="DM24" s="22"/>
      <c r="DN24" s="22"/>
      <c r="DO24" s="22"/>
      <c r="DP24" s="68"/>
    </row>
    <row r="25" spans="1:120" x14ac:dyDescent="0.25">
      <c r="A25" s="49"/>
      <c r="B25" s="35"/>
      <c r="C25" s="36"/>
      <c r="D25" s="36"/>
      <c r="E25" s="36"/>
      <c r="F25" s="36"/>
      <c r="J25" s="7"/>
      <c r="K25" s="7"/>
      <c r="L25" s="68"/>
      <c r="M25" s="22"/>
      <c r="N25" s="22"/>
      <c r="O25" s="22"/>
      <c r="P25" s="22"/>
      <c r="Q25" s="22"/>
      <c r="R25" s="68"/>
      <c r="S25" s="69"/>
      <c r="T25" s="22"/>
      <c r="U25" s="22"/>
      <c r="V25" s="22"/>
      <c r="W25" s="68"/>
      <c r="X25" s="70"/>
      <c r="Y25" s="70"/>
      <c r="Z25" s="70"/>
      <c r="AA25" s="22"/>
      <c r="AB25" s="68"/>
      <c r="AC25" s="22"/>
      <c r="AD25" s="22"/>
      <c r="AE25" s="22"/>
      <c r="AF25" s="22"/>
      <c r="AG25" s="68"/>
      <c r="AH25" s="22"/>
      <c r="AI25" s="22"/>
      <c r="AJ25" s="22"/>
      <c r="AK25" s="22"/>
      <c r="AL25" s="68"/>
      <c r="AM25" s="22"/>
      <c r="AN25" s="22"/>
      <c r="AO25" s="22"/>
      <c r="AP25" s="22"/>
      <c r="AQ25" s="68"/>
      <c r="AR25" s="70"/>
      <c r="AS25" s="22"/>
      <c r="AT25" s="22"/>
      <c r="AU25" s="22"/>
      <c r="AV25" s="68"/>
      <c r="AW25" s="70"/>
      <c r="AX25" s="22"/>
      <c r="AY25" s="22"/>
      <c r="AZ25" s="22"/>
      <c r="BA25" s="68"/>
      <c r="BB25" s="22"/>
      <c r="BC25" s="22"/>
      <c r="BD25" s="22"/>
      <c r="BE25" s="22"/>
      <c r="BF25" s="68"/>
      <c r="BG25" s="70"/>
      <c r="BH25" s="22"/>
      <c r="BI25" s="22"/>
      <c r="BJ25" s="22"/>
      <c r="BK25" s="68"/>
      <c r="BL25" s="70"/>
      <c r="BM25" s="22"/>
      <c r="BN25" s="22"/>
      <c r="BO25" s="22"/>
      <c r="BP25" s="22"/>
      <c r="BQ25" s="68"/>
      <c r="BR25" s="22"/>
      <c r="BS25" s="22"/>
      <c r="BT25" s="22"/>
      <c r="BU25" s="22"/>
      <c r="BV25" s="68"/>
      <c r="BW25" s="70"/>
      <c r="BX25" s="70"/>
      <c r="BY25" s="22"/>
      <c r="BZ25" s="22"/>
      <c r="CA25" s="68"/>
      <c r="CB25" s="70"/>
      <c r="CC25" s="22"/>
      <c r="CD25" s="22"/>
      <c r="CE25" s="22"/>
      <c r="CF25" s="68"/>
      <c r="CG25" s="70"/>
      <c r="CH25" s="22"/>
      <c r="CI25" s="22"/>
      <c r="CJ25" s="22"/>
      <c r="CK25" s="68"/>
      <c r="CL25" s="70"/>
      <c r="CM25" s="22"/>
      <c r="CN25" s="22"/>
      <c r="CO25" s="22"/>
      <c r="CP25" s="22"/>
      <c r="CQ25" s="68"/>
      <c r="CR25" s="22"/>
      <c r="CS25" s="22"/>
      <c r="CT25" s="22"/>
      <c r="CU25" s="22"/>
      <c r="CV25" s="68"/>
      <c r="CW25" s="22"/>
      <c r="CX25" s="22"/>
      <c r="CY25" s="22"/>
      <c r="CZ25" s="22"/>
      <c r="DA25" s="68"/>
      <c r="DB25" s="22"/>
      <c r="DC25" s="22"/>
      <c r="DD25" s="22"/>
      <c r="DE25" s="22"/>
      <c r="DF25" s="68"/>
      <c r="DG25" s="22"/>
      <c r="DH25" s="22"/>
      <c r="DI25" s="22"/>
      <c r="DJ25" s="22"/>
      <c r="DK25" s="68"/>
      <c r="DL25" s="22"/>
      <c r="DM25" s="22"/>
      <c r="DN25" s="22"/>
      <c r="DO25" s="22"/>
      <c r="DP25" s="68"/>
    </row>
    <row r="26" spans="1:120" x14ac:dyDescent="0.25">
      <c r="B26" s="9">
        <f>TRUNC(C26/6)+0.1*(C26-6*TRUNC(C26/6))</f>
        <v>593.5</v>
      </c>
      <c r="C26" s="16">
        <f>SUM(C3:C25)</f>
        <v>3563</v>
      </c>
      <c r="D26" s="16">
        <f>SUM(D3:D25)</f>
        <v>32</v>
      </c>
      <c r="E26" s="16">
        <f>SUM(E3:E25)</f>
        <v>3319</v>
      </c>
      <c r="F26" s="16">
        <f>SUM(F3:F25)</f>
        <v>124</v>
      </c>
      <c r="G26" s="8">
        <f>E26/F26</f>
        <v>26.766129032258064</v>
      </c>
      <c r="H26" s="16">
        <f>SUM(H3:H25)</f>
        <v>9</v>
      </c>
      <c r="I26" s="8">
        <f>C26/F26</f>
        <v>28.733870967741936</v>
      </c>
      <c r="J26" s="8">
        <f>6*E26/C26</f>
        <v>5.5891103003087288</v>
      </c>
      <c r="K26" s="7"/>
      <c r="L26" s="68"/>
      <c r="M26" s="22"/>
      <c r="N26" s="22"/>
      <c r="O26" s="22"/>
      <c r="P26" s="22"/>
      <c r="Q26" s="22"/>
      <c r="R26" s="68"/>
      <c r="S26" s="69"/>
      <c r="T26" s="22"/>
      <c r="U26" s="22"/>
      <c r="V26" s="22"/>
      <c r="W26" s="68"/>
      <c r="X26" s="70"/>
      <c r="Y26" s="70"/>
      <c r="Z26" s="70"/>
      <c r="AA26" s="22"/>
      <c r="AB26" s="68"/>
      <c r="AC26" s="22"/>
      <c r="AD26" s="22"/>
      <c r="AE26" s="22"/>
      <c r="AF26" s="22"/>
      <c r="AG26" s="68"/>
      <c r="AH26" s="22"/>
      <c r="AI26" s="22"/>
      <c r="AJ26" s="22"/>
      <c r="AK26" s="22"/>
      <c r="AL26" s="68"/>
      <c r="AM26" s="22"/>
      <c r="AN26" s="22"/>
      <c r="AO26" s="22"/>
      <c r="AP26" s="22"/>
      <c r="AQ26" s="68"/>
      <c r="AR26" s="70"/>
      <c r="AS26" s="22"/>
      <c r="AT26" s="22"/>
      <c r="AU26" s="22"/>
      <c r="AV26" s="68"/>
      <c r="AW26" s="70"/>
      <c r="AX26" s="22"/>
      <c r="AY26" s="22"/>
      <c r="AZ26" s="22"/>
      <c r="BA26" s="68"/>
      <c r="BB26" s="22"/>
      <c r="BC26" s="22"/>
      <c r="BD26" s="22"/>
      <c r="BE26" s="22"/>
      <c r="BF26" s="68"/>
      <c r="BG26" s="70"/>
      <c r="BH26" s="22"/>
      <c r="BI26" s="22"/>
      <c r="BJ26" s="22"/>
      <c r="BK26" s="68"/>
      <c r="BL26" s="70"/>
      <c r="BM26" s="22"/>
      <c r="BN26" s="22"/>
      <c r="BO26" s="22"/>
      <c r="BP26" s="22"/>
      <c r="BQ26" s="68"/>
      <c r="BR26" s="22"/>
      <c r="BS26" s="22"/>
      <c r="BT26" s="22"/>
      <c r="BU26" s="22"/>
      <c r="BV26" s="68"/>
      <c r="BW26" s="70"/>
      <c r="BX26" s="70"/>
      <c r="BY26" s="22"/>
      <c r="BZ26" s="22"/>
      <c r="CA26" s="68"/>
      <c r="CB26" s="70"/>
      <c r="CC26" s="22"/>
      <c r="CD26" s="22"/>
      <c r="CE26" s="22"/>
      <c r="CF26" s="68"/>
      <c r="CG26" s="70"/>
      <c r="CH26" s="22"/>
      <c r="CI26" s="22"/>
      <c r="CJ26" s="22"/>
      <c r="CK26" s="68"/>
      <c r="CL26" s="70"/>
      <c r="CM26" s="22"/>
      <c r="CN26" s="22"/>
      <c r="CO26" s="22"/>
      <c r="CP26" s="22"/>
      <c r="CQ26" s="68"/>
      <c r="CR26" s="22"/>
      <c r="CS26" s="22"/>
      <c r="CT26" s="22"/>
      <c r="CU26" s="22"/>
      <c r="CV26" s="68"/>
      <c r="CW26" s="22"/>
      <c r="CX26" s="22"/>
      <c r="CY26" s="22"/>
      <c r="CZ26" s="22"/>
      <c r="DA26" s="68"/>
      <c r="DB26" s="22"/>
      <c r="DC26" s="22"/>
      <c r="DD26" s="22"/>
      <c r="DE26" s="22"/>
      <c r="DF26" s="68"/>
      <c r="DG26" s="22"/>
      <c r="DH26" s="22"/>
      <c r="DI26" s="22"/>
      <c r="DJ26" s="22"/>
      <c r="DK26" s="68"/>
      <c r="DL26" s="22"/>
      <c r="DM26" s="22"/>
      <c r="DN26" s="22"/>
      <c r="DO26" s="22"/>
      <c r="DP26" s="68"/>
    </row>
    <row r="27" spans="1:120" x14ac:dyDescent="0.25">
      <c r="K27" s="7"/>
      <c r="L27" s="68"/>
      <c r="M27" s="22"/>
      <c r="N27" s="22"/>
      <c r="O27" s="22"/>
      <c r="P27" s="22"/>
      <c r="Q27" s="22"/>
      <c r="R27" s="68"/>
      <c r="S27" s="69"/>
      <c r="T27" s="22"/>
      <c r="U27" s="22"/>
      <c r="V27" s="22"/>
      <c r="W27" s="68"/>
      <c r="X27" s="70"/>
      <c r="Y27" s="70"/>
      <c r="Z27" s="70"/>
      <c r="AA27" s="22"/>
      <c r="AB27" s="68"/>
      <c r="AC27" s="22"/>
      <c r="AD27" s="22"/>
      <c r="AE27" s="22"/>
      <c r="AF27" s="22"/>
      <c r="AG27" s="68"/>
      <c r="AH27" s="22"/>
      <c r="AI27" s="22"/>
      <c r="AJ27" s="22"/>
      <c r="AK27" s="22"/>
      <c r="AL27" s="68"/>
      <c r="AM27" s="22"/>
      <c r="AN27" s="22"/>
      <c r="AO27" s="22"/>
      <c r="AP27" s="22"/>
      <c r="AQ27" s="68"/>
      <c r="AR27" s="70"/>
      <c r="AS27" s="22"/>
      <c r="AT27" s="22"/>
      <c r="AU27" s="22"/>
      <c r="AV27" s="68"/>
      <c r="AW27" s="70"/>
      <c r="AX27" s="22"/>
      <c r="AY27" s="22"/>
      <c r="AZ27" s="22"/>
      <c r="BA27" s="68"/>
      <c r="BB27" s="22"/>
      <c r="BC27" s="22"/>
      <c r="BD27" s="22"/>
      <c r="BE27" s="22"/>
      <c r="BF27" s="68"/>
      <c r="BG27" s="70"/>
      <c r="BH27" s="22"/>
      <c r="BI27" s="22"/>
      <c r="BJ27" s="22"/>
      <c r="BK27" s="68"/>
      <c r="BL27" s="70"/>
      <c r="BM27" s="22"/>
      <c r="BN27" s="22"/>
      <c r="BO27" s="22"/>
      <c r="BP27" s="22"/>
      <c r="BQ27" s="68"/>
      <c r="BR27" s="22"/>
      <c r="BS27" s="22"/>
      <c r="BT27" s="22"/>
      <c r="BU27" s="22"/>
      <c r="BV27" s="68"/>
      <c r="BW27" s="70"/>
      <c r="BX27" s="70"/>
      <c r="BY27" s="22"/>
      <c r="BZ27" s="22"/>
      <c r="CA27" s="68"/>
      <c r="CB27" s="70"/>
      <c r="CC27" s="22"/>
      <c r="CD27" s="22"/>
      <c r="CE27" s="22"/>
      <c r="CF27" s="68"/>
      <c r="CG27" s="70"/>
      <c r="CH27" s="22"/>
      <c r="CI27" s="22"/>
      <c r="CJ27" s="22"/>
      <c r="CK27" s="68"/>
      <c r="CL27" s="70"/>
      <c r="CM27" s="22"/>
      <c r="CN27" s="22"/>
      <c r="CO27" s="22"/>
      <c r="CP27" s="22"/>
      <c r="CQ27" s="68"/>
      <c r="CR27" s="22"/>
      <c r="CS27" s="22"/>
      <c r="CT27" s="22"/>
      <c r="CU27" s="22"/>
      <c r="CV27" s="68"/>
      <c r="CW27" s="22"/>
      <c r="CX27" s="22"/>
      <c r="CY27" s="22"/>
      <c r="CZ27" s="22"/>
      <c r="DA27" s="68"/>
      <c r="DB27" s="22"/>
      <c r="DC27" s="22"/>
      <c r="DD27" s="22"/>
      <c r="DE27" s="22"/>
      <c r="DF27" s="68"/>
      <c r="DG27" s="22"/>
      <c r="DH27" s="22"/>
      <c r="DI27" s="22"/>
      <c r="DJ27" s="22"/>
      <c r="DK27" s="68"/>
      <c r="DL27" s="22"/>
      <c r="DM27" s="22"/>
      <c r="DN27" s="22"/>
      <c r="DO27" s="22"/>
      <c r="DP27" s="68"/>
    </row>
    <row r="28" spans="1:120" x14ac:dyDescent="0.25">
      <c r="F28" s="60" t="s">
        <v>983</v>
      </c>
      <c r="G28" s="49"/>
      <c r="K28" s="7"/>
      <c r="L28" s="68"/>
      <c r="M28" s="22"/>
      <c r="N28" s="22"/>
      <c r="O28" s="22"/>
      <c r="P28" s="22"/>
      <c r="Q28" s="22"/>
      <c r="R28" s="68"/>
      <c r="S28" s="69"/>
      <c r="T28" s="22"/>
      <c r="U28" s="22"/>
      <c r="V28" s="22"/>
      <c r="W28" s="68"/>
      <c r="X28" s="70"/>
      <c r="Y28" s="70"/>
      <c r="Z28" s="70"/>
      <c r="AA28" s="22"/>
      <c r="AB28" s="68"/>
      <c r="AC28" s="22"/>
      <c r="AD28" s="22"/>
      <c r="AE28" s="22"/>
      <c r="AF28" s="22"/>
      <c r="AG28" s="68"/>
      <c r="AH28" s="22"/>
      <c r="AI28" s="22"/>
      <c r="AJ28" s="22"/>
      <c r="AK28" s="22"/>
      <c r="AL28" s="68"/>
      <c r="AM28" s="22"/>
      <c r="AN28" s="22"/>
      <c r="AO28" s="22"/>
      <c r="AP28" s="22"/>
      <c r="AQ28" s="68"/>
      <c r="AR28" s="70"/>
      <c r="AS28" s="22"/>
      <c r="AT28" s="22"/>
      <c r="AU28" s="22"/>
      <c r="AV28" s="68"/>
      <c r="AW28" s="70"/>
      <c r="AX28" s="22"/>
      <c r="AY28" s="22"/>
      <c r="AZ28" s="22"/>
      <c r="BA28" s="68"/>
      <c r="BB28" s="22"/>
      <c r="BC28" s="22"/>
      <c r="BD28" s="22"/>
      <c r="BE28" s="22"/>
      <c r="BF28" s="68"/>
      <c r="BG28" s="70"/>
      <c r="BH28" s="22"/>
      <c r="BI28" s="22"/>
      <c r="BJ28" s="22"/>
      <c r="BK28" s="68"/>
      <c r="BL28" s="70"/>
      <c r="BM28" s="22"/>
      <c r="BN28" s="22"/>
      <c r="BO28" s="22"/>
      <c r="BP28" s="22"/>
      <c r="BQ28" s="68"/>
      <c r="BR28" s="22"/>
      <c r="BS28" s="22"/>
      <c r="BT28" s="22"/>
      <c r="BU28" s="22"/>
      <c r="BV28" s="68"/>
      <c r="BW28" s="70"/>
      <c r="BX28" s="70"/>
      <c r="BY28" s="22"/>
      <c r="BZ28" s="22"/>
      <c r="CA28" s="68"/>
      <c r="CB28" s="70"/>
      <c r="CC28" s="22"/>
      <c r="CD28" s="22"/>
      <c r="CE28" s="22"/>
      <c r="CF28" s="68"/>
      <c r="CG28" s="70"/>
      <c r="CH28" s="22"/>
      <c r="CI28" s="22"/>
      <c r="CJ28" s="22"/>
      <c r="CK28" s="68"/>
      <c r="CL28" s="70"/>
      <c r="CM28" s="22"/>
      <c r="CN28" s="22"/>
      <c r="CO28" s="22"/>
      <c r="CP28" s="22"/>
      <c r="CQ28" s="68"/>
      <c r="CR28" s="22"/>
      <c r="CS28" s="22"/>
      <c r="CT28" s="22"/>
      <c r="CU28" s="22"/>
      <c r="CV28" s="68"/>
      <c r="CW28" s="22"/>
      <c r="CX28" s="22"/>
      <c r="CY28" s="22"/>
      <c r="CZ28" s="22"/>
      <c r="DA28" s="68"/>
      <c r="DB28" s="22"/>
      <c r="DC28" s="22"/>
      <c r="DD28" s="22"/>
      <c r="DE28" s="22"/>
      <c r="DF28" s="68"/>
      <c r="DG28" s="22"/>
      <c r="DH28" s="22"/>
      <c r="DI28" s="22"/>
      <c r="DJ28" s="22"/>
      <c r="DK28" s="68"/>
      <c r="DL28" s="22"/>
      <c r="DM28" s="22"/>
      <c r="DN28" s="22"/>
      <c r="DO28" s="22"/>
      <c r="DP28" s="68"/>
    </row>
    <row r="29" spans="1:120" x14ac:dyDescent="0.25">
      <c r="F29" s="60"/>
      <c r="K29" s="7"/>
      <c r="L29" s="68"/>
      <c r="M29" s="22"/>
      <c r="N29" s="22"/>
      <c r="O29" s="22"/>
      <c r="P29" s="22"/>
      <c r="Q29" s="22"/>
      <c r="R29" s="68"/>
      <c r="S29" s="69"/>
      <c r="T29" s="22"/>
      <c r="U29" s="22"/>
      <c r="V29" s="22"/>
      <c r="W29" s="68"/>
      <c r="X29" s="70"/>
      <c r="Y29" s="70"/>
      <c r="Z29" s="70"/>
      <c r="AA29" s="22"/>
      <c r="AB29" s="68"/>
      <c r="AC29" s="22"/>
      <c r="AD29" s="22"/>
      <c r="AE29" s="22"/>
      <c r="AF29" s="22"/>
      <c r="AG29" s="68"/>
      <c r="AH29" s="22"/>
      <c r="AI29" s="22"/>
      <c r="AJ29" s="22"/>
      <c r="AK29" s="22"/>
      <c r="AL29" s="68"/>
      <c r="AM29" s="22"/>
      <c r="AN29" s="22"/>
      <c r="AO29" s="22"/>
      <c r="AP29" s="22"/>
      <c r="AQ29" s="68"/>
      <c r="AR29" s="70"/>
      <c r="AS29" s="22"/>
      <c r="AT29" s="22"/>
      <c r="AU29" s="22"/>
      <c r="AV29" s="68"/>
      <c r="AW29" s="70"/>
      <c r="AX29" s="22"/>
      <c r="AY29" s="22"/>
      <c r="AZ29" s="22"/>
      <c r="BA29" s="68"/>
      <c r="BB29" s="22"/>
      <c r="BC29" s="22"/>
      <c r="BD29" s="22"/>
      <c r="BE29" s="22"/>
      <c r="BF29" s="68"/>
      <c r="BG29" s="70"/>
      <c r="BH29" s="22"/>
      <c r="BI29" s="22"/>
      <c r="BJ29" s="22"/>
      <c r="BK29" s="68"/>
      <c r="BL29" s="70"/>
      <c r="BM29" s="22"/>
      <c r="BN29" s="22"/>
      <c r="BO29" s="22"/>
      <c r="BP29" s="22"/>
      <c r="BQ29" s="68"/>
      <c r="BR29" s="22"/>
      <c r="BS29" s="22"/>
      <c r="BT29" s="22"/>
      <c r="BU29" s="22"/>
      <c r="BV29" s="68"/>
      <c r="BW29" s="70"/>
      <c r="BX29" s="70"/>
      <c r="BY29" s="22"/>
      <c r="BZ29" s="22"/>
      <c r="CA29" s="68"/>
      <c r="CB29" s="70"/>
      <c r="CC29" s="22"/>
      <c r="CD29" s="22"/>
      <c r="CE29" s="22"/>
      <c r="CF29" s="68"/>
      <c r="CG29" s="70"/>
      <c r="CH29" s="22"/>
      <c r="CI29" s="22"/>
      <c r="CJ29" s="22"/>
      <c r="CK29" s="68"/>
      <c r="CL29" s="70"/>
      <c r="CM29" s="22"/>
      <c r="CN29" s="22"/>
      <c r="CO29" s="22"/>
      <c r="CP29" s="22"/>
      <c r="CQ29" s="68"/>
      <c r="CR29" s="22"/>
      <c r="CS29" s="22"/>
      <c r="CT29" s="22"/>
      <c r="CU29" s="22"/>
      <c r="CV29" s="68"/>
      <c r="CW29" s="22"/>
      <c r="CX29" s="22"/>
      <c r="CY29" s="22"/>
      <c r="CZ29" s="22"/>
      <c r="DA29" s="68"/>
      <c r="DB29" s="22"/>
      <c r="DC29" s="22"/>
      <c r="DD29" s="22"/>
      <c r="DE29" s="22"/>
      <c r="DF29" s="68"/>
      <c r="DG29" s="22"/>
      <c r="DH29" s="22"/>
      <c r="DI29" s="22"/>
      <c r="DJ29" s="22"/>
      <c r="DK29" s="68"/>
      <c r="DL29" s="22"/>
      <c r="DM29" s="22"/>
      <c r="DN29" s="22"/>
      <c r="DO29" s="22"/>
      <c r="DP29" s="68"/>
    </row>
    <row r="30" spans="1:120" x14ac:dyDescent="0.25">
      <c r="K30" s="7"/>
      <c r="L30" s="68"/>
      <c r="M30" s="22"/>
      <c r="N30" s="22"/>
      <c r="O30" s="22"/>
      <c r="P30" s="22"/>
      <c r="Q30" s="22"/>
      <c r="R30" s="68"/>
      <c r="S30" s="69"/>
      <c r="T30" s="22"/>
      <c r="U30" s="22"/>
      <c r="V30" s="22"/>
      <c r="W30" s="68"/>
      <c r="X30" s="70"/>
      <c r="Y30" s="70"/>
      <c r="Z30" s="70"/>
      <c r="AA30" s="22"/>
      <c r="AB30" s="68"/>
      <c r="AC30" s="22"/>
      <c r="AD30" s="22"/>
      <c r="AE30" s="22"/>
      <c r="AF30" s="22"/>
      <c r="AG30" s="68"/>
      <c r="AH30" s="22"/>
      <c r="AI30" s="22"/>
      <c r="AJ30" s="22"/>
      <c r="AK30" s="22"/>
      <c r="AL30" s="68"/>
      <c r="AM30" s="22"/>
      <c r="AN30" s="22"/>
      <c r="AO30" s="22"/>
      <c r="AP30" s="22"/>
      <c r="AQ30" s="68"/>
      <c r="AR30" s="70"/>
      <c r="AS30" s="22"/>
      <c r="AT30" s="22"/>
      <c r="AU30" s="22"/>
      <c r="AV30" s="68"/>
      <c r="AW30" s="70"/>
      <c r="AX30" s="22"/>
      <c r="AY30" s="22"/>
      <c r="AZ30" s="22"/>
      <c r="BA30" s="68"/>
      <c r="BB30" s="22"/>
      <c r="BC30" s="22"/>
      <c r="BD30" s="22"/>
      <c r="BE30" s="22"/>
      <c r="BF30" s="68"/>
      <c r="BG30" s="70"/>
      <c r="BH30" s="22"/>
      <c r="BI30" s="22"/>
      <c r="BJ30" s="22"/>
      <c r="BK30" s="68"/>
      <c r="BL30" s="70"/>
      <c r="BM30" s="22"/>
      <c r="BN30" s="22"/>
      <c r="BO30" s="22"/>
      <c r="BP30" s="22"/>
      <c r="BQ30" s="68"/>
      <c r="BR30" s="22"/>
      <c r="BS30" s="22"/>
      <c r="BT30" s="22"/>
      <c r="BU30" s="22"/>
      <c r="BV30" s="68"/>
      <c r="BW30" s="70"/>
      <c r="BX30" s="70"/>
      <c r="BY30" s="22"/>
      <c r="BZ30" s="22"/>
      <c r="CA30" s="68"/>
      <c r="CB30" s="70"/>
      <c r="CC30" s="22"/>
      <c r="CD30" s="22"/>
      <c r="CE30" s="22"/>
      <c r="CF30" s="68"/>
      <c r="CG30" s="70"/>
      <c r="CH30" s="22"/>
      <c r="CI30" s="22"/>
      <c r="CJ30" s="22"/>
      <c r="CK30" s="68"/>
      <c r="CL30" s="70"/>
      <c r="CM30" s="22"/>
      <c r="CN30" s="22"/>
      <c r="CO30" s="22"/>
      <c r="CP30" s="22"/>
      <c r="CQ30" s="68"/>
      <c r="CR30" s="22"/>
      <c r="CS30" s="22"/>
      <c r="CT30" s="22"/>
      <c r="CU30" s="22"/>
      <c r="CV30" s="68"/>
      <c r="CW30" s="22"/>
      <c r="CX30" s="22"/>
      <c r="CY30" s="22"/>
      <c r="CZ30" s="22"/>
      <c r="DA30" s="68"/>
      <c r="DB30" s="22"/>
      <c r="DC30" s="22"/>
      <c r="DD30" s="22"/>
      <c r="DE30" s="22"/>
      <c r="DF30" s="68"/>
      <c r="DG30" s="22"/>
      <c r="DH30" s="22"/>
      <c r="DI30" s="22"/>
      <c r="DJ30" s="22"/>
      <c r="DK30" s="68"/>
      <c r="DL30" s="22"/>
      <c r="DM30" s="22"/>
      <c r="DN30" s="22"/>
      <c r="DO30" s="22"/>
      <c r="DP30" s="68"/>
    </row>
    <row r="31" spans="1:120" x14ac:dyDescent="0.25">
      <c r="A31" s="1" t="s">
        <v>19</v>
      </c>
      <c r="K31" s="7"/>
      <c r="L31" s="68"/>
      <c r="M31" s="22"/>
      <c r="N31" s="22"/>
      <c r="O31" s="22"/>
      <c r="P31" s="22"/>
      <c r="Q31" s="22"/>
      <c r="R31" s="68"/>
      <c r="S31" s="69"/>
      <c r="T31" s="22"/>
      <c r="U31" s="22"/>
      <c r="V31" s="22"/>
      <c r="W31" s="68"/>
      <c r="X31" s="70"/>
      <c r="Y31" s="70"/>
      <c r="Z31" s="70"/>
      <c r="AA31" s="22"/>
      <c r="AB31" s="68"/>
      <c r="AC31" s="22"/>
      <c r="AD31" s="22"/>
      <c r="AE31" s="22"/>
      <c r="AF31" s="22"/>
      <c r="AG31" s="68"/>
      <c r="AH31" s="22"/>
      <c r="AI31" s="22"/>
      <c r="AJ31" s="22"/>
      <c r="AK31" s="22"/>
      <c r="AL31" s="68"/>
      <c r="AM31" s="22"/>
      <c r="AN31" s="22"/>
      <c r="AO31" s="22"/>
      <c r="AP31" s="22"/>
      <c r="AQ31" s="68"/>
      <c r="AR31" s="70"/>
      <c r="AS31" s="22"/>
      <c r="AT31" s="22"/>
      <c r="AU31" s="22"/>
      <c r="AV31" s="68"/>
      <c r="AW31" s="70"/>
      <c r="AX31" s="22"/>
      <c r="AY31" s="22"/>
      <c r="AZ31" s="22"/>
      <c r="BA31" s="68"/>
      <c r="BB31" s="22"/>
      <c r="BC31" s="22"/>
      <c r="BD31" s="22"/>
      <c r="BE31" s="22"/>
      <c r="BF31" s="68"/>
      <c r="BG31" s="70"/>
      <c r="BH31" s="22"/>
      <c r="BI31" s="22"/>
      <c r="BJ31" s="22"/>
      <c r="BK31" s="68"/>
      <c r="BL31" s="70"/>
      <c r="BM31" s="22"/>
      <c r="BN31" s="22"/>
      <c r="BO31" s="22"/>
      <c r="BP31" s="22"/>
      <c r="BQ31" s="68"/>
      <c r="BR31" s="22"/>
      <c r="BS31" s="22"/>
      <c r="BT31" s="22"/>
      <c r="BU31" s="22"/>
      <c r="BV31" s="68"/>
      <c r="BW31" s="70"/>
      <c r="BX31" s="70"/>
      <c r="BY31" s="22"/>
      <c r="BZ31" s="22"/>
      <c r="CA31" s="68"/>
      <c r="CB31" s="70"/>
      <c r="CC31" s="22"/>
      <c r="CD31" s="22"/>
      <c r="CE31" s="22"/>
      <c r="CF31" s="68"/>
      <c r="CG31" s="70"/>
      <c r="CH31" s="22"/>
      <c r="CI31" s="22"/>
      <c r="CJ31" s="22"/>
      <c r="CK31" s="68"/>
      <c r="CL31" s="70"/>
      <c r="CM31" s="22"/>
      <c r="CN31" s="22"/>
      <c r="CO31" s="22"/>
      <c r="CP31" s="22"/>
      <c r="CQ31" s="68"/>
      <c r="CR31" s="22"/>
      <c r="CS31" s="22"/>
      <c r="CT31" s="22"/>
      <c r="CU31" s="22"/>
      <c r="CV31" s="68"/>
      <c r="CW31" s="22"/>
      <c r="CX31" s="22"/>
      <c r="CY31" s="22"/>
      <c r="CZ31" s="22"/>
      <c r="DA31" s="68"/>
      <c r="DB31" s="22"/>
      <c r="DC31" s="22"/>
      <c r="DD31" s="22"/>
      <c r="DE31" s="22"/>
      <c r="DF31" s="68"/>
      <c r="DG31" s="22"/>
      <c r="DH31" s="22"/>
      <c r="DI31" s="22"/>
      <c r="DJ31" s="22"/>
      <c r="DK31" s="68"/>
      <c r="DL31" s="22"/>
      <c r="DM31" s="22"/>
      <c r="DN31" s="22"/>
      <c r="DO31" s="22"/>
      <c r="DP31" s="68"/>
    </row>
    <row r="32" spans="1:120" x14ac:dyDescent="0.25">
      <c r="C32" s="66"/>
      <c r="K32" s="7"/>
      <c r="L32" s="68"/>
      <c r="M32" s="22"/>
      <c r="N32" s="22"/>
      <c r="O32" s="22"/>
      <c r="P32" s="22"/>
      <c r="Q32" s="22"/>
      <c r="R32" s="68"/>
      <c r="S32" s="69"/>
      <c r="T32" s="22"/>
      <c r="U32" s="22"/>
      <c r="V32" s="22"/>
      <c r="W32" s="68"/>
      <c r="X32" s="70"/>
      <c r="Y32" s="70"/>
      <c r="Z32" s="70"/>
      <c r="AA32" s="22"/>
      <c r="AB32" s="68"/>
      <c r="AC32" s="22"/>
      <c r="AD32" s="22"/>
      <c r="AE32" s="22"/>
      <c r="AF32" s="22"/>
      <c r="AG32" s="68"/>
      <c r="AH32" s="22"/>
      <c r="AI32" s="22"/>
      <c r="AJ32" s="22"/>
      <c r="AK32" s="22"/>
      <c r="AL32" s="68"/>
      <c r="AM32" s="22"/>
      <c r="AN32" s="22"/>
      <c r="AO32" s="22"/>
      <c r="AP32" s="22"/>
      <c r="AQ32" s="68"/>
      <c r="AR32" s="70"/>
      <c r="AS32" s="22"/>
      <c r="AT32" s="22"/>
      <c r="AU32" s="22"/>
      <c r="AV32" s="68"/>
      <c r="AW32" s="70"/>
      <c r="AX32" s="22"/>
      <c r="AY32" s="22"/>
      <c r="AZ32" s="22"/>
      <c r="BA32" s="68"/>
      <c r="BB32" s="22"/>
      <c r="BC32" s="22"/>
      <c r="BD32" s="22"/>
      <c r="BE32" s="22"/>
      <c r="BF32" s="68"/>
      <c r="BG32" s="70"/>
      <c r="BH32" s="22"/>
      <c r="BI32" s="22"/>
      <c r="BJ32" s="22"/>
      <c r="BK32" s="68"/>
      <c r="BL32" s="70"/>
      <c r="BM32" s="22"/>
      <c r="BN32" s="22"/>
      <c r="BO32" s="22"/>
      <c r="BP32" s="22"/>
      <c r="BQ32" s="68"/>
      <c r="BR32" s="22"/>
      <c r="BS32" s="22"/>
      <c r="BT32" s="22"/>
      <c r="BU32" s="22"/>
      <c r="BV32" s="68"/>
      <c r="BW32" s="70"/>
      <c r="BX32" s="70"/>
      <c r="BY32" s="22"/>
      <c r="BZ32" s="22"/>
      <c r="CA32" s="68"/>
      <c r="CB32" s="70"/>
      <c r="CC32" s="22"/>
      <c r="CD32" s="22"/>
      <c r="CE32" s="22"/>
      <c r="CF32" s="68"/>
      <c r="CG32" s="70"/>
      <c r="CH32" s="22"/>
      <c r="CI32" s="22"/>
      <c r="CJ32" s="22"/>
      <c r="CK32" s="68"/>
      <c r="CL32" s="70"/>
      <c r="CM32" s="22"/>
      <c r="CN32" s="22"/>
      <c r="CO32" s="22"/>
      <c r="CP32" s="22"/>
      <c r="CQ32" s="68"/>
      <c r="CR32" s="22"/>
      <c r="CS32" s="22"/>
      <c r="CT32" s="22"/>
      <c r="CU32" s="22"/>
      <c r="CV32" s="68"/>
      <c r="CW32" s="22"/>
      <c r="CX32" s="22"/>
      <c r="CY32" s="22"/>
      <c r="CZ32" s="22"/>
      <c r="DA32" s="68"/>
      <c r="DB32" s="22"/>
      <c r="DC32" s="22"/>
      <c r="DD32" s="22"/>
      <c r="DE32" s="22"/>
      <c r="DF32" s="68"/>
      <c r="DG32" s="22"/>
      <c r="DH32" s="22"/>
      <c r="DI32" s="22"/>
      <c r="DJ32" s="22"/>
      <c r="DK32" s="68"/>
      <c r="DL32" s="22"/>
      <c r="DM32" s="22"/>
      <c r="DN32" s="22"/>
      <c r="DO32" s="22"/>
      <c r="DP32" s="68"/>
    </row>
    <row r="33" spans="1:120" x14ac:dyDescent="0.25">
      <c r="A33" s="1" t="s">
        <v>90</v>
      </c>
      <c r="B33" s="6"/>
      <c r="J33" s="6"/>
      <c r="K33" s="7"/>
      <c r="L33" s="68"/>
      <c r="M33" s="69"/>
      <c r="N33" s="22"/>
      <c r="O33" s="22"/>
      <c r="P33" s="22"/>
      <c r="Q33" s="22"/>
      <c r="R33" s="68"/>
      <c r="S33" s="22"/>
      <c r="T33" s="22"/>
      <c r="U33" s="22"/>
      <c r="V33" s="22"/>
      <c r="W33" s="68"/>
      <c r="X33" s="70"/>
      <c r="Y33" s="70"/>
      <c r="Z33" s="70"/>
      <c r="AA33" s="22"/>
      <c r="AB33" s="68"/>
      <c r="AC33" s="22"/>
      <c r="AD33" s="22"/>
      <c r="AE33" s="22"/>
      <c r="AF33" s="22"/>
      <c r="AG33" s="68"/>
      <c r="AH33" s="22"/>
      <c r="AI33" s="22"/>
      <c r="AJ33" s="22"/>
      <c r="AK33" s="22"/>
      <c r="AL33" s="68"/>
      <c r="AM33" s="22"/>
      <c r="AN33" s="22"/>
      <c r="AO33" s="22"/>
      <c r="AP33" s="22"/>
      <c r="AQ33" s="68"/>
      <c r="AR33" s="70"/>
      <c r="AS33" s="22"/>
      <c r="AT33" s="22"/>
      <c r="AU33" s="22"/>
      <c r="AV33" s="68"/>
      <c r="AW33" s="70"/>
      <c r="AX33" s="22"/>
      <c r="AY33" s="22"/>
      <c r="AZ33" s="22"/>
      <c r="BA33" s="68"/>
      <c r="BB33" s="22"/>
      <c r="BC33" s="22"/>
      <c r="BD33" s="22"/>
      <c r="BE33" s="22"/>
      <c r="BF33" s="68"/>
      <c r="BG33" s="70"/>
      <c r="BH33" s="22"/>
      <c r="BI33" s="22"/>
      <c r="BJ33" s="22"/>
      <c r="BK33" s="68"/>
      <c r="BL33" s="70"/>
      <c r="BM33" s="22"/>
      <c r="BN33" s="22"/>
      <c r="BO33" s="22"/>
      <c r="BP33" s="22"/>
      <c r="BQ33" s="68"/>
      <c r="BR33" s="70"/>
      <c r="BS33" s="22"/>
      <c r="BT33" s="22"/>
      <c r="BU33" s="22"/>
      <c r="BV33" s="68"/>
      <c r="BW33" s="70"/>
      <c r="BX33" s="70"/>
      <c r="BY33" s="22"/>
      <c r="BZ33" s="22"/>
      <c r="CA33" s="68"/>
      <c r="CB33" s="70"/>
      <c r="CC33" s="22"/>
      <c r="CD33" s="22"/>
      <c r="CE33" s="22"/>
      <c r="CF33" s="68"/>
      <c r="CG33" s="70"/>
      <c r="CH33" s="22"/>
      <c r="CI33" s="22"/>
      <c r="CJ33" s="22"/>
      <c r="CK33" s="68"/>
      <c r="CL33" s="70"/>
      <c r="CM33" s="22"/>
      <c r="CN33" s="22"/>
      <c r="CO33" s="22"/>
      <c r="CP33" s="22"/>
      <c r="CQ33" s="68"/>
      <c r="CR33" s="22"/>
      <c r="CS33" s="22"/>
      <c r="CT33" s="22"/>
      <c r="CU33" s="22"/>
      <c r="CV33" s="68"/>
      <c r="CW33" s="22"/>
      <c r="CX33" s="22"/>
      <c r="CY33" s="22"/>
      <c r="CZ33" s="22"/>
      <c r="DA33" s="68"/>
      <c r="DB33" s="22"/>
      <c r="DC33" s="22"/>
      <c r="DD33" s="22"/>
      <c r="DE33" s="22"/>
      <c r="DF33" s="68"/>
      <c r="DG33" s="22"/>
      <c r="DH33" s="22"/>
      <c r="DI33" s="22"/>
      <c r="DJ33" s="22"/>
      <c r="DK33" s="68"/>
      <c r="DL33" s="22"/>
      <c r="DM33" s="22"/>
      <c r="DN33" s="22"/>
      <c r="DO33" s="22"/>
      <c r="DP33" s="68"/>
    </row>
    <row r="34" spans="1:120" x14ac:dyDescent="0.25">
      <c r="A34" s="49" t="s">
        <v>14</v>
      </c>
      <c r="B34" s="49" t="s">
        <v>287</v>
      </c>
      <c r="C34" s="49" t="s">
        <v>806</v>
      </c>
      <c r="E34" s="49" t="s">
        <v>877</v>
      </c>
      <c r="J34" s="6"/>
      <c r="K34" s="7"/>
      <c r="L34" s="68"/>
      <c r="M34" s="69"/>
      <c r="N34" s="22"/>
      <c r="O34" s="22"/>
      <c r="P34" s="22"/>
      <c r="Q34" s="22"/>
      <c r="R34" s="68"/>
      <c r="S34" s="22"/>
      <c r="T34" s="22"/>
      <c r="U34" s="22"/>
      <c r="V34" s="22"/>
      <c r="W34" s="68"/>
      <c r="X34" s="70"/>
      <c r="Y34" s="70"/>
      <c r="Z34" s="70"/>
      <c r="AA34" s="22"/>
      <c r="AB34" s="68"/>
      <c r="AC34" s="22"/>
      <c r="AD34" s="22"/>
      <c r="AE34" s="22"/>
      <c r="AF34" s="22"/>
      <c r="AG34" s="68"/>
      <c r="AH34" s="22"/>
      <c r="AI34" s="22"/>
      <c r="AJ34" s="22"/>
      <c r="AK34" s="22"/>
      <c r="AL34" s="68"/>
      <c r="AM34" s="22"/>
      <c r="AN34" s="22"/>
      <c r="AO34" s="22"/>
      <c r="AP34" s="22"/>
      <c r="AQ34" s="68"/>
      <c r="AR34" s="70"/>
      <c r="AS34" s="22"/>
      <c r="AT34" s="22"/>
      <c r="AU34" s="22"/>
      <c r="AV34" s="68"/>
      <c r="AW34" s="70"/>
      <c r="AX34" s="22"/>
      <c r="AY34" s="22"/>
      <c r="AZ34" s="22"/>
      <c r="BA34" s="68"/>
      <c r="BB34" s="22"/>
      <c r="BC34" s="22"/>
      <c r="BD34" s="22"/>
      <c r="BE34" s="22"/>
      <c r="BF34" s="68"/>
      <c r="BG34" s="70"/>
      <c r="BH34" s="22"/>
      <c r="BI34" s="22"/>
      <c r="BJ34" s="22"/>
      <c r="BK34" s="68"/>
      <c r="BL34" s="70"/>
      <c r="BM34" s="22"/>
      <c r="BN34" s="22"/>
      <c r="BO34" s="22"/>
      <c r="BP34" s="22"/>
      <c r="BQ34" s="68"/>
      <c r="BR34" s="70"/>
      <c r="BS34" s="22"/>
      <c r="BT34" s="22"/>
      <c r="BU34" s="22"/>
      <c r="BV34" s="68"/>
      <c r="BW34" s="70"/>
      <c r="BX34" s="70"/>
      <c r="BY34" s="22"/>
      <c r="BZ34" s="22"/>
      <c r="CA34" s="68"/>
      <c r="CB34" s="70"/>
      <c r="CC34" s="22"/>
      <c r="CD34" s="22"/>
      <c r="CE34" s="22"/>
      <c r="CF34" s="68"/>
      <c r="CG34" s="70"/>
      <c r="CH34" s="22"/>
      <c r="CI34" s="22"/>
      <c r="CJ34" s="22"/>
      <c r="CK34" s="68"/>
      <c r="CL34" s="70"/>
      <c r="CM34" s="22"/>
      <c r="CN34" s="22"/>
      <c r="CO34" s="22"/>
      <c r="CP34" s="22"/>
      <c r="CQ34" s="68"/>
      <c r="CR34" s="22"/>
      <c r="CS34" s="22"/>
      <c r="CT34" s="22"/>
      <c r="CU34" s="22"/>
      <c r="CV34" s="68"/>
      <c r="CW34" s="22"/>
      <c r="CX34" s="22"/>
      <c r="CY34" s="22"/>
      <c r="CZ34" s="22"/>
      <c r="DA34" s="68"/>
      <c r="DB34" s="22"/>
      <c r="DC34" s="22"/>
      <c r="DD34" s="22"/>
      <c r="DE34" s="22"/>
      <c r="DF34" s="68"/>
      <c r="DG34" s="22"/>
      <c r="DH34" s="22"/>
      <c r="DI34" s="22"/>
      <c r="DJ34" s="22"/>
      <c r="DK34" s="68"/>
      <c r="DL34" s="22"/>
      <c r="DM34" s="22"/>
      <c r="DN34" s="22"/>
      <c r="DO34" s="22"/>
      <c r="DP34" s="68"/>
    </row>
    <row r="35" spans="1:120" x14ac:dyDescent="0.25">
      <c r="A35" s="49" t="s">
        <v>886</v>
      </c>
      <c r="B35" s="49" t="s">
        <v>244</v>
      </c>
      <c r="C35" s="49" t="s">
        <v>677</v>
      </c>
      <c r="E35" s="50" t="s">
        <v>956</v>
      </c>
      <c r="J35" s="6"/>
      <c r="K35" s="7"/>
      <c r="L35" s="68"/>
      <c r="M35" s="69"/>
      <c r="N35" s="22"/>
      <c r="O35" s="22"/>
      <c r="P35" s="22"/>
      <c r="Q35" s="22"/>
      <c r="R35" s="68"/>
      <c r="S35" s="69"/>
      <c r="T35" s="22"/>
      <c r="U35" s="22"/>
      <c r="V35" s="22"/>
      <c r="W35" s="68"/>
      <c r="X35" s="70"/>
      <c r="Y35" s="70"/>
      <c r="Z35" s="70"/>
      <c r="AA35" s="22"/>
      <c r="AB35" s="68"/>
      <c r="AC35" s="22"/>
      <c r="AD35" s="22"/>
      <c r="AE35" s="22"/>
      <c r="AF35" s="22"/>
      <c r="AG35" s="68"/>
      <c r="AH35" s="22"/>
      <c r="AI35" s="22"/>
      <c r="AJ35" s="22"/>
      <c r="AK35" s="22"/>
      <c r="AL35" s="68"/>
      <c r="AM35" s="22"/>
      <c r="AN35" s="22"/>
      <c r="AO35" s="22"/>
      <c r="AP35" s="22"/>
      <c r="AQ35" s="68"/>
      <c r="AR35" s="70"/>
      <c r="AS35" s="22"/>
      <c r="AT35" s="22"/>
      <c r="AU35" s="22"/>
      <c r="AV35" s="68"/>
      <c r="AW35" s="70"/>
      <c r="AX35" s="22"/>
      <c r="AY35" s="22"/>
      <c r="AZ35" s="22"/>
      <c r="BA35" s="68"/>
      <c r="BB35" s="22"/>
      <c r="BC35" s="22"/>
      <c r="BD35" s="22"/>
      <c r="BE35" s="22"/>
      <c r="BF35" s="68"/>
      <c r="BG35" s="70"/>
      <c r="BH35" s="22"/>
      <c r="BI35" s="22"/>
      <c r="BJ35" s="22"/>
      <c r="BK35" s="68"/>
      <c r="BL35" s="70"/>
      <c r="BM35" s="22"/>
      <c r="BN35" s="22"/>
      <c r="BO35" s="22"/>
      <c r="BP35" s="22"/>
      <c r="BQ35" s="68"/>
      <c r="BR35" s="70"/>
      <c r="BS35" s="22"/>
      <c r="BT35" s="22"/>
      <c r="BU35" s="22"/>
      <c r="BV35" s="68"/>
      <c r="BW35" s="70"/>
      <c r="BX35" s="70"/>
      <c r="BY35" s="22"/>
      <c r="BZ35" s="22"/>
      <c r="CA35" s="68"/>
      <c r="CB35" s="70"/>
      <c r="CC35" s="22"/>
      <c r="CD35" s="22"/>
      <c r="CE35" s="22"/>
      <c r="CF35" s="68"/>
      <c r="CG35" s="70"/>
      <c r="CH35" s="22"/>
      <c r="CI35" s="22"/>
      <c r="CJ35" s="22"/>
      <c r="CK35" s="68"/>
      <c r="CL35" s="70"/>
      <c r="CM35" s="22"/>
      <c r="CN35" s="22"/>
      <c r="CO35" s="22"/>
      <c r="CP35" s="22"/>
      <c r="CQ35" s="68"/>
      <c r="CR35" s="22"/>
      <c r="CS35" s="22"/>
      <c r="CT35" s="22"/>
      <c r="CU35" s="22"/>
      <c r="CV35" s="68"/>
      <c r="CW35" s="22"/>
      <c r="CX35" s="22"/>
      <c r="CY35" s="22"/>
      <c r="CZ35" s="22"/>
      <c r="DA35" s="68"/>
      <c r="DB35" s="22"/>
      <c r="DC35" s="22"/>
      <c r="DD35" s="22"/>
      <c r="DE35" s="22"/>
      <c r="DF35" s="68"/>
      <c r="DG35" s="22"/>
      <c r="DH35" s="22"/>
      <c r="DI35" s="22"/>
      <c r="DJ35" s="22"/>
      <c r="DK35" s="68"/>
      <c r="DL35" s="22"/>
      <c r="DM35" s="22"/>
      <c r="DN35" s="22"/>
      <c r="DO35" s="22"/>
      <c r="DP35" s="68"/>
    </row>
    <row r="36" spans="1:120" x14ac:dyDescent="0.25">
      <c r="A36" s="49" t="s">
        <v>13</v>
      </c>
      <c r="B36" s="49" t="s">
        <v>957</v>
      </c>
      <c r="C36" s="49" t="s">
        <v>958</v>
      </c>
      <c r="E36" s="50" t="s">
        <v>959</v>
      </c>
      <c r="J36" s="6"/>
      <c r="K36" s="7"/>
      <c r="L36" s="68"/>
      <c r="M36" s="69"/>
      <c r="N36" s="22"/>
      <c r="O36" s="22"/>
      <c r="P36" s="22"/>
      <c r="Q36" s="22"/>
      <c r="R36" s="68"/>
      <c r="S36" s="69"/>
      <c r="T36" s="22"/>
      <c r="U36" s="22"/>
      <c r="V36" s="22"/>
      <c r="W36" s="68"/>
      <c r="X36" s="70"/>
      <c r="Y36" s="70"/>
      <c r="Z36" s="70"/>
      <c r="AA36" s="22"/>
      <c r="AB36" s="68"/>
      <c r="AC36" s="22"/>
      <c r="AD36" s="22"/>
      <c r="AE36" s="22"/>
      <c r="AF36" s="22"/>
      <c r="AG36" s="68"/>
      <c r="AH36" s="22"/>
      <c r="AI36" s="22"/>
      <c r="AJ36" s="22"/>
      <c r="AK36" s="22"/>
      <c r="AL36" s="68"/>
      <c r="AM36" s="22"/>
      <c r="AN36" s="22"/>
      <c r="AO36" s="22"/>
      <c r="AP36" s="22"/>
      <c r="AQ36" s="68"/>
      <c r="AR36" s="70"/>
      <c r="AS36" s="22"/>
      <c r="AT36" s="22"/>
      <c r="AU36" s="22"/>
      <c r="AV36" s="68"/>
      <c r="AW36" s="70"/>
      <c r="AX36" s="22"/>
      <c r="AY36" s="22"/>
      <c r="AZ36" s="22"/>
      <c r="BA36" s="68"/>
      <c r="BB36" s="22"/>
      <c r="BC36" s="22"/>
      <c r="BD36" s="22"/>
      <c r="BE36" s="22"/>
      <c r="BF36" s="68"/>
      <c r="BG36" s="70"/>
      <c r="BH36" s="22"/>
      <c r="BI36" s="22"/>
      <c r="BJ36" s="22"/>
      <c r="BK36" s="68"/>
      <c r="BL36" s="70"/>
      <c r="BM36" s="22"/>
      <c r="BN36" s="22"/>
      <c r="BO36" s="22"/>
      <c r="BP36" s="22"/>
      <c r="BQ36" s="68"/>
      <c r="BR36" s="70"/>
      <c r="BS36" s="22"/>
      <c r="BT36" s="22"/>
      <c r="BU36" s="22"/>
      <c r="BV36" s="68"/>
      <c r="BW36" s="70"/>
      <c r="BX36" s="70"/>
      <c r="BY36" s="22"/>
      <c r="BZ36" s="22"/>
      <c r="CA36" s="68"/>
      <c r="CB36" s="70"/>
      <c r="CC36" s="22"/>
      <c r="CD36" s="22"/>
      <c r="CE36" s="22"/>
      <c r="CF36" s="68"/>
      <c r="CG36" s="70"/>
      <c r="CH36" s="22"/>
      <c r="CI36" s="22"/>
      <c r="CJ36" s="22"/>
      <c r="CK36" s="68"/>
      <c r="CL36" s="70"/>
      <c r="CM36" s="22"/>
      <c r="CN36" s="22"/>
      <c r="CO36" s="22"/>
      <c r="CP36" s="22"/>
      <c r="CQ36" s="68"/>
      <c r="CR36" s="22"/>
      <c r="CS36" s="22"/>
      <c r="CT36" s="22"/>
      <c r="CU36" s="22"/>
      <c r="CV36" s="68"/>
      <c r="CW36" s="22"/>
      <c r="CX36" s="22"/>
      <c r="CY36" s="22"/>
      <c r="CZ36" s="22"/>
      <c r="DA36" s="68"/>
      <c r="DB36" s="22"/>
      <c r="DC36" s="22"/>
      <c r="DD36" s="22"/>
      <c r="DE36" s="22"/>
      <c r="DF36" s="68"/>
      <c r="DG36" s="22"/>
      <c r="DH36" s="22"/>
      <c r="DI36" s="22"/>
      <c r="DJ36" s="22"/>
      <c r="DK36" s="68"/>
      <c r="DL36" s="22"/>
      <c r="DM36" s="22"/>
      <c r="DN36" s="22"/>
      <c r="DO36" s="22"/>
      <c r="DP36" s="68"/>
    </row>
    <row r="37" spans="1:120" x14ac:dyDescent="0.25">
      <c r="A37" s="49" t="s">
        <v>886</v>
      </c>
      <c r="B37" s="49" t="s">
        <v>951</v>
      </c>
      <c r="C37" s="49" t="s">
        <v>952</v>
      </c>
      <c r="E37" s="50" t="s">
        <v>953</v>
      </c>
      <c r="J37" s="6"/>
      <c r="K37" s="7"/>
      <c r="L37" s="68"/>
      <c r="M37" s="69"/>
      <c r="N37" s="22"/>
      <c r="O37" s="22"/>
      <c r="P37" s="22"/>
      <c r="Q37" s="22"/>
      <c r="R37" s="68"/>
      <c r="S37" s="69"/>
      <c r="T37" s="22"/>
      <c r="U37" s="22"/>
      <c r="V37" s="22"/>
      <c r="W37" s="68"/>
      <c r="X37" s="70"/>
      <c r="Y37" s="70"/>
      <c r="Z37" s="70"/>
      <c r="AA37" s="22"/>
      <c r="AB37" s="68"/>
      <c r="AC37" s="22"/>
      <c r="AD37" s="22"/>
      <c r="AE37" s="22"/>
      <c r="AF37" s="22"/>
      <c r="AG37" s="68"/>
      <c r="AH37" s="22"/>
      <c r="AI37" s="22"/>
      <c r="AJ37" s="22"/>
      <c r="AK37" s="22"/>
      <c r="AL37" s="68"/>
      <c r="AM37" s="22"/>
      <c r="AN37" s="22"/>
      <c r="AO37" s="22"/>
      <c r="AP37" s="22"/>
      <c r="AQ37" s="68"/>
      <c r="AR37" s="70"/>
      <c r="AS37" s="22"/>
      <c r="AT37" s="22"/>
      <c r="AU37" s="22"/>
      <c r="AV37" s="68"/>
      <c r="AW37" s="70"/>
      <c r="AX37" s="22"/>
      <c r="AY37" s="22"/>
      <c r="AZ37" s="22"/>
      <c r="BA37" s="68"/>
      <c r="BB37" s="22"/>
      <c r="BC37" s="22"/>
      <c r="BD37" s="22"/>
      <c r="BE37" s="22"/>
      <c r="BF37" s="68"/>
      <c r="BG37" s="70"/>
      <c r="BH37" s="22"/>
      <c r="BI37" s="22"/>
      <c r="BJ37" s="22"/>
      <c r="BK37" s="68"/>
      <c r="BL37" s="70"/>
      <c r="BM37" s="22"/>
      <c r="BN37" s="22"/>
      <c r="BO37" s="22"/>
      <c r="BP37" s="22"/>
      <c r="BQ37" s="68"/>
      <c r="BR37" s="70"/>
      <c r="BS37" s="22"/>
      <c r="BT37" s="22"/>
      <c r="BU37" s="22"/>
      <c r="BV37" s="68"/>
      <c r="BW37" s="70"/>
      <c r="BX37" s="70"/>
      <c r="BY37" s="22"/>
      <c r="BZ37" s="22"/>
      <c r="CA37" s="68"/>
      <c r="CB37" s="70"/>
      <c r="CC37" s="22"/>
      <c r="CD37" s="22"/>
      <c r="CE37" s="22"/>
      <c r="CF37" s="68"/>
      <c r="CG37" s="70"/>
      <c r="CH37" s="22"/>
      <c r="CI37" s="22"/>
      <c r="CJ37" s="22"/>
      <c r="CK37" s="68"/>
      <c r="CL37" s="70"/>
      <c r="CM37" s="22"/>
      <c r="CN37" s="22"/>
      <c r="CO37" s="22"/>
      <c r="CP37" s="22"/>
      <c r="CQ37" s="68"/>
      <c r="CR37" s="22"/>
      <c r="CS37" s="22"/>
      <c r="CT37" s="22"/>
      <c r="CU37" s="22"/>
      <c r="CV37" s="68"/>
      <c r="CW37" s="22"/>
      <c r="CX37" s="22"/>
      <c r="CY37" s="22"/>
      <c r="CZ37" s="22"/>
      <c r="DA37" s="68"/>
      <c r="DB37" s="22"/>
      <c r="DC37" s="22"/>
      <c r="DD37" s="22"/>
      <c r="DE37" s="22"/>
      <c r="DF37" s="68"/>
      <c r="DG37" s="22"/>
      <c r="DH37" s="22"/>
      <c r="DI37" s="22"/>
      <c r="DJ37" s="22"/>
      <c r="DK37" s="68"/>
      <c r="DL37" s="22"/>
      <c r="DM37" s="22"/>
      <c r="DN37" s="22"/>
      <c r="DO37" s="22"/>
      <c r="DP37" s="68"/>
    </row>
    <row r="38" spans="1:120" x14ac:dyDescent="0.25">
      <c r="A38" s="49" t="s">
        <v>14</v>
      </c>
      <c r="B38" s="49" t="s">
        <v>72</v>
      </c>
      <c r="C38" s="49" t="s">
        <v>679</v>
      </c>
      <c r="E38" s="50" t="s">
        <v>950</v>
      </c>
      <c r="J38" s="6"/>
      <c r="K38" s="7"/>
      <c r="L38" s="68"/>
      <c r="M38" s="69"/>
      <c r="N38" s="22"/>
      <c r="O38" s="22"/>
      <c r="P38" s="22"/>
      <c r="Q38" s="22"/>
      <c r="R38" s="68"/>
      <c r="S38" s="69"/>
      <c r="T38" s="22"/>
      <c r="U38" s="22"/>
      <c r="V38" s="22"/>
      <c r="W38" s="68"/>
      <c r="X38" s="70"/>
      <c r="Y38" s="70"/>
      <c r="Z38" s="70"/>
      <c r="AA38" s="22"/>
      <c r="AB38" s="68"/>
      <c r="AC38" s="22"/>
      <c r="AD38" s="22"/>
      <c r="AE38" s="22"/>
      <c r="AF38" s="22"/>
      <c r="AG38" s="68"/>
      <c r="AH38" s="22"/>
      <c r="AI38" s="22"/>
      <c r="AJ38" s="22"/>
      <c r="AK38" s="22"/>
      <c r="AL38" s="68"/>
      <c r="AM38" s="22"/>
      <c r="AN38" s="22"/>
      <c r="AO38" s="22"/>
      <c r="AP38" s="22"/>
      <c r="AQ38" s="68"/>
      <c r="AR38" s="70"/>
      <c r="AS38" s="22"/>
      <c r="AT38" s="22"/>
      <c r="AU38" s="22"/>
      <c r="AV38" s="68"/>
      <c r="AW38" s="70"/>
      <c r="AX38" s="22"/>
      <c r="AY38" s="22"/>
      <c r="AZ38" s="22"/>
      <c r="BA38" s="68"/>
      <c r="BB38" s="22"/>
      <c r="BC38" s="22"/>
      <c r="BD38" s="22"/>
      <c r="BE38" s="22"/>
      <c r="BF38" s="68"/>
      <c r="BG38" s="70"/>
      <c r="BH38" s="22"/>
      <c r="BI38" s="22"/>
      <c r="BJ38" s="22"/>
      <c r="BK38" s="68"/>
      <c r="BL38" s="70"/>
      <c r="BM38" s="22"/>
      <c r="BN38" s="22"/>
      <c r="BO38" s="22"/>
      <c r="BP38" s="22"/>
      <c r="BQ38" s="68"/>
      <c r="BR38" s="70"/>
      <c r="BS38" s="22"/>
      <c r="BT38" s="22"/>
      <c r="BU38" s="22"/>
      <c r="BV38" s="68"/>
      <c r="BW38" s="70"/>
      <c r="BX38" s="70"/>
      <c r="BY38" s="22"/>
      <c r="BZ38" s="22"/>
      <c r="CA38" s="68"/>
      <c r="CB38" s="70"/>
      <c r="CC38" s="22"/>
      <c r="CD38" s="22"/>
      <c r="CE38" s="22"/>
      <c r="CF38" s="68"/>
      <c r="CG38" s="70"/>
      <c r="CH38" s="22"/>
      <c r="CI38" s="22"/>
      <c r="CJ38" s="22"/>
      <c r="CK38" s="68"/>
      <c r="CL38" s="70"/>
      <c r="CM38" s="22"/>
      <c r="CN38" s="22"/>
      <c r="CO38" s="22"/>
      <c r="CP38" s="22"/>
      <c r="CQ38" s="68"/>
      <c r="CR38" s="22"/>
      <c r="CS38" s="22"/>
      <c r="CT38" s="22"/>
      <c r="CU38" s="22"/>
      <c r="CV38" s="68"/>
      <c r="CW38" s="22"/>
      <c r="CX38" s="22"/>
      <c r="CY38" s="22"/>
      <c r="CZ38" s="22"/>
      <c r="DA38" s="68"/>
      <c r="DB38" s="22"/>
      <c r="DC38" s="22"/>
      <c r="DD38" s="22"/>
      <c r="DE38" s="22"/>
      <c r="DF38" s="68"/>
      <c r="DG38" s="22"/>
      <c r="DH38" s="22"/>
      <c r="DI38" s="22"/>
      <c r="DJ38" s="22"/>
      <c r="DK38" s="68"/>
      <c r="DL38" s="22"/>
      <c r="DM38" s="22"/>
      <c r="DN38" s="22"/>
      <c r="DO38" s="22"/>
      <c r="DP38" s="68"/>
    </row>
    <row r="39" spans="1:120" x14ac:dyDescent="0.25">
      <c r="A39" s="49" t="s">
        <v>57</v>
      </c>
      <c r="B39" s="49" t="s">
        <v>98</v>
      </c>
      <c r="C39" t="s">
        <v>854</v>
      </c>
      <c r="E39" s="55" t="s">
        <v>670</v>
      </c>
      <c r="J39" s="6"/>
      <c r="K39" s="7"/>
      <c r="L39" s="68"/>
      <c r="M39" s="69"/>
      <c r="N39" s="22"/>
      <c r="O39" s="22"/>
      <c r="P39" s="22"/>
      <c r="Q39" s="22"/>
      <c r="R39" s="68"/>
      <c r="S39" s="69"/>
      <c r="T39" s="22"/>
      <c r="U39" s="22"/>
      <c r="V39" s="22"/>
      <c r="W39" s="68"/>
      <c r="X39" s="70"/>
      <c r="Y39" s="70"/>
      <c r="Z39" s="70"/>
      <c r="AA39" s="22"/>
      <c r="AB39" s="68"/>
      <c r="AC39" s="22"/>
      <c r="AD39" s="22"/>
      <c r="AE39" s="22"/>
      <c r="AF39" s="22"/>
      <c r="AG39" s="68"/>
      <c r="AH39" s="22"/>
      <c r="AI39" s="22"/>
      <c r="AJ39" s="22"/>
      <c r="AK39" s="22"/>
      <c r="AL39" s="68"/>
      <c r="AM39" s="22"/>
      <c r="AN39" s="22"/>
      <c r="AO39" s="22"/>
      <c r="AP39" s="22"/>
      <c r="AQ39" s="68"/>
      <c r="AR39" s="70"/>
      <c r="AS39" s="22"/>
      <c r="AT39" s="22"/>
      <c r="AU39" s="22"/>
      <c r="AV39" s="68"/>
      <c r="AW39" s="70"/>
      <c r="AX39" s="22"/>
      <c r="AY39" s="22"/>
      <c r="AZ39" s="22"/>
      <c r="BA39" s="68"/>
      <c r="BB39" s="22"/>
      <c r="BC39" s="22"/>
      <c r="BD39" s="22"/>
      <c r="BE39" s="22"/>
      <c r="BF39" s="68"/>
      <c r="BG39" s="70"/>
      <c r="BH39" s="22"/>
      <c r="BI39" s="22"/>
      <c r="BJ39" s="22"/>
      <c r="BK39" s="68"/>
      <c r="BL39" s="70"/>
      <c r="BM39" s="22"/>
      <c r="BN39" s="22"/>
      <c r="BO39" s="22"/>
      <c r="BP39" s="22"/>
      <c r="BQ39" s="68"/>
      <c r="BR39" s="70"/>
      <c r="BS39" s="22"/>
      <c r="BT39" s="22"/>
      <c r="BU39" s="22"/>
      <c r="BV39" s="68"/>
      <c r="BW39" s="70"/>
      <c r="BX39" s="70"/>
      <c r="BY39" s="22"/>
      <c r="BZ39" s="22"/>
      <c r="CA39" s="68"/>
      <c r="CB39" s="70"/>
      <c r="CC39" s="22"/>
      <c r="CD39" s="22"/>
      <c r="CE39" s="22"/>
      <c r="CF39" s="68"/>
      <c r="CG39" s="70"/>
      <c r="CH39" s="22"/>
      <c r="CI39" s="22"/>
      <c r="CJ39" s="22"/>
      <c r="CK39" s="68"/>
      <c r="CL39" s="70"/>
      <c r="CM39" s="22"/>
      <c r="CN39" s="22"/>
      <c r="CO39" s="22"/>
      <c r="CP39" s="22"/>
      <c r="CQ39" s="68"/>
      <c r="CR39" s="22"/>
      <c r="CS39" s="22"/>
      <c r="CT39" s="22"/>
      <c r="CU39" s="22"/>
      <c r="CV39" s="68"/>
      <c r="CW39" s="22"/>
      <c r="CX39" s="22"/>
      <c r="CY39" s="22"/>
      <c r="CZ39" s="22"/>
      <c r="DA39" s="68"/>
      <c r="DB39" s="22"/>
      <c r="DC39" s="22"/>
      <c r="DD39" s="22"/>
      <c r="DE39" s="22"/>
      <c r="DF39" s="68"/>
      <c r="DG39" s="22"/>
      <c r="DH39" s="22"/>
      <c r="DI39" s="22"/>
      <c r="DJ39" s="22"/>
      <c r="DK39" s="68"/>
      <c r="DL39" s="22"/>
      <c r="DM39" s="22"/>
      <c r="DN39" s="22"/>
      <c r="DO39" s="22"/>
      <c r="DP39" s="68"/>
    </row>
    <row r="40" spans="1:120" x14ac:dyDescent="0.25">
      <c r="A40" s="49" t="s">
        <v>200</v>
      </c>
      <c r="B40" s="49" t="s">
        <v>211</v>
      </c>
      <c r="C40" s="49" t="s">
        <v>954</v>
      </c>
      <c r="E40" s="50" t="s">
        <v>875</v>
      </c>
      <c r="J40" s="6"/>
      <c r="K40" s="7"/>
      <c r="L40" s="68"/>
      <c r="M40" s="69"/>
      <c r="N40" s="22"/>
      <c r="O40" s="22"/>
      <c r="P40" s="22"/>
      <c r="Q40" s="22"/>
      <c r="R40" s="68"/>
      <c r="S40" s="69"/>
      <c r="T40" s="22"/>
      <c r="U40" s="22"/>
      <c r="V40" s="22"/>
      <c r="W40" s="68"/>
      <c r="X40" s="70"/>
      <c r="Y40" s="70"/>
      <c r="Z40" s="70"/>
      <c r="AA40" s="22"/>
      <c r="AB40" s="68"/>
      <c r="AC40" s="22"/>
      <c r="AD40" s="22"/>
      <c r="AE40" s="22"/>
      <c r="AF40" s="22"/>
      <c r="AG40" s="68"/>
      <c r="AH40" s="22"/>
      <c r="AI40" s="22"/>
      <c r="AJ40" s="22"/>
      <c r="AK40" s="22"/>
      <c r="AL40" s="68"/>
      <c r="AM40" s="22"/>
      <c r="AN40" s="22"/>
      <c r="AO40" s="22"/>
      <c r="AP40" s="22"/>
      <c r="AQ40" s="68"/>
      <c r="AR40" s="70"/>
      <c r="AS40" s="22"/>
      <c r="AT40" s="22"/>
      <c r="AU40" s="22"/>
      <c r="AV40" s="68"/>
      <c r="AW40" s="70"/>
      <c r="AX40" s="22"/>
      <c r="AY40" s="22"/>
      <c r="AZ40" s="22"/>
      <c r="BA40" s="68"/>
      <c r="BB40" s="22"/>
      <c r="BC40" s="22"/>
      <c r="BD40" s="22"/>
      <c r="BE40" s="22"/>
      <c r="BF40" s="68"/>
      <c r="BG40" s="70"/>
      <c r="BH40" s="22"/>
      <c r="BI40" s="22"/>
      <c r="BJ40" s="22"/>
      <c r="BK40" s="68"/>
      <c r="BL40" s="70"/>
      <c r="BM40" s="22"/>
      <c r="BN40" s="22"/>
      <c r="BO40" s="22"/>
      <c r="BP40" s="22"/>
      <c r="BQ40" s="68"/>
      <c r="BR40" s="70"/>
      <c r="BS40" s="22"/>
      <c r="BT40" s="22"/>
      <c r="BU40" s="22"/>
      <c r="BV40" s="68"/>
      <c r="BW40" s="70"/>
      <c r="BX40" s="70"/>
      <c r="BY40" s="22"/>
      <c r="BZ40" s="22"/>
      <c r="CA40" s="68"/>
      <c r="CB40" s="70"/>
      <c r="CC40" s="22"/>
      <c r="CD40" s="22"/>
      <c r="CE40" s="22"/>
      <c r="CF40" s="68"/>
      <c r="CG40" s="70"/>
      <c r="CH40" s="22"/>
      <c r="CI40" s="22"/>
      <c r="CJ40" s="22"/>
      <c r="CK40" s="68"/>
      <c r="CL40" s="70"/>
      <c r="CM40" s="22"/>
      <c r="CN40" s="22"/>
      <c r="CO40" s="22"/>
      <c r="CP40" s="22"/>
      <c r="CQ40" s="68"/>
      <c r="CR40" s="22"/>
      <c r="CS40" s="22"/>
      <c r="CT40" s="22"/>
      <c r="CU40" s="22"/>
      <c r="CV40" s="68"/>
      <c r="CW40" s="22"/>
      <c r="CX40" s="22"/>
      <c r="CY40" s="22"/>
      <c r="CZ40" s="22"/>
      <c r="DA40" s="68"/>
      <c r="DB40" s="22"/>
      <c r="DC40" s="22"/>
      <c r="DD40" s="22"/>
      <c r="DE40" s="22"/>
      <c r="DF40" s="68"/>
      <c r="DG40" s="22"/>
      <c r="DH40" s="22"/>
      <c r="DI40" s="22"/>
      <c r="DJ40" s="22"/>
      <c r="DK40" s="68"/>
      <c r="DL40" s="22"/>
      <c r="DM40" s="22"/>
      <c r="DN40" s="22"/>
      <c r="DO40" s="22"/>
      <c r="DP40" s="68"/>
    </row>
    <row r="41" spans="1:120" x14ac:dyDescent="0.25">
      <c r="A41" s="49" t="s">
        <v>13</v>
      </c>
      <c r="B41" s="49" t="s">
        <v>74</v>
      </c>
      <c r="C41" s="49" t="s">
        <v>952</v>
      </c>
      <c r="E41" s="50" t="s">
        <v>953</v>
      </c>
      <c r="J41" s="6"/>
      <c r="K41" s="7"/>
      <c r="L41" s="68"/>
      <c r="M41" s="69"/>
      <c r="N41" s="22"/>
      <c r="O41" s="22"/>
      <c r="P41" s="22"/>
      <c r="Q41" s="22"/>
      <c r="R41" s="68"/>
      <c r="S41" s="69"/>
      <c r="T41" s="22"/>
      <c r="U41" s="22"/>
      <c r="V41" s="22"/>
      <c r="W41" s="68"/>
      <c r="X41" s="70"/>
      <c r="Y41" s="70"/>
      <c r="Z41" s="70"/>
      <c r="AA41" s="22"/>
      <c r="AB41" s="68"/>
      <c r="AC41" s="22"/>
      <c r="AD41" s="22"/>
      <c r="AE41" s="22"/>
      <c r="AF41" s="22"/>
      <c r="AG41" s="68"/>
      <c r="AH41" s="22"/>
      <c r="AI41" s="22"/>
      <c r="AJ41" s="22"/>
      <c r="AK41" s="22"/>
      <c r="AL41" s="68"/>
      <c r="AM41" s="22"/>
      <c r="AN41" s="22"/>
      <c r="AO41" s="22"/>
      <c r="AP41" s="22"/>
      <c r="AQ41" s="68"/>
      <c r="AR41" s="70"/>
      <c r="AS41" s="22"/>
      <c r="AT41" s="22"/>
      <c r="AU41" s="22"/>
      <c r="AV41" s="68"/>
      <c r="AW41" s="70"/>
      <c r="AX41" s="22"/>
      <c r="AY41" s="22"/>
      <c r="AZ41" s="22"/>
      <c r="BA41" s="68"/>
      <c r="BB41" s="22"/>
      <c r="BC41" s="22"/>
      <c r="BD41" s="22"/>
      <c r="BE41" s="22"/>
      <c r="BF41" s="68"/>
      <c r="BG41" s="70"/>
      <c r="BH41" s="22"/>
      <c r="BI41" s="22"/>
      <c r="BJ41" s="22"/>
      <c r="BK41" s="68"/>
      <c r="BL41" s="70"/>
      <c r="BM41" s="22"/>
      <c r="BN41" s="22"/>
      <c r="BO41" s="22"/>
      <c r="BP41" s="22"/>
      <c r="BQ41" s="68"/>
      <c r="BR41" s="70"/>
      <c r="BS41" s="22"/>
      <c r="BT41" s="22"/>
      <c r="BU41" s="22"/>
      <c r="BV41" s="68"/>
      <c r="BW41" s="70"/>
      <c r="BX41" s="70"/>
      <c r="BY41" s="22"/>
      <c r="BZ41" s="22"/>
      <c r="CA41" s="68"/>
      <c r="CB41" s="70"/>
      <c r="CC41" s="22"/>
      <c r="CD41" s="22"/>
      <c r="CE41" s="22"/>
      <c r="CF41" s="68"/>
      <c r="CG41" s="70"/>
      <c r="CH41" s="22"/>
      <c r="CI41" s="22"/>
      <c r="CJ41" s="22"/>
      <c r="CK41" s="68"/>
      <c r="CL41" s="70"/>
      <c r="CM41" s="22"/>
      <c r="CN41" s="22"/>
      <c r="CO41" s="22"/>
      <c r="CP41" s="22"/>
      <c r="CQ41" s="68"/>
      <c r="CR41" s="22"/>
      <c r="CS41" s="22"/>
      <c r="CT41" s="22"/>
      <c r="CU41" s="22"/>
      <c r="CV41" s="68"/>
      <c r="CW41" s="22"/>
      <c r="CX41" s="22"/>
      <c r="CY41" s="22"/>
      <c r="CZ41" s="22"/>
      <c r="DA41" s="68"/>
      <c r="DB41" s="22"/>
      <c r="DC41" s="22"/>
      <c r="DD41" s="22"/>
      <c r="DE41" s="22"/>
      <c r="DF41" s="68"/>
      <c r="DG41" s="22"/>
      <c r="DH41" s="22"/>
      <c r="DI41" s="22"/>
      <c r="DJ41" s="22"/>
      <c r="DK41" s="68"/>
      <c r="DL41" s="22"/>
      <c r="DM41" s="22"/>
      <c r="DN41" s="22"/>
      <c r="DO41" s="22"/>
      <c r="DP41" s="68"/>
    </row>
    <row r="42" spans="1:120" x14ac:dyDescent="0.25">
      <c r="A42" s="49" t="s">
        <v>13</v>
      </c>
      <c r="B42" s="49" t="s">
        <v>74</v>
      </c>
      <c r="C42" s="49" t="s">
        <v>955</v>
      </c>
      <c r="E42" s="50" t="s">
        <v>682</v>
      </c>
      <c r="J42" s="6"/>
      <c r="K42" s="7"/>
      <c r="L42" s="68"/>
      <c r="M42" s="69"/>
      <c r="N42" s="22"/>
      <c r="O42" s="22"/>
      <c r="P42" s="22"/>
      <c r="Q42" s="22"/>
      <c r="R42" s="68"/>
      <c r="S42" s="69"/>
      <c r="T42" s="22"/>
      <c r="U42" s="22"/>
      <c r="V42" s="22"/>
      <c r="W42" s="68"/>
      <c r="X42" s="70"/>
      <c r="Y42" s="70"/>
      <c r="Z42" s="70"/>
      <c r="AA42" s="22"/>
      <c r="AB42" s="68"/>
      <c r="AC42" s="22"/>
      <c r="AD42" s="22"/>
      <c r="AE42" s="22"/>
      <c r="AF42" s="22"/>
      <c r="AG42" s="68"/>
      <c r="AH42" s="22"/>
      <c r="AI42" s="22"/>
      <c r="AJ42" s="22"/>
      <c r="AK42" s="22"/>
      <c r="AL42" s="68"/>
      <c r="AM42" s="22"/>
      <c r="AN42" s="22"/>
      <c r="AO42" s="22"/>
      <c r="AP42" s="22"/>
      <c r="AQ42" s="68"/>
      <c r="AR42" s="70"/>
      <c r="AS42" s="22"/>
      <c r="AT42" s="22"/>
      <c r="AU42" s="22"/>
      <c r="AV42" s="68"/>
      <c r="AW42" s="70"/>
      <c r="AX42" s="22"/>
      <c r="AY42" s="22"/>
      <c r="AZ42" s="22"/>
      <c r="BA42" s="68"/>
      <c r="BB42" s="22"/>
      <c r="BC42" s="22"/>
      <c r="BD42" s="22"/>
      <c r="BE42" s="22"/>
      <c r="BF42" s="68"/>
      <c r="BG42" s="70"/>
      <c r="BH42" s="22"/>
      <c r="BI42" s="22"/>
      <c r="BJ42" s="22"/>
      <c r="BK42" s="68"/>
      <c r="BL42" s="70"/>
      <c r="BM42" s="22"/>
      <c r="BN42" s="22"/>
      <c r="BO42" s="22"/>
      <c r="BP42" s="22"/>
      <c r="BQ42" s="68"/>
      <c r="BR42" s="70"/>
      <c r="BS42" s="22"/>
      <c r="BT42" s="22"/>
      <c r="BU42" s="22"/>
      <c r="BV42" s="68"/>
      <c r="BW42" s="70"/>
      <c r="BX42" s="70"/>
      <c r="BY42" s="22"/>
      <c r="BZ42" s="22"/>
      <c r="CA42" s="68"/>
      <c r="CB42" s="70"/>
      <c r="CC42" s="22"/>
      <c r="CD42" s="22"/>
      <c r="CE42" s="22"/>
      <c r="CF42" s="68"/>
      <c r="CG42" s="70"/>
      <c r="CH42" s="22"/>
      <c r="CI42" s="22"/>
      <c r="CJ42" s="22"/>
      <c r="CK42" s="68"/>
      <c r="CL42" s="70"/>
      <c r="CM42" s="22"/>
      <c r="CN42" s="22"/>
      <c r="CO42" s="22"/>
      <c r="CP42" s="22"/>
      <c r="CQ42" s="68"/>
      <c r="CR42" s="22"/>
      <c r="CS42" s="22"/>
      <c r="CT42" s="22"/>
      <c r="CU42" s="22"/>
      <c r="CV42" s="68"/>
      <c r="CW42" s="22"/>
      <c r="CX42" s="22"/>
      <c r="CY42" s="22"/>
      <c r="CZ42" s="22"/>
      <c r="DA42" s="68"/>
      <c r="DB42" s="22"/>
      <c r="DC42" s="22"/>
      <c r="DD42" s="22"/>
      <c r="DE42" s="22"/>
      <c r="DF42" s="68"/>
      <c r="DG42" s="22"/>
      <c r="DH42" s="22"/>
      <c r="DI42" s="22"/>
      <c r="DJ42" s="22"/>
      <c r="DK42" s="68"/>
      <c r="DL42" s="22"/>
      <c r="DM42" s="22"/>
      <c r="DN42" s="22"/>
      <c r="DO42" s="22"/>
      <c r="DP42" s="68"/>
    </row>
    <row r="43" spans="1:120" x14ac:dyDescent="0.25">
      <c r="A43" s="49"/>
      <c r="B43" s="49"/>
      <c r="E43" s="55"/>
      <c r="J43" s="6"/>
      <c r="K43" s="7"/>
      <c r="L43" s="68"/>
      <c r="M43" s="69"/>
      <c r="N43" s="22"/>
      <c r="O43" s="22"/>
      <c r="P43" s="22"/>
      <c r="Q43" s="22"/>
      <c r="R43" s="68"/>
      <c r="S43" s="69"/>
      <c r="T43" s="22"/>
      <c r="U43" s="22"/>
      <c r="V43" s="22"/>
      <c r="W43" s="68"/>
      <c r="X43" s="70"/>
      <c r="Y43" s="70"/>
      <c r="Z43" s="70"/>
      <c r="AA43" s="22"/>
      <c r="AB43" s="68"/>
      <c r="AC43" s="22"/>
      <c r="AD43" s="22"/>
      <c r="AE43" s="22"/>
      <c r="AF43" s="22"/>
      <c r="AG43" s="68"/>
      <c r="AH43" s="22"/>
      <c r="AI43" s="22"/>
      <c r="AJ43" s="22"/>
      <c r="AK43" s="22"/>
      <c r="AL43" s="68"/>
      <c r="AM43" s="22"/>
      <c r="AN43" s="22"/>
      <c r="AO43" s="22"/>
      <c r="AP43" s="22"/>
      <c r="AQ43" s="68"/>
      <c r="AR43" s="70"/>
      <c r="AS43" s="22"/>
      <c r="AT43" s="22"/>
      <c r="AU43" s="22"/>
      <c r="AV43" s="68"/>
      <c r="AW43" s="70"/>
      <c r="AX43" s="22"/>
      <c r="AY43" s="22"/>
      <c r="AZ43" s="22"/>
      <c r="BA43" s="68"/>
      <c r="BB43" s="22"/>
      <c r="BC43" s="22"/>
      <c r="BD43" s="22"/>
      <c r="BE43" s="22"/>
      <c r="BF43" s="68"/>
      <c r="BG43" s="70"/>
      <c r="BH43" s="22"/>
      <c r="BI43" s="22"/>
      <c r="BJ43" s="22"/>
      <c r="BK43" s="68"/>
      <c r="BL43" s="70"/>
      <c r="BM43" s="22"/>
      <c r="BN43" s="22"/>
      <c r="BO43" s="22"/>
      <c r="BP43" s="22"/>
      <c r="BQ43" s="68"/>
      <c r="BR43" s="70"/>
      <c r="BS43" s="22"/>
      <c r="BT43" s="22"/>
      <c r="BU43" s="22"/>
      <c r="BV43" s="68"/>
      <c r="BW43" s="70"/>
      <c r="BX43" s="70"/>
      <c r="BY43" s="22"/>
      <c r="BZ43" s="22"/>
      <c r="CA43" s="68"/>
      <c r="CB43" s="70"/>
      <c r="CC43" s="22"/>
      <c r="CD43" s="22"/>
      <c r="CE43" s="22"/>
      <c r="CF43" s="68"/>
      <c r="CG43" s="70"/>
      <c r="CH43" s="22"/>
      <c r="CI43" s="22"/>
      <c r="CJ43" s="22"/>
      <c r="CK43" s="68"/>
      <c r="CL43" s="70"/>
      <c r="CM43" s="22"/>
      <c r="CN43" s="22"/>
      <c r="CO43" s="22"/>
      <c r="CP43" s="22"/>
      <c r="CQ43" s="68"/>
      <c r="CR43" s="22"/>
      <c r="CS43" s="22"/>
      <c r="CT43" s="22"/>
      <c r="CU43" s="22"/>
      <c r="CV43" s="68"/>
      <c r="CW43" s="22"/>
      <c r="CX43" s="22"/>
      <c r="CY43" s="22"/>
      <c r="CZ43" s="22"/>
      <c r="DA43" s="68"/>
      <c r="DB43" s="22"/>
      <c r="DC43" s="22"/>
      <c r="DD43" s="22"/>
      <c r="DE43" s="22"/>
      <c r="DF43" s="68"/>
      <c r="DG43" s="22"/>
      <c r="DH43" s="22"/>
      <c r="DI43" s="22"/>
      <c r="DJ43" s="22"/>
      <c r="DK43" s="68"/>
      <c r="DL43" s="22"/>
      <c r="DM43" s="22"/>
      <c r="DN43" s="22"/>
      <c r="DO43" s="22"/>
      <c r="DP43" s="68"/>
    </row>
    <row r="44" spans="1:120" x14ac:dyDescent="0.25">
      <c r="A44" s="49"/>
      <c r="B44" s="49"/>
      <c r="E44" s="55"/>
      <c r="J44" s="6"/>
      <c r="K44" s="7"/>
      <c r="L44" s="68"/>
      <c r="M44" s="69"/>
      <c r="N44" s="22"/>
      <c r="O44" s="22"/>
      <c r="P44" s="22"/>
      <c r="Q44" s="22"/>
      <c r="R44" s="68"/>
      <c r="S44" s="69"/>
      <c r="T44" s="22"/>
      <c r="U44" s="22"/>
      <c r="V44" s="22"/>
      <c r="W44" s="68"/>
      <c r="X44" s="70"/>
      <c r="Y44" s="70"/>
      <c r="Z44" s="70"/>
      <c r="AA44" s="22"/>
      <c r="AB44" s="68"/>
      <c r="AC44" s="22"/>
      <c r="AD44" s="22"/>
      <c r="AE44" s="22"/>
      <c r="AF44" s="22"/>
      <c r="AG44" s="68"/>
      <c r="AH44" s="22"/>
      <c r="AI44" s="22"/>
      <c r="AJ44" s="22"/>
      <c r="AK44" s="22"/>
      <c r="AL44" s="68"/>
      <c r="AM44" s="22"/>
      <c r="AN44" s="22"/>
      <c r="AO44" s="22"/>
      <c r="AP44" s="22"/>
      <c r="AQ44" s="68"/>
      <c r="AR44" s="70"/>
      <c r="AS44" s="22"/>
      <c r="AT44" s="22"/>
      <c r="AU44" s="22"/>
      <c r="AV44" s="68"/>
      <c r="AW44" s="70"/>
      <c r="AX44" s="22"/>
      <c r="AY44" s="22"/>
      <c r="AZ44" s="22"/>
      <c r="BA44" s="68"/>
      <c r="BB44" s="22"/>
      <c r="BC44" s="22"/>
      <c r="BD44" s="22"/>
      <c r="BE44" s="22"/>
      <c r="BF44" s="68"/>
      <c r="BG44" s="70"/>
      <c r="BH44" s="22"/>
      <c r="BI44" s="22"/>
      <c r="BJ44" s="22"/>
      <c r="BK44" s="68"/>
      <c r="BL44" s="70"/>
      <c r="BM44" s="22"/>
      <c r="BN44" s="22"/>
      <c r="BO44" s="22"/>
      <c r="BP44" s="22"/>
      <c r="BQ44" s="68"/>
      <c r="BR44" s="70"/>
      <c r="BS44" s="22"/>
      <c r="BT44" s="22"/>
      <c r="BU44" s="22"/>
      <c r="BV44" s="68"/>
      <c r="BW44" s="70"/>
      <c r="BX44" s="70"/>
      <c r="BY44" s="22"/>
      <c r="BZ44" s="22"/>
      <c r="CA44" s="68"/>
      <c r="CB44" s="70"/>
      <c r="CC44" s="22"/>
      <c r="CD44" s="22"/>
      <c r="CE44" s="22"/>
      <c r="CF44" s="68"/>
      <c r="CG44" s="70"/>
      <c r="CH44" s="22"/>
      <c r="CI44" s="22"/>
      <c r="CJ44" s="22"/>
      <c r="CK44" s="68"/>
      <c r="CL44" s="70"/>
      <c r="CM44" s="22"/>
      <c r="CN44" s="22"/>
      <c r="CO44" s="22"/>
      <c r="CP44" s="22"/>
      <c r="CQ44" s="68"/>
      <c r="CR44" s="22"/>
      <c r="CS44" s="22"/>
      <c r="CT44" s="22"/>
      <c r="CU44" s="22"/>
      <c r="CV44" s="68"/>
      <c r="CW44" s="22"/>
      <c r="CX44" s="22"/>
      <c r="CY44" s="22"/>
      <c r="CZ44" s="22"/>
      <c r="DA44" s="68"/>
      <c r="DB44" s="22"/>
      <c r="DC44" s="22"/>
      <c r="DD44" s="22"/>
      <c r="DE44" s="22"/>
      <c r="DF44" s="68"/>
      <c r="DG44" s="22"/>
      <c r="DH44" s="22"/>
      <c r="DI44" s="22"/>
      <c r="DJ44" s="22"/>
      <c r="DK44" s="68"/>
      <c r="DL44" s="22"/>
      <c r="DM44" s="22"/>
      <c r="DN44" s="22"/>
      <c r="DO44" s="22"/>
      <c r="DP44" s="68"/>
    </row>
    <row r="45" spans="1:120" x14ac:dyDescent="0.25">
      <c r="A45" s="49"/>
      <c r="B45" s="49"/>
      <c r="C45" s="49"/>
      <c r="E45" s="50"/>
      <c r="J45" s="6"/>
      <c r="K45" s="7"/>
      <c r="L45" s="68"/>
      <c r="M45" s="69"/>
      <c r="N45" s="22"/>
      <c r="O45" s="22"/>
      <c r="P45" s="22"/>
      <c r="Q45" s="22"/>
      <c r="R45" s="68"/>
      <c r="S45" s="69"/>
      <c r="T45" s="22"/>
      <c r="U45" s="22"/>
      <c r="V45" s="22"/>
      <c r="W45" s="68"/>
      <c r="X45" s="70"/>
      <c r="Y45" s="70"/>
      <c r="Z45" s="70"/>
      <c r="AA45" s="22"/>
      <c r="AB45" s="68"/>
      <c r="AC45" s="22"/>
      <c r="AD45" s="22"/>
      <c r="AE45" s="22"/>
      <c r="AF45" s="22"/>
      <c r="AG45" s="68"/>
      <c r="AH45" s="22"/>
      <c r="AI45" s="22"/>
      <c r="AJ45" s="22"/>
      <c r="AK45" s="22"/>
      <c r="AL45" s="68"/>
      <c r="AM45" s="22"/>
      <c r="AN45" s="22"/>
      <c r="AO45" s="22"/>
      <c r="AP45" s="22"/>
      <c r="AQ45" s="68"/>
      <c r="AR45" s="70"/>
      <c r="AS45" s="22"/>
      <c r="AT45" s="22"/>
      <c r="AU45" s="22"/>
      <c r="AV45" s="68"/>
      <c r="AW45" s="70"/>
      <c r="AX45" s="22"/>
      <c r="AY45" s="22"/>
      <c r="AZ45" s="22"/>
      <c r="BA45" s="68"/>
      <c r="BB45" s="22"/>
      <c r="BC45" s="22"/>
      <c r="BD45" s="22"/>
      <c r="BE45" s="22"/>
      <c r="BF45" s="68"/>
      <c r="BG45" s="70"/>
      <c r="BH45" s="22"/>
      <c r="BI45" s="22"/>
      <c r="BJ45" s="22"/>
      <c r="BK45" s="68"/>
      <c r="BL45" s="70"/>
      <c r="BM45" s="22"/>
      <c r="BN45" s="22"/>
      <c r="BO45" s="22"/>
      <c r="BP45" s="22"/>
      <c r="BQ45" s="68"/>
      <c r="BR45" s="70"/>
      <c r="BS45" s="22"/>
      <c r="BT45" s="22"/>
      <c r="BU45" s="22"/>
      <c r="BV45" s="68"/>
      <c r="BW45" s="70"/>
      <c r="BX45" s="70"/>
      <c r="BY45" s="22"/>
      <c r="BZ45" s="22"/>
      <c r="CA45" s="68"/>
      <c r="CB45" s="70"/>
      <c r="CC45" s="22"/>
      <c r="CD45" s="22"/>
      <c r="CE45" s="22"/>
      <c r="CF45" s="68"/>
      <c r="CG45" s="70"/>
      <c r="CH45" s="22"/>
      <c r="CI45" s="22"/>
      <c r="CJ45" s="22"/>
      <c r="CK45" s="68"/>
      <c r="CL45" s="70"/>
      <c r="CM45" s="22"/>
      <c r="CN45" s="22"/>
      <c r="CO45" s="22"/>
      <c r="CP45" s="22"/>
      <c r="CQ45" s="68"/>
      <c r="CR45" s="22"/>
      <c r="CS45" s="22"/>
      <c r="CT45" s="22"/>
      <c r="CU45" s="22"/>
      <c r="CV45" s="68"/>
      <c r="CW45" s="22"/>
      <c r="CX45" s="22"/>
      <c r="CY45" s="22"/>
      <c r="CZ45" s="22"/>
      <c r="DA45" s="68"/>
      <c r="DB45" s="22"/>
      <c r="DC45" s="22"/>
      <c r="DD45" s="22"/>
      <c r="DE45" s="22"/>
      <c r="DF45" s="68"/>
      <c r="DG45" s="22"/>
      <c r="DH45" s="22"/>
      <c r="DI45" s="22"/>
      <c r="DJ45" s="22"/>
      <c r="DK45" s="68"/>
      <c r="DL45" s="22"/>
      <c r="DM45" s="22"/>
      <c r="DN45" s="22"/>
      <c r="DO45" s="22"/>
      <c r="DP45" s="68"/>
    </row>
    <row r="46" spans="1:120" x14ac:dyDescent="0.25">
      <c r="A46" s="49"/>
      <c r="B46" s="49"/>
      <c r="C46" s="49"/>
      <c r="D46" s="49"/>
      <c r="E46" s="50"/>
      <c r="J46" s="6"/>
      <c r="K46" s="7"/>
      <c r="L46" s="68"/>
      <c r="M46" s="69"/>
      <c r="N46" s="22"/>
      <c r="O46" s="22"/>
      <c r="P46" s="22"/>
      <c r="Q46" s="22"/>
      <c r="R46" s="68"/>
      <c r="S46" s="69"/>
      <c r="T46" s="22"/>
      <c r="U46" s="22"/>
      <c r="V46" s="22"/>
      <c r="W46" s="68"/>
      <c r="X46" s="70"/>
      <c r="Y46" s="70"/>
      <c r="Z46" s="70"/>
      <c r="AA46" s="22"/>
      <c r="AB46" s="68"/>
      <c r="AC46" s="22"/>
      <c r="AD46" s="22"/>
      <c r="AE46" s="22"/>
      <c r="AF46" s="22"/>
      <c r="AG46" s="68"/>
      <c r="AH46" s="22"/>
      <c r="AI46" s="22"/>
      <c r="AJ46" s="22"/>
      <c r="AK46" s="22"/>
      <c r="AL46" s="68"/>
      <c r="AM46" s="22"/>
      <c r="AN46" s="22"/>
      <c r="AO46" s="22"/>
      <c r="AP46" s="22"/>
      <c r="AQ46" s="68"/>
      <c r="AR46" s="70"/>
      <c r="AS46" s="22"/>
      <c r="AT46" s="22"/>
      <c r="AU46" s="22"/>
      <c r="AV46" s="68"/>
      <c r="AW46" s="70"/>
      <c r="AX46" s="22"/>
      <c r="AY46" s="22"/>
      <c r="AZ46" s="22"/>
      <c r="BA46" s="68"/>
      <c r="BB46" s="22"/>
      <c r="BC46" s="22"/>
      <c r="BD46" s="22"/>
      <c r="BE46" s="22"/>
      <c r="BF46" s="68"/>
      <c r="BG46" s="70"/>
      <c r="BH46" s="22"/>
      <c r="BI46" s="22"/>
      <c r="BJ46" s="22"/>
      <c r="BK46" s="68"/>
      <c r="BL46" s="70"/>
      <c r="BM46" s="22"/>
      <c r="BN46" s="22"/>
      <c r="BO46" s="22"/>
      <c r="BP46" s="22"/>
      <c r="BQ46" s="68"/>
      <c r="BR46" s="70"/>
      <c r="BS46" s="22"/>
      <c r="BT46" s="22"/>
      <c r="BU46" s="22"/>
      <c r="BV46" s="68"/>
      <c r="BW46" s="70"/>
      <c r="BX46" s="70"/>
      <c r="BY46" s="22"/>
      <c r="BZ46" s="22"/>
      <c r="CA46" s="68"/>
      <c r="CB46" s="70"/>
      <c r="CC46" s="22"/>
      <c r="CD46" s="22"/>
      <c r="CE46" s="22"/>
      <c r="CF46" s="68"/>
      <c r="CG46" s="70"/>
      <c r="CH46" s="22"/>
      <c r="CI46" s="22"/>
      <c r="CJ46" s="22"/>
      <c r="CK46" s="68"/>
      <c r="CL46" s="70"/>
      <c r="CM46" s="22"/>
      <c r="CN46" s="22"/>
      <c r="CO46" s="22"/>
      <c r="CP46" s="22"/>
      <c r="CQ46" s="68"/>
      <c r="CR46" s="22"/>
      <c r="CS46" s="22"/>
      <c r="CT46" s="22"/>
      <c r="CU46" s="22"/>
      <c r="CV46" s="68"/>
      <c r="CW46" s="22"/>
      <c r="CX46" s="22"/>
      <c r="CY46" s="22"/>
      <c r="CZ46" s="22"/>
      <c r="DA46" s="68"/>
      <c r="DB46" s="22"/>
      <c r="DC46" s="22"/>
      <c r="DD46" s="22"/>
      <c r="DE46" s="22"/>
      <c r="DF46" s="68"/>
      <c r="DG46" s="22"/>
      <c r="DH46" s="22"/>
      <c r="DI46" s="22"/>
      <c r="DJ46" s="22"/>
      <c r="DK46" s="68"/>
      <c r="DL46" s="22"/>
      <c r="DM46" s="22"/>
      <c r="DN46" s="22"/>
      <c r="DO46" s="22"/>
      <c r="DP46" s="68"/>
    </row>
    <row r="47" spans="1:120" x14ac:dyDescent="0.25">
      <c r="A47" s="49"/>
      <c r="B47" s="49"/>
      <c r="C47" s="49"/>
      <c r="E47" s="49"/>
      <c r="J47" s="6"/>
      <c r="K47" s="7"/>
      <c r="L47" s="68"/>
      <c r="M47" s="69"/>
      <c r="N47" s="22"/>
      <c r="O47" s="22"/>
      <c r="P47" s="22"/>
      <c r="Q47" s="22"/>
      <c r="R47" s="68"/>
      <c r="S47" s="69"/>
      <c r="T47" s="22"/>
      <c r="U47" s="22"/>
      <c r="V47" s="22"/>
      <c r="W47" s="68"/>
      <c r="X47" s="70"/>
      <c r="Y47" s="70"/>
      <c r="Z47" s="70"/>
      <c r="AA47" s="22"/>
      <c r="AB47" s="68"/>
      <c r="AC47" s="22"/>
      <c r="AD47" s="22"/>
      <c r="AE47" s="22"/>
      <c r="AF47" s="22"/>
      <c r="AG47" s="68"/>
      <c r="AH47" s="22"/>
      <c r="AI47" s="22"/>
      <c r="AJ47" s="22"/>
      <c r="AK47" s="22"/>
      <c r="AL47" s="68"/>
      <c r="AM47" s="22"/>
      <c r="AN47" s="22"/>
      <c r="AO47" s="22"/>
      <c r="AP47" s="22"/>
      <c r="AQ47" s="68"/>
      <c r="AR47" s="70"/>
      <c r="AS47" s="22"/>
      <c r="AT47" s="22"/>
      <c r="AU47" s="22"/>
      <c r="AV47" s="68"/>
      <c r="AW47" s="70"/>
      <c r="AX47" s="22"/>
      <c r="AY47" s="22"/>
      <c r="AZ47" s="22"/>
      <c r="BA47" s="68"/>
      <c r="BB47" s="22"/>
      <c r="BC47" s="22"/>
      <c r="BD47" s="22"/>
      <c r="BE47" s="22"/>
      <c r="BF47" s="68"/>
      <c r="BG47" s="70"/>
      <c r="BH47" s="22"/>
      <c r="BI47" s="22"/>
      <c r="BJ47" s="22"/>
      <c r="BK47" s="68"/>
      <c r="BL47" s="70"/>
      <c r="BM47" s="22"/>
      <c r="BN47" s="22"/>
      <c r="BO47" s="22"/>
      <c r="BP47" s="22"/>
      <c r="BQ47" s="68"/>
      <c r="BR47" s="70"/>
      <c r="BS47" s="22"/>
      <c r="BT47" s="22"/>
      <c r="BU47" s="22"/>
      <c r="BV47" s="68"/>
      <c r="BW47" s="70"/>
      <c r="BX47" s="70"/>
      <c r="BY47" s="22"/>
      <c r="BZ47" s="22"/>
      <c r="CA47" s="68"/>
      <c r="CB47" s="70"/>
      <c r="CC47" s="22"/>
      <c r="CD47" s="22"/>
      <c r="CE47" s="22"/>
      <c r="CF47" s="68"/>
      <c r="CG47" s="70"/>
      <c r="CH47" s="22"/>
      <c r="CI47" s="22"/>
      <c r="CJ47" s="22"/>
      <c r="CK47" s="68"/>
      <c r="CL47" s="70"/>
      <c r="CM47" s="22"/>
      <c r="CN47" s="22"/>
      <c r="CO47" s="22"/>
      <c r="CP47" s="22"/>
      <c r="CQ47" s="68"/>
      <c r="CR47" s="22"/>
      <c r="CS47" s="22"/>
      <c r="CT47" s="22"/>
      <c r="CU47" s="22"/>
      <c r="CV47" s="68"/>
      <c r="CW47" s="22"/>
      <c r="CX47" s="22"/>
      <c r="CY47" s="22"/>
      <c r="CZ47" s="22"/>
      <c r="DA47" s="68"/>
      <c r="DB47" s="22"/>
      <c r="DC47" s="22"/>
      <c r="DD47" s="22"/>
      <c r="DE47" s="22"/>
      <c r="DF47" s="68"/>
      <c r="DG47" s="22"/>
      <c r="DH47" s="22"/>
      <c r="DI47" s="22"/>
      <c r="DJ47" s="22"/>
      <c r="DK47" s="68"/>
      <c r="DL47" s="22"/>
      <c r="DM47" s="22"/>
      <c r="DN47" s="22"/>
      <c r="DO47" s="22"/>
      <c r="DP47" s="68"/>
    </row>
    <row r="48" spans="1:120" x14ac:dyDescent="0.25">
      <c r="A48" s="49"/>
      <c r="B48" s="49"/>
      <c r="C48" s="49"/>
      <c r="D48" s="49"/>
      <c r="E48" s="50"/>
      <c r="J48" s="6"/>
      <c r="K48" s="7"/>
      <c r="L48" s="68"/>
      <c r="M48" s="69"/>
      <c r="N48" s="22"/>
      <c r="O48" s="22"/>
      <c r="P48" s="22"/>
      <c r="Q48" s="22"/>
      <c r="R48" s="68"/>
      <c r="S48" s="69"/>
      <c r="T48" s="22"/>
      <c r="U48" s="22"/>
      <c r="V48" s="22"/>
      <c r="W48" s="68"/>
      <c r="X48" s="70"/>
      <c r="Y48" s="70"/>
      <c r="Z48" s="70"/>
      <c r="AA48" s="22"/>
      <c r="AB48" s="68"/>
      <c r="AC48" s="22"/>
      <c r="AD48" s="22"/>
      <c r="AE48" s="22"/>
      <c r="AF48" s="22"/>
      <c r="AG48" s="68"/>
      <c r="AH48" s="22"/>
      <c r="AI48" s="22"/>
      <c r="AJ48" s="22"/>
      <c r="AK48" s="22"/>
      <c r="AL48" s="68"/>
      <c r="AM48" s="22"/>
      <c r="AN48" s="22"/>
      <c r="AO48" s="22"/>
      <c r="AP48" s="22"/>
      <c r="AQ48" s="68"/>
      <c r="AR48" s="70"/>
      <c r="AS48" s="22"/>
      <c r="AT48" s="22"/>
      <c r="AU48" s="22"/>
      <c r="AV48" s="68"/>
      <c r="AW48" s="70"/>
      <c r="AX48" s="22"/>
      <c r="AY48" s="22"/>
      <c r="AZ48" s="22"/>
      <c r="BA48" s="68"/>
      <c r="BB48" s="22"/>
      <c r="BC48" s="22"/>
      <c r="BD48" s="22"/>
      <c r="BE48" s="22"/>
      <c r="BF48" s="68"/>
      <c r="BG48" s="70"/>
      <c r="BH48" s="22"/>
      <c r="BI48" s="22"/>
      <c r="BJ48" s="22"/>
      <c r="BK48" s="68"/>
      <c r="BL48" s="70"/>
      <c r="BM48" s="22"/>
      <c r="BN48" s="22"/>
      <c r="BO48" s="22"/>
      <c r="BP48" s="22"/>
      <c r="BQ48" s="68"/>
      <c r="BR48" s="70"/>
      <c r="BS48" s="22"/>
      <c r="BT48" s="22"/>
      <c r="BU48" s="22"/>
      <c r="BV48" s="68"/>
      <c r="BW48" s="70"/>
      <c r="BX48" s="70"/>
      <c r="BY48" s="22"/>
      <c r="BZ48" s="22"/>
      <c r="CA48" s="68"/>
      <c r="CB48" s="70"/>
      <c r="CC48" s="22"/>
      <c r="CD48" s="22"/>
      <c r="CE48" s="22"/>
      <c r="CF48" s="68"/>
      <c r="CG48" s="70"/>
      <c r="CH48" s="22"/>
      <c r="CI48" s="22"/>
      <c r="CJ48" s="22"/>
      <c r="CK48" s="68"/>
      <c r="CL48" s="70"/>
      <c r="CM48" s="22"/>
      <c r="CN48" s="22"/>
      <c r="CO48" s="22"/>
      <c r="CP48" s="22"/>
      <c r="CQ48" s="68"/>
      <c r="CR48" s="22"/>
      <c r="CS48" s="22"/>
      <c r="CT48" s="22"/>
      <c r="CU48" s="22"/>
      <c r="CV48" s="68"/>
      <c r="CW48" s="22"/>
      <c r="CX48" s="22"/>
      <c r="CY48" s="22"/>
      <c r="CZ48" s="22"/>
      <c r="DA48" s="68"/>
      <c r="DB48" s="22"/>
      <c r="DC48" s="22"/>
      <c r="DD48" s="22"/>
      <c r="DE48" s="22"/>
      <c r="DF48" s="68"/>
      <c r="DG48" s="22"/>
      <c r="DH48" s="22"/>
      <c r="DI48" s="22"/>
      <c r="DJ48" s="22"/>
      <c r="DK48" s="68"/>
      <c r="DL48" s="22"/>
      <c r="DM48" s="22"/>
      <c r="DN48" s="22"/>
      <c r="DO48" s="22"/>
      <c r="DP48" s="68"/>
    </row>
    <row r="49" spans="1:120" x14ac:dyDescent="0.25">
      <c r="A49" s="49"/>
      <c r="B49" s="49"/>
      <c r="C49" s="49"/>
      <c r="E49" s="50"/>
      <c r="J49" s="6"/>
      <c r="K49" s="7"/>
      <c r="L49" s="68"/>
      <c r="M49" s="69"/>
      <c r="N49" s="22"/>
      <c r="O49" s="22"/>
      <c r="P49" s="22"/>
      <c r="Q49" s="22"/>
      <c r="R49" s="68"/>
      <c r="S49" s="69"/>
      <c r="T49" s="22"/>
      <c r="U49" s="22"/>
      <c r="V49" s="22"/>
      <c r="W49" s="68"/>
      <c r="X49" s="70"/>
      <c r="Y49" s="70"/>
      <c r="Z49" s="70"/>
      <c r="AA49" s="22"/>
      <c r="AB49" s="68"/>
      <c r="AC49" s="22"/>
      <c r="AD49" s="22"/>
      <c r="AE49" s="22"/>
      <c r="AF49" s="22"/>
      <c r="AG49" s="68"/>
      <c r="AH49" s="22"/>
      <c r="AI49" s="22"/>
      <c r="AJ49" s="22"/>
      <c r="AK49" s="22"/>
      <c r="AL49" s="68"/>
      <c r="AM49" s="22"/>
      <c r="AN49" s="22"/>
      <c r="AO49" s="22"/>
      <c r="AP49" s="22"/>
      <c r="AQ49" s="68"/>
      <c r="AR49" s="70"/>
      <c r="AS49" s="22"/>
      <c r="AT49" s="22"/>
      <c r="AU49" s="22"/>
      <c r="AV49" s="68"/>
      <c r="AW49" s="70"/>
      <c r="AX49" s="22"/>
      <c r="AY49" s="22"/>
      <c r="AZ49" s="22"/>
      <c r="BA49" s="68"/>
      <c r="BB49" s="22"/>
      <c r="BC49" s="22"/>
      <c r="BD49" s="22"/>
      <c r="BE49" s="22"/>
      <c r="BF49" s="68"/>
      <c r="BG49" s="70"/>
      <c r="BH49" s="22"/>
      <c r="BI49" s="22"/>
      <c r="BJ49" s="22"/>
      <c r="BK49" s="68"/>
      <c r="BL49" s="70"/>
      <c r="BM49" s="22"/>
      <c r="BN49" s="22"/>
      <c r="BO49" s="22"/>
      <c r="BP49" s="22"/>
      <c r="BQ49" s="68"/>
      <c r="BR49" s="70"/>
      <c r="BS49" s="22"/>
      <c r="BT49" s="22"/>
      <c r="BU49" s="22"/>
      <c r="BV49" s="68"/>
      <c r="BW49" s="70"/>
      <c r="BX49" s="70"/>
      <c r="BY49" s="22"/>
      <c r="BZ49" s="22"/>
      <c r="CA49" s="68"/>
      <c r="CB49" s="70"/>
      <c r="CC49" s="22"/>
      <c r="CD49" s="22"/>
      <c r="CE49" s="22"/>
      <c r="CF49" s="68"/>
      <c r="CG49" s="70"/>
      <c r="CH49" s="22"/>
      <c r="CI49" s="22"/>
      <c r="CJ49" s="22"/>
      <c r="CK49" s="68"/>
      <c r="CL49" s="70"/>
      <c r="CM49" s="22"/>
      <c r="CN49" s="22"/>
      <c r="CO49" s="22"/>
      <c r="CP49" s="22"/>
      <c r="CQ49" s="68"/>
      <c r="CR49" s="22"/>
      <c r="CS49" s="22"/>
      <c r="CT49" s="22"/>
      <c r="CU49" s="22"/>
      <c r="CV49" s="68"/>
      <c r="CW49" s="22"/>
      <c r="CX49" s="22"/>
      <c r="CY49" s="22"/>
      <c r="CZ49" s="22"/>
      <c r="DA49" s="68"/>
      <c r="DB49" s="22"/>
      <c r="DC49" s="22"/>
      <c r="DD49" s="22"/>
      <c r="DE49" s="22"/>
      <c r="DF49" s="68"/>
      <c r="DG49" s="22"/>
      <c r="DH49" s="22"/>
      <c r="DI49" s="22"/>
      <c r="DJ49" s="22"/>
      <c r="DK49" s="68"/>
      <c r="DL49" s="22"/>
      <c r="DM49" s="22"/>
      <c r="DN49" s="22"/>
      <c r="DO49" s="22"/>
      <c r="DP49" s="68"/>
    </row>
    <row r="50" spans="1:120" x14ac:dyDescent="0.25">
      <c r="A50" s="49"/>
      <c r="B50" s="49"/>
      <c r="C50" s="49"/>
      <c r="E50" s="50"/>
      <c r="K50" s="7"/>
      <c r="L50" s="68"/>
      <c r="M50" s="69"/>
      <c r="N50" s="22"/>
      <c r="O50" s="22"/>
      <c r="P50" s="22"/>
      <c r="Q50" s="22"/>
      <c r="R50" s="68"/>
      <c r="S50" s="69"/>
      <c r="T50" s="22"/>
      <c r="U50" s="22"/>
      <c r="V50" s="22"/>
      <c r="W50" s="68"/>
      <c r="X50" s="70"/>
      <c r="Y50" s="70"/>
      <c r="Z50" s="70"/>
      <c r="AA50" s="22"/>
      <c r="AB50" s="68"/>
      <c r="AC50" s="22"/>
      <c r="AD50" s="22"/>
      <c r="AE50" s="22"/>
      <c r="AF50" s="22"/>
      <c r="AG50" s="68"/>
      <c r="AH50" s="22"/>
      <c r="AI50" s="22"/>
      <c r="AJ50" s="22"/>
      <c r="AK50" s="22"/>
      <c r="AL50" s="68"/>
      <c r="AM50" s="22"/>
      <c r="AN50" s="22"/>
      <c r="AO50" s="22"/>
      <c r="AP50" s="22"/>
      <c r="AQ50" s="68"/>
      <c r="AR50" s="70"/>
      <c r="AS50" s="22"/>
      <c r="AT50" s="22"/>
      <c r="AU50" s="22"/>
      <c r="AV50" s="68"/>
      <c r="AW50" s="70"/>
      <c r="AX50" s="22"/>
      <c r="AY50" s="22"/>
      <c r="AZ50" s="22"/>
      <c r="BA50" s="68"/>
      <c r="BB50" s="22"/>
      <c r="BC50" s="22"/>
      <c r="BD50" s="22"/>
      <c r="BE50" s="22"/>
      <c r="BF50" s="68"/>
      <c r="BG50" s="70"/>
      <c r="BH50" s="22"/>
      <c r="BI50" s="22"/>
      <c r="BJ50" s="22"/>
      <c r="BK50" s="68"/>
      <c r="BL50" s="70"/>
      <c r="BM50" s="22"/>
      <c r="BN50" s="22"/>
      <c r="BO50" s="22"/>
      <c r="BP50" s="22"/>
      <c r="BQ50" s="68"/>
      <c r="BR50" s="70"/>
      <c r="BS50" s="22"/>
      <c r="BT50" s="22"/>
      <c r="BU50" s="22"/>
      <c r="BV50" s="68"/>
      <c r="BW50" s="70"/>
      <c r="BX50" s="70"/>
      <c r="BY50" s="22"/>
      <c r="BZ50" s="22"/>
      <c r="CA50" s="68"/>
      <c r="CB50" s="70"/>
      <c r="CC50" s="22"/>
      <c r="CD50" s="22"/>
      <c r="CE50" s="22"/>
      <c r="CF50" s="68"/>
      <c r="CG50" s="70"/>
      <c r="CH50" s="22"/>
      <c r="CI50" s="22"/>
      <c r="CJ50" s="22"/>
      <c r="CK50" s="68"/>
      <c r="CL50" s="70"/>
      <c r="CM50" s="22"/>
      <c r="CN50" s="22"/>
      <c r="CO50" s="22"/>
      <c r="CP50" s="22"/>
      <c r="CQ50" s="68"/>
      <c r="CR50" s="22"/>
      <c r="CS50" s="22"/>
      <c r="CT50" s="22"/>
      <c r="CU50" s="22"/>
      <c r="CV50" s="68"/>
      <c r="CW50" s="22"/>
      <c r="CX50" s="22"/>
      <c r="CY50" s="22"/>
      <c r="CZ50" s="22"/>
      <c r="DA50" s="68"/>
      <c r="DB50" s="22"/>
      <c r="DC50" s="22"/>
      <c r="DD50" s="22"/>
      <c r="DE50" s="22"/>
      <c r="DF50" s="68"/>
      <c r="DG50" s="22"/>
      <c r="DH50" s="22"/>
      <c r="DI50" s="22"/>
      <c r="DJ50" s="22"/>
      <c r="DK50" s="68"/>
      <c r="DL50" s="22"/>
      <c r="DM50" s="22"/>
      <c r="DN50" s="22"/>
      <c r="DO50" s="22"/>
      <c r="DP50" s="68"/>
    </row>
    <row r="51" spans="1:120" x14ac:dyDescent="0.25">
      <c r="A51" s="49"/>
      <c r="B51" s="49"/>
      <c r="C51" s="49"/>
      <c r="E51" s="50"/>
      <c r="K51" s="7"/>
      <c r="L51" s="68"/>
      <c r="M51" s="69"/>
      <c r="N51" s="22"/>
      <c r="O51" s="22"/>
      <c r="P51" s="22"/>
      <c r="Q51" s="22"/>
      <c r="R51" s="68"/>
      <c r="S51" s="69"/>
      <c r="T51" s="22"/>
      <c r="U51" s="22"/>
      <c r="V51" s="22"/>
      <c r="W51" s="68"/>
      <c r="X51" s="70"/>
      <c r="Y51" s="70"/>
      <c r="Z51" s="70"/>
      <c r="AA51" s="22"/>
      <c r="AB51" s="68"/>
      <c r="AC51" s="22"/>
      <c r="AD51" s="22"/>
      <c r="AE51" s="22"/>
      <c r="AF51" s="22"/>
      <c r="AG51" s="68"/>
      <c r="AH51" s="22"/>
      <c r="AI51" s="22"/>
      <c r="AJ51" s="22"/>
      <c r="AK51" s="22"/>
      <c r="AL51" s="68"/>
      <c r="AM51" s="22"/>
      <c r="AN51" s="22"/>
      <c r="AO51" s="22"/>
      <c r="AP51" s="22"/>
      <c r="AQ51" s="68"/>
      <c r="AR51" s="70"/>
      <c r="AS51" s="22"/>
      <c r="AT51" s="22"/>
      <c r="AU51" s="22"/>
      <c r="AV51" s="68"/>
      <c r="AW51" s="70"/>
      <c r="AX51" s="22"/>
      <c r="AY51" s="22"/>
      <c r="AZ51" s="22"/>
      <c r="BA51" s="68"/>
      <c r="BB51" s="22"/>
      <c r="BC51" s="22"/>
      <c r="BD51" s="22"/>
      <c r="BE51" s="22"/>
      <c r="BF51" s="68"/>
      <c r="BG51" s="70"/>
      <c r="BH51" s="22"/>
      <c r="BI51" s="22"/>
      <c r="BJ51" s="22"/>
      <c r="BK51" s="68"/>
      <c r="BL51" s="70"/>
      <c r="BM51" s="22"/>
      <c r="BN51" s="22"/>
      <c r="BO51" s="22"/>
      <c r="BP51" s="22"/>
      <c r="BQ51" s="68"/>
      <c r="BR51" s="70"/>
      <c r="BS51" s="22"/>
      <c r="BT51" s="22"/>
      <c r="BU51" s="22"/>
      <c r="BV51" s="68"/>
      <c r="BW51" s="70"/>
      <c r="BX51" s="70"/>
      <c r="BY51" s="22"/>
      <c r="BZ51" s="22"/>
      <c r="CA51" s="68"/>
      <c r="CB51" s="70"/>
      <c r="CC51" s="22"/>
      <c r="CD51" s="22"/>
      <c r="CE51" s="22"/>
      <c r="CF51" s="68"/>
      <c r="CG51" s="70"/>
      <c r="CH51" s="22"/>
      <c r="CI51" s="22"/>
      <c r="CJ51" s="22"/>
      <c r="CK51" s="68"/>
      <c r="CL51" s="70"/>
      <c r="CM51" s="22"/>
      <c r="CN51" s="22"/>
      <c r="CO51" s="22"/>
      <c r="CP51" s="22"/>
      <c r="CQ51" s="68"/>
      <c r="CR51" s="22"/>
      <c r="CS51" s="22"/>
      <c r="CT51" s="22"/>
      <c r="CU51" s="22"/>
      <c r="CV51" s="68"/>
      <c r="CW51" s="22"/>
      <c r="CX51" s="22"/>
      <c r="CY51" s="22"/>
      <c r="CZ51" s="22"/>
      <c r="DA51" s="68"/>
      <c r="DB51" s="22"/>
      <c r="DC51" s="22"/>
      <c r="DD51" s="22"/>
      <c r="DE51" s="22"/>
      <c r="DF51" s="68"/>
      <c r="DG51" s="22"/>
      <c r="DH51" s="22"/>
      <c r="DI51" s="22"/>
      <c r="DJ51" s="22"/>
      <c r="DK51" s="68"/>
      <c r="DL51" s="22"/>
      <c r="DM51" s="22"/>
      <c r="DN51" s="22"/>
      <c r="DO51" s="22"/>
      <c r="DP51" s="68"/>
    </row>
    <row r="52" spans="1:120" x14ac:dyDescent="0.25">
      <c r="A52" s="49"/>
      <c r="B52" s="49"/>
      <c r="E52" s="55"/>
      <c r="K52" s="7"/>
      <c r="L52" s="68"/>
      <c r="M52" s="70"/>
      <c r="N52" s="22"/>
      <c r="O52" s="22"/>
      <c r="P52" s="22"/>
      <c r="Q52" s="22"/>
      <c r="R52" s="68"/>
      <c r="S52" s="70"/>
      <c r="T52" s="22"/>
      <c r="U52" s="22"/>
      <c r="V52" s="22"/>
      <c r="W52" s="68"/>
      <c r="X52" s="70"/>
      <c r="Y52" s="70"/>
      <c r="Z52" s="70"/>
      <c r="AA52" s="22"/>
      <c r="AB52" s="68"/>
      <c r="AC52" s="22"/>
      <c r="AD52" s="22"/>
      <c r="AE52" s="22"/>
      <c r="AF52" s="22"/>
      <c r="AG52" s="68"/>
      <c r="AH52" s="22"/>
      <c r="AI52" s="22"/>
      <c r="AJ52" s="22"/>
      <c r="AK52" s="22"/>
      <c r="AL52" s="68"/>
      <c r="AM52" s="22"/>
      <c r="AN52" s="22"/>
      <c r="AO52" s="22"/>
      <c r="AP52" s="22"/>
      <c r="AQ52" s="68"/>
      <c r="AR52" s="70"/>
      <c r="AS52" s="22"/>
      <c r="AT52" s="22"/>
      <c r="AU52" s="22"/>
      <c r="AV52" s="68"/>
      <c r="AW52" s="70"/>
      <c r="AX52" s="22"/>
      <c r="AY52" s="22"/>
      <c r="AZ52" s="22"/>
      <c r="BA52" s="68"/>
      <c r="BB52" s="22"/>
      <c r="BC52" s="22"/>
      <c r="BD52" s="22"/>
      <c r="BE52" s="22"/>
      <c r="BF52" s="68"/>
      <c r="BG52" s="22"/>
      <c r="BH52" s="22"/>
      <c r="BI52" s="22"/>
      <c r="BJ52" s="22"/>
      <c r="BK52" s="68"/>
      <c r="BL52" s="70"/>
      <c r="BM52" s="22"/>
      <c r="BN52" s="22"/>
      <c r="BO52" s="22"/>
      <c r="BP52" s="22"/>
      <c r="BQ52" s="68"/>
      <c r="BR52" s="70"/>
      <c r="BS52" s="22"/>
      <c r="BT52" s="22"/>
      <c r="BU52" s="22"/>
      <c r="BV52" s="68"/>
      <c r="BW52" s="70"/>
      <c r="BX52" s="70"/>
      <c r="BY52" s="22"/>
      <c r="BZ52" s="22"/>
      <c r="CA52" s="68"/>
      <c r="CB52" s="70"/>
      <c r="CC52" s="22"/>
      <c r="CD52" s="22"/>
      <c r="CE52" s="22"/>
      <c r="CF52" s="68"/>
      <c r="CG52" s="70"/>
      <c r="CH52" s="22"/>
      <c r="CI52" s="22"/>
      <c r="CJ52" s="22"/>
      <c r="CK52" s="68"/>
      <c r="CL52" s="70"/>
      <c r="CM52" s="22"/>
      <c r="CN52" s="22"/>
      <c r="CO52" s="22"/>
      <c r="CP52" s="22"/>
      <c r="CQ52" s="68"/>
      <c r="CR52" s="22"/>
      <c r="CS52" s="22"/>
      <c r="CT52" s="22"/>
      <c r="CU52" s="22"/>
      <c r="CV52" s="68"/>
      <c r="CW52" s="22"/>
      <c r="CX52" s="22"/>
      <c r="CY52" s="22"/>
      <c r="CZ52" s="22"/>
      <c r="DA52" s="68"/>
      <c r="DB52" s="22"/>
      <c r="DC52" s="22"/>
      <c r="DD52" s="22"/>
      <c r="DE52" s="22"/>
      <c r="DF52" s="68"/>
      <c r="DG52" s="22"/>
      <c r="DH52" s="22"/>
      <c r="DI52" s="22"/>
      <c r="DJ52" s="22"/>
      <c r="DK52" s="68"/>
      <c r="DL52" s="22"/>
      <c r="DM52" s="22"/>
      <c r="DN52" s="22"/>
      <c r="DO52" s="22"/>
      <c r="DP52" s="68"/>
    </row>
    <row r="53" spans="1:120" x14ac:dyDescent="0.25">
      <c r="A53" s="49"/>
      <c r="K53" s="7"/>
      <c r="L53" s="68"/>
      <c r="M53" s="70"/>
      <c r="N53" s="22"/>
      <c r="O53" s="22"/>
      <c r="P53" s="22"/>
      <c r="Q53" s="22"/>
      <c r="R53" s="68"/>
      <c r="S53" s="70"/>
      <c r="T53" s="22"/>
      <c r="U53" s="22"/>
      <c r="V53" s="22"/>
      <c r="W53" s="68"/>
      <c r="X53" s="70"/>
      <c r="Y53" s="70"/>
      <c r="Z53" s="70"/>
      <c r="AA53" s="22"/>
      <c r="AB53" s="68"/>
      <c r="AC53" s="22"/>
      <c r="AD53" s="22"/>
      <c r="AE53" s="22"/>
      <c r="AF53" s="22"/>
      <c r="AG53" s="68"/>
      <c r="AH53" s="22"/>
      <c r="AI53" s="22"/>
      <c r="AJ53" s="22"/>
      <c r="AK53" s="22"/>
      <c r="AL53" s="68"/>
      <c r="AM53" s="22"/>
      <c r="AN53" s="22"/>
      <c r="AO53" s="22"/>
      <c r="AP53" s="22"/>
      <c r="AQ53" s="68"/>
      <c r="AR53" s="70"/>
      <c r="AS53" s="22"/>
      <c r="AT53" s="22"/>
      <c r="AU53" s="22"/>
      <c r="AV53" s="68"/>
      <c r="AW53" s="70"/>
      <c r="AX53" s="22"/>
      <c r="AY53" s="22"/>
      <c r="AZ53" s="22"/>
      <c r="BA53" s="68"/>
      <c r="BB53" s="22"/>
      <c r="BC53" s="22"/>
      <c r="BD53" s="22"/>
      <c r="BE53" s="22"/>
      <c r="BF53" s="68"/>
      <c r="BG53" s="22"/>
      <c r="BH53" s="22"/>
      <c r="BI53" s="22"/>
      <c r="BJ53" s="22"/>
      <c r="BK53" s="68"/>
      <c r="BL53" s="70"/>
      <c r="BM53" s="22"/>
      <c r="BN53" s="22"/>
      <c r="BO53" s="22"/>
      <c r="BP53" s="22"/>
      <c r="BQ53" s="68"/>
      <c r="BR53" s="70"/>
      <c r="BS53" s="22"/>
      <c r="BT53" s="22"/>
      <c r="BU53" s="22"/>
      <c r="BV53" s="68"/>
      <c r="BW53" s="70"/>
      <c r="BX53" s="70"/>
      <c r="BY53" s="22"/>
      <c r="BZ53" s="22"/>
      <c r="CA53" s="68"/>
      <c r="CB53" s="70"/>
      <c r="CC53" s="22"/>
      <c r="CD53" s="22"/>
      <c r="CE53" s="22"/>
      <c r="CF53" s="68"/>
      <c r="CG53" s="70"/>
      <c r="CH53" s="22"/>
      <c r="CI53" s="22"/>
      <c r="CJ53" s="22"/>
      <c r="CK53" s="68"/>
      <c r="CL53" s="70"/>
      <c r="CM53" s="22"/>
      <c r="CN53" s="22"/>
      <c r="CO53" s="22"/>
      <c r="CP53" s="22"/>
      <c r="CQ53" s="68"/>
      <c r="CR53" s="22"/>
      <c r="CS53" s="22"/>
      <c r="CT53" s="22"/>
      <c r="CU53" s="22"/>
      <c r="CV53" s="68"/>
      <c r="CW53" s="22"/>
      <c r="CX53" s="22"/>
      <c r="CY53" s="22"/>
      <c r="CZ53" s="22"/>
      <c r="DA53" s="68"/>
      <c r="DB53" s="22"/>
      <c r="DC53" s="22"/>
      <c r="DD53" s="22"/>
      <c r="DE53" s="22"/>
      <c r="DF53" s="68"/>
      <c r="DG53" s="22"/>
      <c r="DH53" s="22"/>
      <c r="DI53" s="22"/>
      <c r="DJ53" s="22"/>
      <c r="DK53" s="68"/>
      <c r="DL53" s="22"/>
      <c r="DM53" s="22"/>
      <c r="DN53" s="22"/>
      <c r="DO53" s="22"/>
      <c r="DP53" s="68"/>
    </row>
    <row r="54" spans="1:120" x14ac:dyDescent="0.25">
      <c r="A54" s="49"/>
      <c r="B54" s="49"/>
      <c r="C54" s="49"/>
      <c r="E54" s="67"/>
      <c r="K54" s="7"/>
      <c r="L54" s="68"/>
      <c r="M54" s="70"/>
      <c r="N54" s="22"/>
      <c r="O54" s="22"/>
      <c r="P54" s="22"/>
      <c r="Q54" s="22"/>
      <c r="R54" s="68"/>
      <c r="S54" s="70"/>
      <c r="T54" s="22"/>
      <c r="U54" s="22"/>
      <c r="V54" s="22"/>
      <c r="W54" s="68"/>
      <c r="X54" s="70"/>
      <c r="Y54" s="70"/>
      <c r="Z54" s="70"/>
      <c r="AA54" s="22"/>
      <c r="AB54" s="68"/>
      <c r="AC54" s="22"/>
      <c r="AD54" s="22"/>
      <c r="AE54" s="22"/>
      <c r="AF54" s="22"/>
      <c r="AG54" s="68"/>
      <c r="AH54" s="22"/>
      <c r="AI54" s="22"/>
      <c r="AJ54" s="22"/>
      <c r="AK54" s="22"/>
      <c r="AL54" s="68"/>
      <c r="AM54" s="22"/>
      <c r="AN54" s="22"/>
      <c r="AO54" s="22"/>
      <c r="AP54" s="22"/>
      <c r="AQ54" s="68"/>
      <c r="AR54" s="70"/>
      <c r="AS54" s="22"/>
      <c r="AT54" s="22"/>
      <c r="AU54" s="22"/>
      <c r="AV54" s="68"/>
      <c r="AW54" s="70"/>
      <c r="AX54" s="22"/>
      <c r="AY54" s="22"/>
      <c r="AZ54" s="22"/>
      <c r="BA54" s="68"/>
      <c r="BB54" s="22"/>
      <c r="BC54" s="22"/>
      <c r="BD54" s="22"/>
      <c r="BE54" s="22"/>
      <c r="BF54" s="68"/>
      <c r="BG54" s="22"/>
      <c r="BH54" s="22"/>
      <c r="BI54" s="22"/>
      <c r="BJ54" s="22"/>
      <c r="BK54" s="68"/>
      <c r="BL54" s="70"/>
      <c r="BM54" s="22"/>
      <c r="BN54" s="22"/>
      <c r="BO54" s="22"/>
      <c r="BP54" s="22"/>
      <c r="BQ54" s="68"/>
      <c r="BR54" s="70"/>
      <c r="BS54" s="22"/>
      <c r="BT54" s="22"/>
      <c r="BU54" s="22"/>
      <c r="BV54" s="68"/>
      <c r="BW54" s="70"/>
      <c r="BX54" s="70"/>
      <c r="BY54" s="22"/>
      <c r="BZ54" s="22"/>
      <c r="CA54" s="68"/>
      <c r="CB54" s="70"/>
      <c r="CC54" s="22"/>
      <c r="CD54" s="22"/>
      <c r="CE54" s="22"/>
      <c r="CF54" s="68"/>
      <c r="CG54" s="70"/>
      <c r="CH54" s="22"/>
      <c r="CI54" s="22"/>
      <c r="CJ54" s="22"/>
      <c r="CK54" s="68"/>
      <c r="CL54" s="70"/>
      <c r="CM54" s="22"/>
      <c r="CN54" s="22"/>
      <c r="CO54" s="22"/>
      <c r="CP54" s="22"/>
      <c r="CQ54" s="68"/>
      <c r="CR54" s="22"/>
      <c r="CS54" s="22"/>
      <c r="CT54" s="22"/>
      <c r="CU54" s="22"/>
      <c r="CV54" s="68"/>
      <c r="CW54" s="22"/>
      <c r="CX54" s="22"/>
      <c r="CY54" s="22"/>
      <c r="CZ54" s="22"/>
      <c r="DA54" s="68"/>
      <c r="DB54" s="22"/>
      <c r="DC54" s="22"/>
      <c r="DD54" s="22"/>
      <c r="DE54" s="22"/>
      <c r="DF54" s="68"/>
      <c r="DG54" s="22"/>
      <c r="DH54" s="22"/>
      <c r="DI54" s="22"/>
      <c r="DJ54" s="22"/>
      <c r="DK54" s="68"/>
      <c r="DL54" s="22"/>
      <c r="DM54" s="22"/>
      <c r="DN54" s="22"/>
      <c r="DO54" s="22"/>
      <c r="DP54" s="68"/>
    </row>
    <row r="55" spans="1:120" x14ac:dyDescent="0.25">
      <c r="L55" s="68"/>
      <c r="M55" s="22"/>
      <c r="N55" s="22"/>
      <c r="O55" s="22"/>
      <c r="P55" s="22"/>
      <c r="Q55" s="22"/>
      <c r="R55" s="68"/>
      <c r="S55" s="70"/>
      <c r="T55" s="22"/>
      <c r="U55" s="22"/>
      <c r="V55" s="22"/>
      <c r="W55" s="68"/>
      <c r="X55" s="70"/>
      <c r="Y55" s="70"/>
      <c r="Z55" s="70"/>
      <c r="AA55" s="22"/>
      <c r="AB55" s="68"/>
      <c r="AC55" s="22"/>
      <c r="AD55" s="22"/>
      <c r="AE55" s="22"/>
      <c r="AF55" s="22"/>
      <c r="AG55" s="68"/>
      <c r="AH55" s="22"/>
      <c r="AI55" s="22"/>
      <c r="AJ55" s="22"/>
      <c r="AK55" s="22"/>
      <c r="AL55" s="68"/>
      <c r="AM55" s="22"/>
      <c r="AN55" s="22"/>
      <c r="AO55" s="22"/>
      <c r="AP55" s="22"/>
      <c r="AQ55" s="68"/>
      <c r="AR55" s="70"/>
      <c r="AS55" s="22"/>
      <c r="AT55" s="22"/>
      <c r="AU55" s="22"/>
      <c r="AV55" s="68"/>
      <c r="AW55" s="70"/>
      <c r="AX55" s="22"/>
      <c r="AY55" s="22"/>
      <c r="AZ55" s="22"/>
      <c r="BA55" s="68"/>
      <c r="BB55" s="22"/>
      <c r="BC55" s="22"/>
      <c r="BD55" s="22"/>
      <c r="BE55" s="22"/>
      <c r="BF55" s="68"/>
      <c r="BG55" s="22"/>
      <c r="BH55" s="22"/>
      <c r="BI55" s="22"/>
      <c r="BJ55" s="22"/>
      <c r="BK55" s="68"/>
      <c r="BL55" s="70"/>
      <c r="BM55" s="22"/>
      <c r="BN55" s="22"/>
      <c r="BO55" s="22"/>
      <c r="BP55" s="22"/>
      <c r="BQ55" s="68"/>
      <c r="BR55" s="22"/>
      <c r="BS55" s="22"/>
      <c r="BT55" s="22"/>
      <c r="BU55" s="22"/>
      <c r="BV55" s="68"/>
      <c r="BW55" s="22"/>
      <c r="BX55" s="22"/>
      <c r="BY55" s="22"/>
      <c r="BZ55" s="22"/>
      <c r="CA55" s="68"/>
      <c r="CB55" s="70"/>
      <c r="CC55" s="22"/>
      <c r="CD55" s="22"/>
      <c r="CE55" s="22"/>
      <c r="CF55" s="68"/>
      <c r="CG55" s="70"/>
      <c r="CH55" s="22"/>
      <c r="CI55" s="22"/>
      <c r="CJ55" s="22"/>
      <c r="CK55" s="68"/>
      <c r="CL55" s="70"/>
      <c r="CM55" s="22"/>
      <c r="CN55" s="22"/>
      <c r="CO55" s="22"/>
      <c r="CP55" s="22"/>
      <c r="CQ55" s="68"/>
      <c r="CR55" s="22"/>
      <c r="CS55" s="22"/>
      <c r="CT55" s="22"/>
      <c r="CU55" s="22"/>
      <c r="CV55" s="68"/>
      <c r="CW55" s="22"/>
      <c r="CX55" s="22"/>
      <c r="CY55" s="22"/>
      <c r="CZ55" s="22"/>
      <c r="DA55" s="68"/>
      <c r="DB55" s="22"/>
      <c r="DC55" s="22"/>
      <c r="DD55" s="22"/>
      <c r="DE55" s="22"/>
      <c r="DF55" s="68"/>
      <c r="DG55" s="22"/>
      <c r="DH55" s="22"/>
      <c r="DI55" s="22"/>
      <c r="DJ55" s="22"/>
      <c r="DK55" s="68"/>
      <c r="DL55" s="22"/>
      <c r="DM55" s="22"/>
      <c r="DN55" s="22"/>
      <c r="DO55" s="22"/>
      <c r="DP55" s="68"/>
    </row>
    <row r="56" spans="1:120" x14ac:dyDescent="0.25">
      <c r="L56" s="68">
        <f>TRUNC(M56/6)+0.1*(M56-6*TRUNC(M56/6))</f>
        <v>33</v>
      </c>
      <c r="M56" s="22">
        <f>SUM(M3:M55)</f>
        <v>198</v>
      </c>
      <c r="N56" s="22">
        <f>SUM(N3:N55)</f>
        <v>1</v>
      </c>
      <c r="O56" s="22">
        <f>SUM(O3:O55)</f>
        <v>229</v>
      </c>
      <c r="P56" s="22">
        <f>SUM(P3:P55)</f>
        <v>4</v>
      </c>
      <c r="Q56" s="22"/>
      <c r="R56" s="68">
        <f>TRUNC(S56/6)+0.1*(S56-6*TRUNC(S56/6))</f>
        <v>2</v>
      </c>
      <c r="S56" s="22">
        <f>SUM(S3:S55)</f>
        <v>12</v>
      </c>
      <c r="T56" s="22">
        <f>SUM(T3:T55)</f>
        <v>0</v>
      </c>
      <c r="U56" s="22">
        <f>SUM(U3:U55)</f>
        <v>21</v>
      </c>
      <c r="V56" s="22">
        <f>SUM(V3:V55)</f>
        <v>0</v>
      </c>
      <c r="W56" s="68">
        <f>TRUNC(X56/6)+0.1*(X56-6*TRUNC(X56/6))</f>
        <v>1</v>
      </c>
      <c r="X56" s="70">
        <f>SUM(X3:X55)</f>
        <v>6</v>
      </c>
      <c r="Y56" s="70">
        <f>SUM(Y3:Y55)</f>
        <v>0</v>
      </c>
      <c r="Z56" s="70">
        <f>SUM(Z3:Z55)</f>
        <v>26</v>
      </c>
      <c r="AA56" s="22">
        <f>SUM(AA3:AA55)</f>
        <v>0</v>
      </c>
      <c r="AB56" s="68">
        <f>TRUNC(AC56/6)+0.1*(AC56-6*TRUNC(AC56/6))</f>
        <v>27</v>
      </c>
      <c r="AC56" s="22">
        <f>SUM(AC3:AC55)</f>
        <v>162</v>
      </c>
      <c r="AD56" s="22">
        <f>SUM(AD3:AD55)</f>
        <v>0</v>
      </c>
      <c r="AE56" s="22">
        <f>SUM(AE3:AE55)</f>
        <v>202</v>
      </c>
      <c r="AF56" s="22">
        <f>SUM(AF3:AF55)</f>
        <v>3</v>
      </c>
      <c r="AG56" s="68">
        <f>TRUNC(AH56/6)+0.1*(AH56-6*TRUNC(AH56/6))</f>
        <v>3</v>
      </c>
      <c r="AH56" s="22">
        <f>SUM(AH3:AH55)</f>
        <v>18</v>
      </c>
      <c r="AI56" s="22">
        <f>SUM(AI3:AI55)</f>
        <v>0</v>
      </c>
      <c r="AJ56" s="22">
        <f>SUM(AJ3:AJ55)</f>
        <v>39</v>
      </c>
      <c r="AK56" s="22">
        <f>SUM(AK3:AK55)</f>
        <v>1</v>
      </c>
      <c r="AL56" s="68">
        <f>TRUNC(AM56/6)+0.1*(AM56-6*TRUNC(AM56/6))</f>
        <v>9</v>
      </c>
      <c r="AM56" s="22">
        <f>SUM(AM3:AM55)</f>
        <v>54</v>
      </c>
      <c r="AN56" s="22">
        <f>SUM(AN3:AN55)</f>
        <v>0</v>
      </c>
      <c r="AO56" s="22">
        <f>SUM(AO3:AO55)</f>
        <v>98</v>
      </c>
      <c r="AP56" s="22">
        <f>SUM(AP3:AP55)</f>
        <v>3</v>
      </c>
      <c r="AQ56" s="68">
        <f>TRUNC(AR56/6)+0.1*(AR56-6*TRUNC(AR56/6))</f>
        <v>53.3</v>
      </c>
      <c r="AR56" s="22">
        <f>SUM(AR3:AR55)</f>
        <v>321</v>
      </c>
      <c r="AS56" s="22">
        <f>SUM(AS3:AS55)</f>
        <v>0</v>
      </c>
      <c r="AT56" s="22">
        <f>SUM(AT3:AT55)</f>
        <v>344</v>
      </c>
      <c r="AU56" s="22">
        <f>SUM(AU3:AU55)</f>
        <v>12</v>
      </c>
      <c r="AV56" s="68">
        <f>TRUNC(AW56/6)+0.1*(AW56-6*TRUNC(AW56/6))</f>
        <v>61</v>
      </c>
      <c r="AW56" s="22">
        <f>SUM(AW3:AW55)</f>
        <v>366</v>
      </c>
      <c r="AX56" s="22">
        <f>SUM(AX3:AX55)</f>
        <v>6</v>
      </c>
      <c r="AY56" s="22">
        <f>SUM(AY3:AY55)</f>
        <v>178</v>
      </c>
      <c r="AZ56" s="22">
        <f>SUM(AZ3:AZ55)</f>
        <v>17</v>
      </c>
      <c r="BA56" s="68">
        <f>TRUNC(BB56/6)+0.1*(BB56-6*TRUNC(BB56/6))</f>
        <v>2.2000000000000002</v>
      </c>
      <c r="BB56" s="22">
        <f>SUM(BB3:BB55)</f>
        <v>14</v>
      </c>
      <c r="BC56" s="22">
        <f>SUM(BC3:BC55)</f>
        <v>0</v>
      </c>
      <c r="BD56" s="22">
        <f>SUM(BD3:BD55)</f>
        <v>19</v>
      </c>
      <c r="BE56" s="22">
        <f>SUM(BE3:BE55)</f>
        <v>1</v>
      </c>
      <c r="BF56" s="68">
        <f>TRUNC(BG56/6)+0.1*(BG56-6*TRUNC(BG56/6))</f>
        <v>13</v>
      </c>
      <c r="BG56" s="22">
        <f>SUM(BG3:BG55)</f>
        <v>78</v>
      </c>
      <c r="BH56" s="22">
        <f>SUM(BH3:BH55)</f>
        <v>3</v>
      </c>
      <c r="BI56" s="22">
        <f>SUM(BI3:BI55)</f>
        <v>57</v>
      </c>
      <c r="BJ56" s="22">
        <f>SUM(BJ3:BJ55)</f>
        <v>1</v>
      </c>
      <c r="BK56" s="68">
        <f>TRUNC(BL56/6)+0.1*(BL56-6*TRUNC(BL56/6))</f>
        <v>63.3</v>
      </c>
      <c r="BL56" s="22">
        <f>SUM(BL3:BL55)</f>
        <v>381</v>
      </c>
      <c r="BM56" s="22">
        <f>SUM(BM3:BM55)</f>
        <v>3</v>
      </c>
      <c r="BN56" s="22">
        <f>SUM(BN3:BN55)</f>
        <v>354</v>
      </c>
      <c r="BO56" s="22">
        <f>SUM(BO3:BO55)</f>
        <v>17</v>
      </c>
      <c r="BP56" s="22"/>
      <c r="BQ56" s="68">
        <f>TRUNC(BR56/6)+0.1*(BR56-6*TRUNC(BR56/6))</f>
        <v>16</v>
      </c>
      <c r="BR56" s="22">
        <f>SUM(BR3:BR55)</f>
        <v>96</v>
      </c>
      <c r="BS56" s="22">
        <f>SUM(BS3:BS55)</f>
        <v>0</v>
      </c>
      <c r="BT56" s="22">
        <f>SUM(BT3:BT55)</f>
        <v>107</v>
      </c>
      <c r="BU56" s="22">
        <f>SUM(BU3:BU55)</f>
        <v>6</v>
      </c>
      <c r="BV56" s="68">
        <f>TRUNC(BW56/6)+0.1*(BW56-6*TRUNC(BW56/6))</f>
        <v>36.1</v>
      </c>
      <c r="BW56" s="22">
        <f>SUM(BW3:BW55)</f>
        <v>217</v>
      </c>
      <c r="BX56" s="22">
        <f>SUM(BX3:BX55)</f>
        <v>0</v>
      </c>
      <c r="BY56" s="22">
        <f>SUM(BY3:BY55)</f>
        <v>258</v>
      </c>
      <c r="BZ56" s="22">
        <f>SUM(BZ3:BZ55)</f>
        <v>4</v>
      </c>
      <c r="CA56" s="68">
        <f>TRUNC(CB56/6)+0.1*(CB56-6*TRUNC(CB56/6))</f>
        <v>13.3</v>
      </c>
      <c r="CB56" s="22">
        <f>SUM(CB3:CB55)</f>
        <v>81</v>
      </c>
      <c r="CC56" s="22">
        <f>SUM(CC3:CC55)</f>
        <v>0</v>
      </c>
      <c r="CD56" s="22">
        <f>SUM(CD3:CD55)</f>
        <v>68</v>
      </c>
      <c r="CE56" s="22">
        <f>SUM(CE3:CE55)</f>
        <v>0</v>
      </c>
      <c r="CF56" s="68">
        <f>TRUNC(CG56/6)+0.1*(CG56-6*TRUNC(CG56/6))</f>
        <v>5</v>
      </c>
      <c r="CG56" s="22">
        <f>SUM(CG3:CG55)</f>
        <v>30</v>
      </c>
      <c r="CH56" s="22">
        <f>SUM(CH3:CH55)</f>
        <v>0</v>
      </c>
      <c r="CI56" s="22">
        <f>SUM(CI3:CI55)</f>
        <v>50</v>
      </c>
      <c r="CJ56" s="22">
        <f>SUM(CJ3:CJ55)</f>
        <v>0</v>
      </c>
      <c r="CK56" s="68">
        <f>TRUNC(CL56/6)+0.1*(CL56-6*TRUNC(CL56/6))</f>
        <v>70.099999999999994</v>
      </c>
      <c r="CL56" s="22">
        <f>SUM(CL3:CL55)</f>
        <v>421</v>
      </c>
      <c r="CM56" s="22">
        <f>SUM(CM3:CM55)</f>
        <v>4</v>
      </c>
      <c r="CN56" s="22">
        <f>SUM(CN3:CN55)</f>
        <v>286</v>
      </c>
      <c r="CO56" s="22">
        <f>SUM(CO3:CO55)</f>
        <v>20</v>
      </c>
      <c r="CP56" s="22"/>
      <c r="CQ56" s="68">
        <f>TRUNC(CR56/6)+0.1*(CR56-6*TRUNC(CR56/6))</f>
        <v>75</v>
      </c>
      <c r="CR56" s="22">
        <f>SUM(CR3:CR55)</f>
        <v>450</v>
      </c>
      <c r="CS56" s="22">
        <f>SUM(CS3:CS55)</f>
        <v>5</v>
      </c>
      <c r="CT56" s="22">
        <f>SUM(CT3:CT55)</f>
        <v>388</v>
      </c>
      <c r="CU56" s="22">
        <f>SUM(CU3:CU55)</f>
        <v>13</v>
      </c>
      <c r="CV56" s="68">
        <f>TRUNC(CW56/6)+0.1*(CW56-6*TRUNC(CW56/6))</f>
        <v>21</v>
      </c>
      <c r="CW56" s="22">
        <f>SUM(CW3:CW55)</f>
        <v>126</v>
      </c>
      <c r="CX56" s="22">
        <f>SUM(CX3:CX55)</f>
        <v>2</v>
      </c>
      <c r="CY56" s="22">
        <f>SUM(CY3:CY55)</f>
        <v>122</v>
      </c>
      <c r="CZ56" s="22">
        <f>SUM(CZ3:CZ55)</f>
        <v>4</v>
      </c>
      <c r="DA56" s="68">
        <f>TRUNC(DB56/6)+0.1*(DB56-6*TRUNC(DB56/6))</f>
        <v>12.4</v>
      </c>
      <c r="DB56" s="22">
        <f>SUM(DB3:DB55)</f>
        <v>76</v>
      </c>
      <c r="DC56" s="22">
        <f>SUM(DC3:DC55)</f>
        <v>0</v>
      </c>
      <c r="DD56" s="22">
        <f>SUM(DD3:DD55)</f>
        <v>85</v>
      </c>
      <c r="DE56" s="22">
        <f>SUM(DE3:DE55)</f>
        <v>3</v>
      </c>
      <c r="DF56" s="68">
        <f>TRUNC(DG56/6)+0.1*(DG56-6*TRUNC(DG56/6))</f>
        <v>11</v>
      </c>
      <c r="DG56" s="22">
        <f>SUM(DG3:DG55)</f>
        <v>66</v>
      </c>
      <c r="DH56" s="22">
        <f>SUM(DH3:DH55)</f>
        <v>0</v>
      </c>
      <c r="DI56" s="22">
        <f>SUM(DI3:DI55)</f>
        <v>80</v>
      </c>
      <c r="DJ56" s="22">
        <f>SUM(DJ3:DJ55)</f>
        <v>3</v>
      </c>
      <c r="DK56" s="68">
        <f>TRUNC(DL56/6)+0.1*(DL56-6*TRUNC(DL56/6))</f>
        <v>65</v>
      </c>
      <c r="DL56" s="22">
        <f>SUM(DL3:DL55)</f>
        <v>390</v>
      </c>
      <c r="DM56" s="22">
        <f>SUM(DM3:DM55)</f>
        <v>8</v>
      </c>
      <c r="DN56" s="22">
        <f>SUM(DN3:DN55)</f>
        <v>308</v>
      </c>
      <c r="DO56" s="22">
        <f>SUM(DO3:DO55)</f>
        <v>12</v>
      </c>
      <c r="DP56" s="68" t="e">
        <f>TRUNC(#REF!/6)+0.1*(#REF!-6*TRUNC(#REF!/6))</f>
        <v>#REF!</v>
      </c>
    </row>
  </sheetData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V49"/>
  <sheetViews>
    <sheetView zoomScale="90" zoomScaleNormal="90" workbookViewId="0">
      <selection activeCell="T34" sqref="T34"/>
    </sheetView>
  </sheetViews>
  <sheetFormatPr defaultRowHeight="13.2" x14ac:dyDescent="0.25"/>
  <cols>
    <col min="1" max="1" width="12.77734375" customWidth="1"/>
    <col min="2" max="2" width="6.77734375" customWidth="1"/>
    <col min="3" max="3" width="6" customWidth="1"/>
    <col min="4" max="4" width="6.109375" customWidth="1"/>
    <col min="5" max="5" width="6.77734375" customWidth="1"/>
    <col min="6" max="6" width="5.77734375" customWidth="1"/>
    <col min="7" max="7" width="6.77734375" customWidth="1"/>
    <col min="8" max="8" width="5.109375" customWidth="1"/>
    <col min="9" max="10" width="6.77734375" customWidth="1"/>
    <col min="11" max="11" width="5.88671875" customWidth="1"/>
    <col min="12" max="126" width="3.77734375" customWidth="1"/>
  </cols>
  <sheetData>
    <row r="1" spans="1:126" x14ac:dyDescent="0.25">
      <c r="A1" s="1" t="s">
        <v>961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26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">
        <v>605</v>
      </c>
      <c r="M2" s="49"/>
      <c r="N2" s="49"/>
      <c r="O2" s="49"/>
      <c r="P2" s="49"/>
      <c r="Q2" s="49" t="s">
        <v>963</v>
      </c>
      <c r="R2" s="49"/>
      <c r="S2" s="49"/>
      <c r="T2" s="49"/>
      <c r="U2" s="49"/>
      <c r="V2" s="49" t="s">
        <v>717</v>
      </c>
      <c r="W2" s="49"/>
      <c r="X2" s="49"/>
      <c r="Y2" s="49"/>
      <c r="Z2" s="49"/>
      <c r="AA2" s="49" t="s">
        <v>964</v>
      </c>
      <c r="AB2" s="49"/>
      <c r="AC2" s="49"/>
      <c r="AD2" s="49"/>
      <c r="AE2" s="49"/>
      <c r="AF2" s="49" t="s">
        <v>528</v>
      </c>
      <c r="AG2" s="49"/>
      <c r="AH2" s="49"/>
      <c r="AI2" s="49"/>
      <c r="AJ2" s="49"/>
      <c r="AK2" s="49" t="s">
        <v>22</v>
      </c>
      <c r="AL2" s="49"/>
      <c r="AM2" s="49"/>
      <c r="AN2" s="49"/>
      <c r="AO2" s="49"/>
      <c r="AP2" s="49" t="s">
        <v>12</v>
      </c>
      <c r="AQ2" s="49"/>
      <c r="AR2" s="49"/>
      <c r="AS2" s="49"/>
      <c r="AT2" s="49"/>
      <c r="AU2" s="49" t="s">
        <v>831</v>
      </c>
      <c r="AV2" s="49"/>
      <c r="AW2" s="49"/>
      <c r="AX2" s="49"/>
      <c r="AY2" s="49"/>
      <c r="AZ2" s="49" t="s">
        <v>665</v>
      </c>
      <c r="BA2" s="49"/>
      <c r="BB2" s="49"/>
      <c r="BC2" s="49"/>
      <c r="BD2" s="49"/>
      <c r="BE2" s="49" t="s">
        <v>756</v>
      </c>
      <c r="BF2" s="49"/>
      <c r="BG2" s="49"/>
      <c r="BH2" s="49"/>
      <c r="BI2" s="49"/>
      <c r="BJ2" s="49" t="s">
        <v>3</v>
      </c>
      <c r="BK2" s="49"/>
      <c r="BL2" s="49"/>
      <c r="BM2" s="49"/>
      <c r="BN2" s="49"/>
      <c r="BO2" s="49" t="s">
        <v>892</v>
      </c>
      <c r="BP2" s="49"/>
      <c r="BQ2" s="49"/>
      <c r="BR2" s="49"/>
      <c r="BS2" s="49"/>
      <c r="BT2" s="49" t="s">
        <v>721</v>
      </c>
      <c r="BU2" s="49"/>
      <c r="BV2" s="49"/>
      <c r="BW2" s="49"/>
      <c r="BX2" s="49"/>
      <c r="BY2" s="49" t="s">
        <v>962</v>
      </c>
      <c r="BZ2" s="49"/>
      <c r="CA2" s="49"/>
      <c r="CB2" s="49"/>
      <c r="CC2" s="49"/>
      <c r="CD2" s="49" t="s">
        <v>732</v>
      </c>
      <c r="CE2" s="49"/>
      <c r="CF2" s="49"/>
      <c r="CG2" s="49"/>
      <c r="CH2" s="49"/>
      <c r="CI2" s="49" t="s">
        <v>738</v>
      </c>
      <c r="CJ2" s="49"/>
      <c r="CK2" s="49"/>
      <c r="CL2" s="49"/>
      <c r="CM2" s="49"/>
      <c r="CN2" s="49" t="s">
        <v>617</v>
      </c>
      <c r="CO2" s="49"/>
      <c r="CP2" s="49"/>
      <c r="CQ2" s="49"/>
      <c r="CR2" s="49"/>
      <c r="CS2" s="49" t="s">
        <v>530</v>
      </c>
      <c r="CT2" s="49"/>
      <c r="CU2" s="49"/>
      <c r="CV2" s="49"/>
      <c r="CW2" s="49"/>
      <c r="CX2" s="49" t="s">
        <v>830</v>
      </c>
      <c r="CY2" s="49"/>
      <c r="CZ2" s="49"/>
      <c r="DA2" s="49"/>
      <c r="DB2" s="49"/>
      <c r="DC2" s="49" t="s">
        <v>746</v>
      </c>
      <c r="DD2" s="49"/>
      <c r="DE2" s="49"/>
      <c r="DF2" s="49"/>
      <c r="DG2" s="49"/>
      <c r="DH2" s="49" t="s">
        <v>866</v>
      </c>
      <c r="DI2" s="49"/>
      <c r="DJ2" s="49"/>
      <c r="DK2" s="49"/>
      <c r="DL2" s="49"/>
      <c r="DM2" t="s">
        <v>966</v>
      </c>
      <c r="DR2" t="s">
        <v>914</v>
      </c>
    </row>
    <row r="3" spans="1:126" x14ac:dyDescent="0.25">
      <c r="A3" s="77" t="str">
        <f>DR2</f>
        <v>Bluff</v>
      </c>
      <c r="B3" s="5">
        <f>DR49</f>
        <v>12</v>
      </c>
      <c r="C3" s="6">
        <f>DS49</f>
        <v>72</v>
      </c>
      <c r="D3" s="6">
        <f>DT49</f>
        <v>0</v>
      </c>
      <c r="E3" s="6">
        <f>DU49</f>
        <v>50</v>
      </c>
      <c r="F3" s="6">
        <f>DV49</f>
        <v>3</v>
      </c>
      <c r="G3" s="7">
        <f>E3/F3</f>
        <v>16.666666666666668</v>
      </c>
      <c r="H3" s="24"/>
      <c r="I3" s="7">
        <f>C3/F3</f>
        <v>24</v>
      </c>
      <c r="J3" s="7">
        <f>6*E3/C3</f>
        <v>4.166666666666667</v>
      </c>
      <c r="K3" s="20"/>
      <c r="L3" s="68">
        <v>2</v>
      </c>
      <c r="M3" s="22">
        <v>12</v>
      </c>
      <c r="N3" s="22">
        <v>0</v>
      </c>
      <c r="O3" s="22">
        <v>29</v>
      </c>
      <c r="P3" s="22">
        <v>0</v>
      </c>
      <c r="Q3" s="68">
        <v>2</v>
      </c>
      <c r="R3" s="70">
        <v>12</v>
      </c>
      <c r="S3" s="70">
        <v>0</v>
      </c>
      <c r="T3" s="70">
        <v>5</v>
      </c>
      <c r="U3" s="22">
        <v>0</v>
      </c>
      <c r="V3" s="68">
        <v>4</v>
      </c>
      <c r="W3" s="22">
        <v>24</v>
      </c>
      <c r="X3" s="22">
        <v>0</v>
      </c>
      <c r="Y3" s="22">
        <v>23</v>
      </c>
      <c r="Z3" s="22">
        <v>1</v>
      </c>
      <c r="AA3" s="68">
        <v>3</v>
      </c>
      <c r="AB3" s="22">
        <v>18</v>
      </c>
      <c r="AC3" s="22">
        <v>0</v>
      </c>
      <c r="AD3" s="22">
        <v>27</v>
      </c>
      <c r="AE3" s="22">
        <v>0</v>
      </c>
      <c r="AF3" s="68">
        <v>3</v>
      </c>
      <c r="AG3" s="22">
        <v>18</v>
      </c>
      <c r="AH3" s="22">
        <v>0</v>
      </c>
      <c r="AI3" s="22">
        <v>24</v>
      </c>
      <c r="AJ3" s="22">
        <v>0</v>
      </c>
      <c r="AK3" s="68">
        <v>5</v>
      </c>
      <c r="AL3" s="22">
        <v>30</v>
      </c>
      <c r="AM3" s="22">
        <v>0</v>
      </c>
      <c r="AN3" s="22">
        <v>19</v>
      </c>
      <c r="AO3" s="22">
        <v>2</v>
      </c>
      <c r="AP3" s="68">
        <v>4</v>
      </c>
      <c r="AQ3" s="22">
        <v>24</v>
      </c>
      <c r="AR3" s="22">
        <v>1</v>
      </c>
      <c r="AS3" s="22">
        <v>9</v>
      </c>
      <c r="AT3" s="22">
        <v>2</v>
      </c>
      <c r="AU3" s="68">
        <v>1</v>
      </c>
      <c r="AV3" s="22">
        <v>6</v>
      </c>
      <c r="AW3" s="22">
        <v>0</v>
      </c>
      <c r="AX3" s="22">
        <v>9</v>
      </c>
      <c r="AY3" s="22">
        <v>2</v>
      </c>
      <c r="AZ3" s="68">
        <v>7</v>
      </c>
      <c r="BA3" s="22">
        <v>35</v>
      </c>
      <c r="BB3" s="22">
        <v>0</v>
      </c>
      <c r="BC3" s="22">
        <v>13</v>
      </c>
      <c r="BD3" s="22">
        <v>1</v>
      </c>
      <c r="BE3" s="68">
        <v>5</v>
      </c>
      <c r="BF3" s="22">
        <v>30</v>
      </c>
      <c r="BG3" s="22">
        <v>0</v>
      </c>
      <c r="BH3" s="22">
        <v>33</v>
      </c>
      <c r="BI3" s="22">
        <v>1</v>
      </c>
      <c r="BJ3" s="68">
        <v>2</v>
      </c>
      <c r="BK3" s="22">
        <v>12</v>
      </c>
      <c r="BL3" s="22">
        <v>0</v>
      </c>
      <c r="BM3" s="22">
        <v>23</v>
      </c>
      <c r="BN3" s="22">
        <v>0</v>
      </c>
      <c r="BO3" s="68">
        <v>3</v>
      </c>
      <c r="BP3" s="22">
        <v>18</v>
      </c>
      <c r="BQ3" s="22">
        <v>0</v>
      </c>
      <c r="BR3" s="22">
        <v>22</v>
      </c>
      <c r="BS3" s="22">
        <v>1</v>
      </c>
      <c r="BT3" s="68">
        <v>0.4</v>
      </c>
      <c r="BU3" s="22">
        <v>4</v>
      </c>
      <c r="BV3" s="22">
        <v>0</v>
      </c>
      <c r="BW3" s="22">
        <v>4</v>
      </c>
      <c r="BX3" s="22">
        <v>0</v>
      </c>
      <c r="BY3" s="68">
        <v>5</v>
      </c>
      <c r="BZ3" s="22">
        <v>30</v>
      </c>
      <c r="CA3" s="22">
        <v>0</v>
      </c>
      <c r="CB3" s="22">
        <v>22</v>
      </c>
      <c r="CC3" s="22">
        <v>0</v>
      </c>
      <c r="CD3" s="68">
        <v>8</v>
      </c>
      <c r="CE3" s="70">
        <v>48</v>
      </c>
      <c r="CF3" s="22">
        <v>2</v>
      </c>
      <c r="CG3" s="22">
        <v>23</v>
      </c>
      <c r="CH3" s="22">
        <v>2</v>
      </c>
      <c r="CI3" s="68">
        <v>8</v>
      </c>
      <c r="CJ3" s="22">
        <v>48</v>
      </c>
      <c r="CK3" s="22">
        <v>1</v>
      </c>
      <c r="CL3" s="22">
        <v>34</v>
      </c>
      <c r="CM3" s="22">
        <v>1</v>
      </c>
      <c r="CN3" s="68">
        <v>5</v>
      </c>
      <c r="CO3" s="69">
        <v>30</v>
      </c>
      <c r="CP3" s="69">
        <v>0</v>
      </c>
      <c r="CQ3" s="69">
        <v>32</v>
      </c>
      <c r="CR3" s="69">
        <v>0</v>
      </c>
      <c r="CS3" s="68">
        <v>1</v>
      </c>
      <c r="CT3" s="22">
        <v>6</v>
      </c>
      <c r="CU3" s="22">
        <v>0</v>
      </c>
      <c r="CV3" s="22">
        <v>4</v>
      </c>
      <c r="CW3" s="22">
        <v>2</v>
      </c>
      <c r="CX3" s="68">
        <v>3</v>
      </c>
      <c r="CY3" s="22">
        <v>18</v>
      </c>
      <c r="CZ3" s="22">
        <v>0</v>
      </c>
      <c r="DA3" s="22">
        <v>12</v>
      </c>
      <c r="DB3" s="22">
        <v>1</v>
      </c>
      <c r="DC3" s="68">
        <v>4</v>
      </c>
      <c r="DD3" s="22">
        <v>24</v>
      </c>
      <c r="DE3" s="22">
        <v>0</v>
      </c>
      <c r="DF3" s="22">
        <v>24</v>
      </c>
      <c r="DG3" s="22">
        <v>1</v>
      </c>
      <c r="DH3" s="68">
        <v>5</v>
      </c>
      <c r="DI3" s="69">
        <v>30</v>
      </c>
      <c r="DJ3" s="69">
        <v>0</v>
      </c>
      <c r="DK3" s="69">
        <v>18</v>
      </c>
      <c r="DL3" s="69">
        <v>2</v>
      </c>
      <c r="DM3" s="71">
        <v>0.4</v>
      </c>
      <c r="DN3" s="69">
        <v>4</v>
      </c>
      <c r="DO3" s="69">
        <v>0</v>
      </c>
      <c r="DP3" s="69">
        <v>8</v>
      </c>
      <c r="DQ3" s="69">
        <v>0</v>
      </c>
      <c r="DR3" s="71">
        <v>4</v>
      </c>
      <c r="DS3" s="69">
        <v>24</v>
      </c>
      <c r="DT3" s="69">
        <v>0</v>
      </c>
      <c r="DU3" s="69">
        <v>20</v>
      </c>
      <c r="DV3" s="69">
        <v>1</v>
      </c>
    </row>
    <row r="4" spans="1:126" x14ac:dyDescent="0.25">
      <c r="A4" s="76" t="str">
        <f>AA2</f>
        <v>Cullen M</v>
      </c>
      <c r="B4" s="5">
        <f>AA49</f>
        <v>15</v>
      </c>
      <c r="C4" s="15">
        <f>AB49</f>
        <v>90</v>
      </c>
      <c r="D4" s="15">
        <f>AC49</f>
        <v>0</v>
      </c>
      <c r="E4" s="15">
        <f>AD49</f>
        <v>100</v>
      </c>
      <c r="F4" s="15">
        <f>AE49</f>
        <v>4</v>
      </c>
      <c r="G4" s="7">
        <f>E4/F4</f>
        <v>25</v>
      </c>
      <c r="H4" s="24"/>
      <c r="I4" s="7">
        <f>C4/F4</f>
        <v>22.5</v>
      </c>
      <c r="J4" s="7">
        <f>6*E4/C4</f>
        <v>6.666666666666667</v>
      </c>
      <c r="K4" s="20"/>
      <c r="L4" s="68"/>
      <c r="M4" s="22"/>
      <c r="N4" s="22"/>
      <c r="O4" s="22"/>
      <c r="P4" s="22"/>
      <c r="Q4" s="68">
        <v>2</v>
      </c>
      <c r="R4" s="70">
        <v>12</v>
      </c>
      <c r="S4" s="70">
        <v>0</v>
      </c>
      <c r="T4" s="70">
        <v>17</v>
      </c>
      <c r="U4" s="22">
        <v>1</v>
      </c>
      <c r="V4" s="68">
        <v>5</v>
      </c>
      <c r="W4" s="22">
        <v>30</v>
      </c>
      <c r="X4" s="22">
        <v>0</v>
      </c>
      <c r="Y4" s="22">
        <v>17</v>
      </c>
      <c r="Z4" s="22">
        <v>0</v>
      </c>
      <c r="AA4" s="68">
        <v>2</v>
      </c>
      <c r="AB4" s="22">
        <v>12</v>
      </c>
      <c r="AC4" s="22">
        <v>0</v>
      </c>
      <c r="AD4" s="22">
        <v>4</v>
      </c>
      <c r="AE4" s="22">
        <v>0</v>
      </c>
      <c r="AF4" s="68"/>
      <c r="AG4" s="22"/>
      <c r="AH4" s="22"/>
      <c r="AI4" s="22"/>
      <c r="AJ4" s="22"/>
      <c r="AK4" s="68">
        <v>3</v>
      </c>
      <c r="AL4" s="70">
        <v>18</v>
      </c>
      <c r="AM4" s="22">
        <v>0</v>
      </c>
      <c r="AN4" s="22">
        <v>17</v>
      </c>
      <c r="AO4" s="22">
        <v>0</v>
      </c>
      <c r="AP4" s="68">
        <v>6</v>
      </c>
      <c r="AQ4" s="22">
        <v>36</v>
      </c>
      <c r="AR4" s="22">
        <v>0</v>
      </c>
      <c r="AS4" s="22">
        <v>23</v>
      </c>
      <c r="AT4" s="22">
        <v>1</v>
      </c>
      <c r="AU4" s="68">
        <v>3</v>
      </c>
      <c r="AV4" s="22">
        <v>18</v>
      </c>
      <c r="AW4" s="22">
        <v>1</v>
      </c>
      <c r="AX4" s="22">
        <v>7</v>
      </c>
      <c r="AY4" s="22">
        <v>1</v>
      </c>
      <c r="AZ4" s="68">
        <v>4</v>
      </c>
      <c r="BA4" s="22">
        <v>24</v>
      </c>
      <c r="BB4" s="22">
        <v>0</v>
      </c>
      <c r="BC4" s="22">
        <v>24</v>
      </c>
      <c r="BD4" s="22">
        <v>0</v>
      </c>
      <c r="BE4" s="68">
        <v>4</v>
      </c>
      <c r="BF4" s="69">
        <v>24</v>
      </c>
      <c r="BG4" s="69">
        <v>2</v>
      </c>
      <c r="BH4" s="69">
        <v>24</v>
      </c>
      <c r="BI4" s="69">
        <v>0</v>
      </c>
      <c r="BJ4" s="68">
        <v>2</v>
      </c>
      <c r="BK4" s="69">
        <v>12</v>
      </c>
      <c r="BL4" s="69">
        <v>0</v>
      </c>
      <c r="BM4" s="69">
        <v>21</v>
      </c>
      <c r="BN4" s="69">
        <v>0</v>
      </c>
      <c r="BO4" s="68">
        <v>1</v>
      </c>
      <c r="BP4" s="22">
        <v>6</v>
      </c>
      <c r="BQ4" s="22">
        <v>0</v>
      </c>
      <c r="BR4" s="22">
        <v>9</v>
      </c>
      <c r="BS4" s="22">
        <v>1</v>
      </c>
      <c r="BT4" s="68">
        <v>3</v>
      </c>
      <c r="BU4" s="69">
        <v>18</v>
      </c>
      <c r="BV4" s="69">
        <v>0</v>
      </c>
      <c r="BW4" s="69">
        <v>9</v>
      </c>
      <c r="BX4" s="69">
        <v>1</v>
      </c>
      <c r="BY4" s="68"/>
      <c r="BZ4" s="69"/>
      <c r="CA4" s="69"/>
      <c r="CB4" s="69"/>
      <c r="CC4" s="69"/>
      <c r="CD4" s="71">
        <v>4</v>
      </c>
      <c r="CE4" s="70">
        <v>24</v>
      </c>
      <c r="CF4" s="69">
        <v>0</v>
      </c>
      <c r="CG4" s="69">
        <v>24</v>
      </c>
      <c r="CH4" s="69">
        <v>1</v>
      </c>
      <c r="CI4" s="68">
        <v>3</v>
      </c>
      <c r="CJ4" s="69">
        <v>18</v>
      </c>
      <c r="CK4" s="69">
        <v>0</v>
      </c>
      <c r="CL4" s="69">
        <v>34</v>
      </c>
      <c r="CM4" s="69">
        <v>1</v>
      </c>
      <c r="CN4" s="68"/>
      <c r="CO4" s="22"/>
      <c r="CP4" s="22"/>
      <c r="CQ4" s="22"/>
      <c r="CR4" s="22"/>
      <c r="CS4" s="68">
        <v>1</v>
      </c>
      <c r="CT4" s="69">
        <v>6</v>
      </c>
      <c r="CU4" s="69">
        <v>0</v>
      </c>
      <c r="CV4" s="69">
        <v>15</v>
      </c>
      <c r="CW4" s="69">
        <v>0</v>
      </c>
      <c r="CX4" s="68">
        <v>4</v>
      </c>
      <c r="CY4" s="69">
        <v>24</v>
      </c>
      <c r="CZ4" s="69">
        <v>1</v>
      </c>
      <c r="DA4" s="69">
        <v>14</v>
      </c>
      <c r="DB4" s="69">
        <v>0</v>
      </c>
      <c r="DC4" s="68">
        <v>8</v>
      </c>
      <c r="DD4" s="22">
        <v>48</v>
      </c>
      <c r="DE4" s="22">
        <v>0</v>
      </c>
      <c r="DF4" s="22">
        <v>17</v>
      </c>
      <c r="DG4" s="22">
        <v>0</v>
      </c>
      <c r="DH4" s="68">
        <v>3</v>
      </c>
      <c r="DI4" s="69">
        <v>18</v>
      </c>
      <c r="DJ4" s="69">
        <v>1</v>
      </c>
      <c r="DK4" s="69">
        <v>13</v>
      </c>
      <c r="DL4" s="69">
        <v>1</v>
      </c>
      <c r="DM4" s="30">
        <v>1</v>
      </c>
      <c r="DN4" s="69">
        <v>6</v>
      </c>
      <c r="DO4" s="69">
        <v>0</v>
      </c>
      <c r="DP4" s="69">
        <v>15</v>
      </c>
      <c r="DQ4" s="69">
        <v>0</v>
      </c>
      <c r="DR4" s="30">
        <v>5</v>
      </c>
      <c r="DS4" s="69">
        <v>30</v>
      </c>
      <c r="DT4" s="69">
        <v>0</v>
      </c>
      <c r="DU4" s="69">
        <v>18</v>
      </c>
      <c r="DV4" s="69">
        <v>1</v>
      </c>
    </row>
    <row r="5" spans="1:126" x14ac:dyDescent="0.25">
      <c r="A5" s="4" t="str">
        <f>V2</f>
        <v>Day G</v>
      </c>
      <c r="B5" s="5">
        <f>V49</f>
        <v>47</v>
      </c>
      <c r="C5" s="15">
        <f>W49</f>
        <v>282</v>
      </c>
      <c r="D5" s="15">
        <f>X49</f>
        <v>2</v>
      </c>
      <c r="E5" s="15">
        <f>Y49</f>
        <v>232</v>
      </c>
      <c r="F5" s="15">
        <f>Z49</f>
        <v>7</v>
      </c>
      <c r="G5" s="7">
        <f t="shared" ref="G5:G17" si="0">E5/F5</f>
        <v>33.142857142857146</v>
      </c>
      <c r="H5" s="24"/>
      <c r="I5" s="7">
        <f t="shared" ref="I5:I17" si="1">C5/F5</f>
        <v>40.285714285714285</v>
      </c>
      <c r="J5" s="7">
        <f t="shared" ref="J5:J17" si="2">6*E5/C5</f>
        <v>4.9361702127659575</v>
      </c>
      <c r="K5" s="20"/>
      <c r="L5" s="68"/>
      <c r="M5" s="22"/>
      <c r="N5" s="22"/>
      <c r="O5" s="22"/>
      <c r="P5" s="22"/>
      <c r="Q5" s="68"/>
      <c r="R5" s="70"/>
      <c r="S5" s="70"/>
      <c r="T5" s="70"/>
      <c r="U5" s="22"/>
      <c r="V5" s="68">
        <v>4</v>
      </c>
      <c r="W5" s="22">
        <v>24</v>
      </c>
      <c r="X5" s="22">
        <v>0</v>
      </c>
      <c r="Y5" s="22">
        <v>12</v>
      </c>
      <c r="Z5" s="22">
        <v>1</v>
      </c>
      <c r="AA5" s="68">
        <v>4</v>
      </c>
      <c r="AB5" s="22">
        <v>24</v>
      </c>
      <c r="AC5" s="22">
        <v>0</v>
      </c>
      <c r="AD5" s="22">
        <v>25</v>
      </c>
      <c r="AE5" s="22">
        <v>1</v>
      </c>
      <c r="AF5" s="68"/>
      <c r="AG5" s="22"/>
      <c r="AH5" s="22"/>
      <c r="AI5" s="22"/>
      <c r="AJ5" s="22"/>
      <c r="AK5" s="68">
        <v>2</v>
      </c>
      <c r="AL5" s="70">
        <v>12</v>
      </c>
      <c r="AM5" s="22">
        <v>0</v>
      </c>
      <c r="AN5" s="22">
        <v>20</v>
      </c>
      <c r="AO5" s="22">
        <v>0</v>
      </c>
      <c r="AP5" s="68">
        <v>3</v>
      </c>
      <c r="AQ5" s="22">
        <v>18</v>
      </c>
      <c r="AR5" s="22">
        <v>0</v>
      </c>
      <c r="AS5" s="22">
        <v>11</v>
      </c>
      <c r="AT5" s="22">
        <v>1</v>
      </c>
      <c r="AU5" s="68">
        <v>4</v>
      </c>
      <c r="AV5" s="22">
        <v>24</v>
      </c>
      <c r="AW5" s="22">
        <v>0</v>
      </c>
      <c r="AX5" s="22">
        <v>27</v>
      </c>
      <c r="AY5" s="22">
        <v>0</v>
      </c>
      <c r="AZ5" s="68">
        <v>2</v>
      </c>
      <c r="BA5" s="22">
        <v>12</v>
      </c>
      <c r="BB5" s="22">
        <v>0</v>
      </c>
      <c r="BC5" s="22">
        <v>31</v>
      </c>
      <c r="BD5" s="22">
        <v>0</v>
      </c>
      <c r="BE5" s="68">
        <v>8</v>
      </c>
      <c r="BF5" s="69">
        <v>48</v>
      </c>
      <c r="BG5" s="69">
        <v>0</v>
      </c>
      <c r="BH5" s="69">
        <v>37</v>
      </c>
      <c r="BI5" s="69">
        <v>0</v>
      </c>
      <c r="BJ5" s="68">
        <v>2</v>
      </c>
      <c r="BK5" s="69">
        <v>12</v>
      </c>
      <c r="BL5" s="69">
        <v>0</v>
      </c>
      <c r="BM5" s="69">
        <v>16</v>
      </c>
      <c r="BN5" s="69">
        <v>2</v>
      </c>
      <c r="BO5" s="68">
        <v>1</v>
      </c>
      <c r="BP5" s="22">
        <v>6</v>
      </c>
      <c r="BQ5" s="22">
        <v>0</v>
      </c>
      <c r="BR5" s="22">
        <v>11</v>
      </c>
      <c r="BS5" s="22">
        <v>0</v>
      </c>
      <c r="BT5" s="68">
        <v>3</v>
      </c>
      <c r="BU5" s="69">
        <v>18</v>
      </c>
      <c r="BV5" s="69">
        <v>0</v>
      </c>
      <c r="BW5" s="69">
        <v>35</v>
      </c>
      <c r="BX5" s="69">
        <v>0</v>
      </c>
      <c r="BY5" s="68"/>
      <c r="BZ5" s="69"/>
      <c r="CA5" s="69"/>
      <c r="CB5" s="69"/>
      <c r="CC5" s="69"/>
      <c r="CD5" s="71">
        <v>6</v>
      </c>
      <c r="CE5" s="70">
        <v>36</v>
      </c>
      <c r="CF5" s="69">
        <v>0</v>
      </c>
      <c r="CG5" s="69">
        <v>19</v>
      </c>
      <c r="CH5" s="69">
        <v>0</v>
      </c>
      <c r="CI5" s="68">
        <v>6</v>
      </c>
      <c r="CJ5" s="69">
        <v>36</v>
      </c>
      <c r="CK5" s="69">
        <v>0</v>
      </c>
      <c r="CL5" s="69">
        <v>15</v>
      </c>
      <c r="CM5" s="69">
        <v>0</v>
      </c>
      <c r="CN5" s="68"/>
      <c r="CO5" s="22"/>
      <c r="CP5" s="22"/>
      <c r="CQ5" s="22"/>
      <c r="CR5" s="22"/>
      <c r="CS5" s="68">
        <v>2</v>
      </c>
      <c r="CT5" s="69">
        <v>12</v>
      </c>
      <c r="CU5" s="69">
        <v>0</v>
      </c>
      <c r="CV5" s="69">
        <v>10</v>
      </c>
      <c r="CW5" s="69">
        <v>1</v>
      </c>
      <c r="CX5" s="68">
        <v>3</v>
      </c>
      <c r="CY5" s="69">
        <v>18</v>
      </c>
      <c r="CZ5" s="69">
        <v>0</v>
      </c>
      <c r="DA5" s="69">
        <v>25</v>
      </c>
      <c r="DB5" s="69">
        <v>1</v>
      </c>
      <c r="DC5" s="68">
        <v>2</v>
      </c>
      <c r="DD5" s="69">
        <v>12</v>
      </c>
      <c r="DE5" s="69">
        <v>0</v>
      </c>
      <c r="DF5" s="69">
        <v>16</v>
      </c>
      <c r="DG5" s="69">
        <v>0</v>
      </c>
      <c r="DH5" s="68"/>
      <c r="DM5" s="30"/>
      <c r="DR5" s="30">
        <v>3</v>
      </c>
      <c r="DS5" s="4">
        <v>18</v>
      </c>
      <c r="DT5">
        <v>0</v>
      </c>
      <c r="DU5">
        <v>12</v>
      </c>
      <c r="DV5">
        <v>1</v>
      </c>
    </row>
    <row r="6" spans="1:126" x14ac:dyDescent="0.25">
      <c r="A6" s="77" t="str">
        <f>AK2</f>
        <v>Holliday</v>
      </c>
      <c r="B6" s="35">
        <f>AK49</f>
        <v>40.1</v>
      </c>
      <c r="C6" s="36">
        <f>AL49</f>
        <v>241</v>
      </c>
      <c r="D6" s="36">
        <f>AM49</f>
        <v>0</v>
      </c>
      <c r="E6" s="36">
        <f>AN49</f>
        <v>316</v>
      </c>
      <c r="F6" s="36">
        <f>AO49</f>
        <v>12</v>
      </c>
      <c r="G6" s="7">
        <f t="shared" si="0"/>
        <v>26.333333333333332</v>
      </c>
      <c r="H6" s="24">
        <v>1</v>
      </c>
      <c r="I6" s="7">
        <f t="shared" si="1"/>
        <v>20.083333333333332</v>
      </c>
      <c r="J6" s="7">
        <f t="shared" si="2"/>
        <v>7.8672199170124477</v>
      </c>
      <c r="K6" s="7"/>
      <c r="L6" s="68"/>
      <c r="M6" s="22"/>
      <c r="N6" s="22"/>
      <c r="O6" s="22"/>
      <c r="P6" s="22"/>
      <c r="Q6" s="68"/>
      <c r="R6" s="70"/>
      <c r="S6" s="70"/>
      <c r="T6" s="70"/>
      <c r="U6" s="22"/>
      <c r="V6" s="68">
        <v>2</v>
      </c>
      <c r="W6" s="22">
        <v>12</v>
      </c>
      <c r="X6" s="22">
        <v>0</v>
      </c>
      <c r="Y6" s="22">
        <v>16</v>
      </c>
      <c r="Z6" s="22">
        <v>0</v>
      </c>
      <c r="AA6" s="68">
        <v>3</v>
      </c>
      <c r="AB6" s="22">
        <v>18</v>
      </c>
      <c r="AC6" s="22">
        <v>0</v>
      </c>
      <c r="AD6" s="22">
        <v>26</v>
      </c>
      <c r="AE6" s="22">
        <v>1</v>
      </c>
      <c r="AF6" s="68"/>
      <c r="AG6" s="22"/>
      <c r="AH6" s="22"/>
      <c r="AI6" s="22"/>
      <c r="AJ6" s="22"/>
      <c r="AK6" s="68">
        <v>1</v>
      </c>
      <c r="AL6" s="70">
        <v>6</v>
      </c>
      <c r="AM6" s="22">
        <v>0</v>
      </c>
      <c r="AN6" s="22">
        <v>11</v>
      </c>
      <c r="AO6" s="22">
        <v>0</v>
      </c>
      <c r="AP6" s="68">
        <v>7</v>
      </c>
      <c r="AQ6" s="22">
        <v>42</v>
      </c>
      <c r="AR6" s="22">
        <v>1</v>
      </c>
      <c r="AS6" s="22">
        <v>25</v>
      </c>
      <c r="AT6" s="22">
        <v>4</v>
      </c>
      <c r="AU6" s="68">
        <v>2</v>
      </c>
      <c r="AV6" s="22">
        <v>12</v>
      </c>
      <c r="AW6" s="22">
        <v>0</v>
      </c>
      <c r="AX6" s="22">
        <v>23</v>
      </c>
      <c r="AY6" s="22">
        <v>1</v>
      </c>
      <c r="AZ6" s="68">
        <v>4</v>
      </c>
      <c r="BA6" s="22">
        <v>24</v>
      </c>
      <c r="BB6" s="22">
        <v>1</v>
      </c>
      <c r="BC6" s="22">
        <v>8</v>
      </c>
      <c r="BD6" s="22">
        <v>1</v>
      </c>
      <c r="BE6" s="68">
        <v>4</v>
      </c>
      <c r="BF6" s="69">
        <v>24</v>
      </c>
      <c r="BG6" s="69">
        <v>0</v>
      </c>
      <c r="BH6" s="69">
        <v>16</v>
      </c>
      <c r="BI6" s="69">
        <v>1</v>
      </c>
      <c r="BJ6" s="68">
        <v>2</v>
      </c>
      <c r="BK6" s="69">
        <v>12</v>
      </c>
      <c r="BL6" s="69">
        <v>0</v>
      </c>
      <c r="BM6" s="69">
        <v>14</v>
      </c>
      <c r="BN6" s="69">
        <v>0</v>
      </c>
      <c r="BO6" s="68">
        <v>2</v>
      </c>
      <c r="BP6" s="22">
        <v>12</v>
      </c>
      <c r="BQ6" s="22">
        <v>2</v>
      </c>
      <c r="BR6" s="22">
        <v>0</v>
      </c>
      <c r="BS6" s="22">
        <v>1</v>
      </c>
      <c r="BT6" s="68">
        <v>4</v>
      </c>
      <c r="BU6" s="69">
        <v>24</v>
      </c>
      <c r="BV6" s="69">
        <v>1</v>
      </c>
      <c r="BW6" s="69">
        <v>9</v>
      </c>
      <c r="BX6" s="69">
        <v>1</v>
      </c>
      <c r="BY6" s="68"/>
      <c r="BZ6" s="69"/>
      <c r="CA6" s="69"/>
      <c r="CB6" s="69"/>
      <c r="CC6" s="69"/>
      <c r="CD6" s="71">
        <v>3</v>
      </c>
      <c r="CE6" s="70">
        <v>18</v>
      </c>
      <c r="CF6" s="69">
        <v>0</v>
      </c>
      <c r="CG6" s="69">
        <v>14</v>
      </c>
      <c r="CH6" s="69">
        <v>0</v>
      </c>
      <c r="CI6" s="68">
        <v>5</v>
      </c>
      <c r="CJ6" s="69">
        <v>30</v>
      </c>
      <c r="CK6" s="69">
        <v>0</v>
      </c>
      <c r="CL6" s="69">
        <v>12</v>
      </c>
      <c r="CM6" s="69">
        <v>0</v>
      </c>
      <c r="CN6" s="68"/>
      <c r="CO6" s="22"/>
      <c r="CP6" s="22"/>
      <c r="CQ6" s="22"/>
      <c r="CR6" s="22"/>
      <c r="CS6" s="68">
        <v>4</v>
      </c>
      <c r="CT6" s="69">
        <v>24</v>
      </c>
      <c r="CU6" s="69">
        <v>0</v>
      </c>
      <c r="CV6" s="69">
        <v>15</v>
      </c>
      <c r="CW6" s="69">
        <v>0</v>
      </c>
      <c r="CX6" s="68">
        <v>2</v>
      </c>
      <c r="CY6" s="69">
        <v>12</v>
      </c>
      <c r="CZ6" s="69">
        <v>0</v>
      </c>
      <c r="DA6" s="69">
        <v>10</v>
      </c>
      <c r="DB6" s="69">
        <v>0</v>
      </c>
      <c r="DC6" s="68">
        <v>3</v>
      </c>
      <c r="DD6" s="69">
        <v>18</v>
      </c>
      <c r="DE6" s="69">
        <v>1</v>
      </c>
      <c r="DF6" s="69">
        <v>13</v>
      </c>
      <c r="DG6" s="69">
        <v>0</v>
      </c>
      <c r="DH6" s="68"/>
      <c r="DM6" s="30"/>
      <c r="DR6" s="30"/>
      <c r="DS6" s="4"/>
    </row>
    <row r="7" spans="1:126" x14ac:dyDescent="0.25">
      <c r="A7" s="78" t="str">
        <f>AP2</f>
        <v>Lewis</v>
      </c>
      <c r="B7" s="5">
        <f>AP49</f>
        <v>102</v>
      </c>
      <c r="C7" s="15">
        <f>AQ49</f>
        <v>612</v>
      </c>
      <c r="D7" s="15">
        <f>AR49</f>
        <v>19</v>
      </c>
      <c r="E7" s="15">
        <f>AS49</f>
        <v>315</v>
      </c>
      <c r="F7" s="15">
        <f>AT49</f>
        <v>28</v>
      </c>
      <c r="G7" s="7">
        <f t="shared" si="0"/>
        <v>11.25</v>
      </c>
      <c r="H7" s="24">
        <v>2</v>
      </c>
      <c r="I7" s="7">
        <f t="shared" si="1"/>
        <v>21.857142857142858</v>
      </c>
      <c r="J7" s="7">
        <f t="shared" si="2"/>
        <v>3.0882352941176472</v>
      </c>
      <c r="K7" s="7"/>
      <c r="L7" s="68"/>
      <c r="M7" s="22"/>
      <c r="N7" s="22"/>
      <c r="O7" s="22"/>
      <c r="P7" s="22"/>
      <c r="Q7" s="68"/>
      <c r="R7" s="70"/>
      <c r="S7" s="70"/>
      <c r="T7" s="70"/>
      <c r="U7" s="22"/>
      <c r="V7" s="68">
        <v>4</v>
      </c>
      <c r="W7" s="22">
        <v>24</v>
      </c>
      <c r="X7" s="22">
        <v>0</v>
      </c>
      <c r="Y7" s="22">
        <v>22</v>
      </c>
      <c r="Z7" s="22">
        <v>1</v>
      </c>
      <c r="AA7" s="68">
        <v>3</v>
      </c>
      <c r="AB7" s="22">
        <v>18</v>
      </c>
      <c r="AC7" s="22">
        <v>0</v>
      </c>
      <c r="AD7" s="22">
        <v>18</v>
      </c>
      <c r="AE7" s="22">
        <v>2</v>
      </c>
      <c r="AF7" s="68"/>
      <c r="AG7" s="22"/>
      <c r="AH7" s="22"/>
      <c r="AI7" s="22"/>
      <c r="AJ7" s="22"/>
      <c r="AK7" s="68">
        <v>2.2000000000000002</v>
      </c>
      <c r="AL7" s="70">
        <v>14</v>
      </c>
      <c r="AM7" s="22">
        <v>0</v>
      </c>
      <c r="AN7" s="22">
        <v>7</v>
      </c>
      <c r="AO7" s="22">
        <v>1</v>
      </c>
      <c r="AP7" s="71">
        <v>4</v>
      </c>
      <c r="AQ7" s="22">
        <v>24</v>
      </c>
      <c r="AR7" s="22">
        <v>1</v>
      </c>
      <c r="AS7" s="22">
        <v>18</v>
      </c>
      <c r="AT7" s="69">
        <v>0</v>
      </c>
      <c r="AU7" s="68">
        <v>0.2</v>
      </c>
      <c r="AV7" s="69">
        <v>2</v>
      </c>
      <c r="AW7" s="69">
        <v>0</v>
      </c>
      <c r="AX7" s="69">
        <v>1</v>
      </c>
      <c r="AY7" s="69">
        <v>1</v>
      </c>
      <c r="AZ7" s="68">
        <v>1.1000000000000001</v>
      </c>
      <c r="BA7" s="22">
        <v>7</v>
      </c>
      <c r="BB7" s="22">
        <v>0</v>
      </c>
      <c r="BC7" s="22">
        <v>18</v>
      </c>
      <c r="BD7" s="22">
        <v>0</v>
      </c>
      <c r="BE7" s="68">
        <v>7</v>
      </c>
      <c r="BF7" s="69">
        <v>42</v>
      </c>
      <c r="BG7" s="69">
        <v>0</v>
      </c>
      <c r="BH7" s="69">
        <v>40</v>
      </c>
      <c r="BI7" s="69">
        <v>0</v>
      </c>
      <c r="BJ7" s="68">
        <v>3</v>
      </c>
      <c r="BK7" s="69">
        <v>18</v>
      </c>
      <c r="BL7" s="69">
        <v>0</v>
      </c>
      <c r="BM7" s="69">
        <v>9</v>
      </c>
      <c r="BN7" s="69">
        <v>1</v>
      </c>
      <c r="BO7" s="68"/>
      <c r="BP7" s="22"/>
      <c r="BQ7" s="22"/>
      <c r="BR7" s="22"/>
      <c r="BS7" s="22"/>
      <c r="BT7" s="68">
        <v>3</v>
      </c>
      <c r="BU7" s="69">
        <v>18</v>
      </c>
      <c r="BV7" s="69">
        <v>0</v>
      </c>
      <c r="BW7" s="69">
        <v>36</v>
      </c>
      <c r="BX7" s="69">
        <v>1</v>
      </c>
      <c r="BY7" s="68"/>
      <c r="BZ7" s="69"/>
      <c r="CA7" s="69"/>
      <c r="CB7" s="69"/>
      <c r="CC7" s="69"/>
      <c r="CD7" s="71">
        <v>7</v>
      </c>
      <c r="CE7" s="70">
        <v>42</v>
      </c>
      <c r="CF7" s="69">
        <v>2</v>
      </c>
      <c r="CG7" s="69">
        <v>21</v>
      </c>
      <c r="CH7" s="69">
        <v>0</v>
      </c>
      <c r="CI7" s="68">
        <v>3</v>
      </c>
      <c r="CJ7" s="69">
        <v>18</v>
      </c>
      <c r="CK7" s="69">
        <v>0</v>
      </c>
      <c r="CL7" s="69">
        <v>25</v>
      </c>
      <c r="CM7" s="69">
        <v>2</v>
      </c>
      <c r="CN7" s="68"/>
      <c r="CO7" s="69"/>
      <c r="CP7" s="69"/>
      <c r="CQ7" s="69"/>
      <c r="CR7" s="69"/>
      <c r="CS7" s="68">
        <v>2</v>
      </c>
      <c r="CT7" s="69">
        <v>12</v>
      </c>
      <c r="CU7" s="69">
        <v>0</v>
      </c>
      <c r="CV7" s="69">
        <v>9</v>
      </c>
      <c r="CW7" s="69">
        <v>0</v>
      </c>
      <c r="CX7" s="68">
        <v>3</v>
      </c>
      <c r="CY7" s="22">
        <v>18</v>
      </c>
      <c r="CZ7" s="22">
        <v>0</v>
      </c>
      <c r="DA7" s="22">
        <v>31</v>
      </c>
      <c r="DB7" s="22">
        <v>0</v>
      </c>
      <c r="DC7" s="68">
        <v>2.5</v>
      </c>
      <c r="DD7" s="69">
        <v>17</v>
      </c>
      <c r="DE7" s="69">
        <v>0</v>
      </c>
      <c r="DF7" s="69">
        <v>24</v>
      </c>
      <c r="DG7" s="69">
        <v>2</v>
      </c>
      <c r="DH7" s="68"/>
      <c r="DM7" s="30"/>
      <c r="DR7" s="30"/>
      <c r="DS7" s="4"/>
    </row>
    <row r="8" spans="1:126" x14ac:dyDescent="0.25">
      <c r="A8" s="81" t="str">
        <f>AZ2</f>
        <v>Loveridge</v>
      </c>
      <c r="B8" s="35">
        <f>AZ49</f>
        <v>39</v>
      </c>
      <c r="C8" s="36">
        <f>BA49</f>
        <v>234</v>
      </c>
      <c r="D8" s="36">
        <f>BB49</f>
        <v>4</v>
      </c>
      <c r="E8" s="36">
        <f>BC49</f>
        <v>195</v>
      </c>
      <c r="F8" s="36">
        <f>BD49</f>
        <v>7</v>
      </c>
      <c r="G8" s="7">
        <f t="shared" si="0"/>
        <v>27.857142857142858</v>
      </c>
      <c r="H8" s="24"/>
      <c r="I8" s="7">
        <f t="shared" si="1"/>
        <v>33.428571428571431</v>
      </c>
      <c r="J8" s="7">
        <f t="shared" si="2"/>
        <v>5</v>
      </c>
      <c r="K8" s="7"/>
      <c r="L8" s="68"/>
      <c r="M8" s="22"/>
      <c r="N8" s="22"/>
      <c r="O8" s="22"/>
      <c r="P8" s="22"/>
      <c r="Q8" s="68"/>
      <c r="R8" s="70"/>
      <c r="S8" s="70"/>
      <c r="T8" s="70"/>
      <c r="U8" s="22"/>
      <c r="V8" s="68">
        <v>4</v>
      </c>
      <c r="W8" s="22">
        <v>24</v>
      </c>
      <c r="X8" s="22">
        <v>0</v>
      </c>
      <c r="Y8" s="22">
        <v>24</v>
      </c>
      <c r="Z8" s="22">
        <v>0</v>
      </c>
      <c r="AA8" s="68"/>
      <c r="AB8" s="22"/>
      <c r="AC8" s="22"/>
      <c r="AD8" s="22"/>
      <c r="AE8" s="22"/>
      <c r="AF8" s="68"/>
      <c r="AG8" s="22"/>
      <c r="AH8" s="22"/>
      <c r="AI8" s="22"/>
      <c r="AJ8" s="22"/>
      <c r="AK8" s="68">
        <v>1</v>
      </c>
      <c r="AL8" s="70">
        <v>6</v>
      </c>
      <c r="AM8" s="22">
        <v>0</v>
      </c>
      <c r="AN8" s="22">
        <v>6</v>
      </c>
      <c r="AO8" s="22">
        <v>1</v>
      </c>
      <c r="AP8" s="68">
        <v>5</v>
      </c>
      <c r="AQ8" s="22">
        <v>30</v>
      </c>
      <c r="AR8" s="22">
        <v>2</v>
      </c>
      <c r="AS8" s="22">
        <v>12</v>
      </c>
      <c r="AT8" s="22">
        <v>1</v>
      </c>
      <c r="AU8" s="68"/>
      <c r="AV8" s="69"/>
      <c r="AW8" s="69"/>
      <c r="AX8" s="69"/>
      <c r="AY8" s="69"/>
      <c r="AZ8" s="68">
        <v>2</v>
      </c>
      <c r="BA8" s="22">
        <v>12</v>
      </c>
      <c r="BB8" s="22">
        <v>0</v>
      </c>
      <c r="BC8" s="22">
        <v>17</v>
      </c>
      <c r="BD8" s="22">
        <v>0</v>
      </c>
      <c r="BE8" s="68">
        <v>7</v>
      </c>
      <c r="BF8" s="70">
        <v>42</v>
      </c>
      <c r="BG8" s="22">
        <v>2</v>
      </c>
      <c r="BH8" s="22">
        <v>20</v>
      </c>
      <c r="BI8" s="22">
        <v>1</v>
      </c>
      <c r="BJ8" s="68">
        <v>3</v>
      </c>
      <c r="BK8" s="22">
        <v>18</v>
      </c>
      <c r="BL8" s="22">
        <v>0</v>
      </c>
      <c r="BM8" s="22">
        <v>14</v>
      </c>
      <c r="BN8" s="22">
        <v>3</v>
      </c>
      <c r="BO8" s="68"/>
      <c r="BP8" s="22"/>
      <c r="BQ8" s="22"/>
      <c r="BR8" s="22"/>
      <c r="BS8" s="22"/>
      <c r="BT8" s="68"/>
      <c r="BU8" s="69"/>
      <c r="BV8" s="69"/>
      <c r="BW8" s="69"/>
      <c r="BX8" s="69"/>
      <c r="BY8" s="68"/>
      <c r="BZ8" s="70"/>
      <c r="CA8" s="22"/>
      <c r="CB8" s="22"/>
      <c r="CC8" s="22"/>
      <c r="CD8" s="68">
        <v>3</v>
      </c>
      <c r="CE8" s="70">
        <v>18</v>
      </c>
      <c r="CF8" s="22">
        <v>0</v>
      </c>
      <c r="CG8" s="22">
        <v>21</v>
      </c>
      <c r="CH8" s="22">
        <v>1</v>
      </c>
      <c r="CI8" s="68">
        <v>8</v>
      </c>
      <c r="CJ8" s="22">
        <v>48</v>
      </c>
      <c r="CK8" s="22">
        <v>3</v>
      </c>
      <c r="CL8" s="22">
        <v>26</v>
      </c>
      <c r="CM8" s="22">
        <v>3</v>
      </c>
      <c r="CN8" s="68"/>
      <c r="CO8" s="69"/>
      <c r="CP8" s="69"/>
      <c r="CQ8" s="69"/>
      <c r="CR8" s="69"/>
      <c r="CS8" s="68">
        <v>4</v>
      </c>
      <c r="CT8" s="69">
        <v>24</v>
      </c>
      <c r="CU8" s="69">
        <v>0</v>
      </c>
      <c r="CV8" s="69">
        <v>8</v>
      </c>
      <c r="CW8" s="69">
        <v>0</v>
      </c>
      <c r="CX8" s="68">
        <v>4</v>
      </c>
      <c r="CY8" s="22">
        <v>24</v>
      </c>
      <c r="CZ8" s="22">
        <v>1</v>
      </c>
      <c r="DA8" s="22">
        <v>25</v>
      </c>
      <c r="DB8" s="22">
        <v>4</v>
      </c>
      <c r="DC8" s="68">
        <v>8</v>
      </c>
      <c r="DD8" s="22">
        <v>48</v>
      </c>
      <c r="DE8" s="22">
        <v>1</v>
      </c>
      <c r="DF8" s="22">
        <v>21</v>
      </c>
      <c r="DG8" s="22">
        <v>1</v>
      </c>
      <c r="DH8" s="68"/>
      <c r="DM8" s="30"/>
      <c r="DR8" s="30"/>
      <c r="DS8" s="4"/>
    </row>
    <row r="9" spans="1:126" x14ac:dyDescent="0.25">
      <c r="A9" s="76" t="str">
        <f>AU2</f>
        <v>Mason-Wilkes</v>
      </c>
      <c r="B9" s="5">
        <f>AU49</f>
        <v>10.199999999999999</v>
      </c>
      <c r="C9" s="15">
        <f>AV49</f>
        <v>62</v>
      </c>
      <c r="D9" s="15">
        <f>AW49</f>
        <v>1</v>
      </c>
      <c r="E9" s="15">
        <f>AX49</f>
        <v>67</v>
      </c>
      <c r="F9" s="15">
        <f>AY49</f>
        <v>5</v>
      </c>
      <c r="G9" s="7">
        <f t="shared" si="0"/>
        <v>13.4</v>
      </c>
      <c r="H9" s="24"/>
      <c r="I9" s="7">
        <f t="shared" si="1"/>
        <v>12.4</v>
      </c>
      <c r="J9" s="7">
        <f t="shared" si="2"/>
        <v>6.4838709677419351</v>
      </c>
      <c r="K9" s="7"/>
      <c r="L9" s="68"/>
      <c r="M9" s="22"/>
      <c r="N9" s="22"/>
      <c r="O9" s="22"/>
      <c r="P9" s="22"/>
      <c r="Q9" s="68"/>
      <c r="R9" s="70"/>
      <c r="S9" s="70"/>
      <c r="T9" s="70"/>
      <c r="U9" s="22"/>
      <c r="V9" s="68">
        <v>3</v>
      </c>
      <c r="W9" s="22">
        <v>18</v>
      </c>
      <c r="X9" s="22">
        <v>0</v>
      </c>
      <c r="Y9" s="22">
        <v>14</v>
      </c>
      <c r="Z9" s="22">
        <v>0</v>
      </c>
      <c r="AA9" s="68"/>
      <c r="AB9" s="22"/>
      <c r="AC9" s="22"/>
      <c r="AD9" s="22"/>
      <c r="AE9" s="22"/>
      <c r="AF9" s="71"/>
      <c r="AG9" s="22"/>
      <c r="AH9" s="22"/>
      <c r="AI9" s="22"/>
      <c r="AJ9" s="22"/>
      <c r="AK9" s="68">
        <v>4</v>
      </c>
      <c r="AL9" s="70">
        <v>24</v>
      </c>
      <c r="AM9" s="22">
        <v>0</v>
      </c>
      <c r="AN9" s="22">
        <v>38</v>
      </c>
      <c r="AO9" s="22">
        <v>1</v>
      </c>
      <c r="AP9" s="68">
        <v>4</v>
      </c>
      <c r="AQ9" s="22">
        <v>24</v>
      </c>
      <c r="AR9" s="22">
        <v>1</v>
      </c>
      <c r="AS9" s="22">
        <v>10</v>
      </c>
      <c r="AT9" s="22">
        <v>2</v>
      </c>
      <c r="AU9" s="68"/>
      <c r="AV9" s="22"/>
      <c r="AW9" s="22"/>
      <c r="AX9" s="22"/>
      <c r="AY9" s="22"/>
      <c r="AZ9" s="68">
        <v>3</v>
      </c>
      <c r="BA9" s="22">
        <v>18</v>
      </c>
      <c r="BB9" s="22">
        <v>0</v>
      </c>
      <c r="BC9" s="22">
        <v>15</v>
      </c>
      <c r="BD9" s="22">
        <v>0</v>
      </c>
      <c r="BE9" s="68">
        <v>6</v>
      </c>
      <c r="BF9" s="70">
        <v>36</v>
      </c>
      <c r="BG9" s="22">
        <v>0</v>
      </c>
      <c r="BH9" s="22">
        <v>36</v>
      </c>
      <c r="BI9" s="22">
        <v>1</v>
      </c>
      <c r="BJ9" s="68"/>
      <c r="BK9" s="22"/>
      <c r="BL9" s="22"/>
      <c r="BM9" s="22"/>
      <c r="BN9" s="22"/>
      <c r="BO9" s="68"/>
      <c r="BP9" s="22"/>
      <c r="BQ9" s="22"/>
      <c r="BR9" s="22"/>
      <c r="BS9" s="22"/>
      <c r="BT9" s="68"/>
      <c r="BU9" s="70"/>
      <c r="BV9" s="22"/>
      <c r="BW9" s="22"/>
      <c r="BX9" s="22"/>
      <c r="BY9" s="68"/>
      <c r="BZ9" s="70"/>
      <c r="CA9" s="22"/>
      <c r="CB9" s="22"/>
      <c r="CC9" s="22"/>
      <c r="CD9" s="68">
        <v>5</v>
      </c>
      <c r="CE9" s="70">
        <v>30</v>
      </c>
      <c r="CF9" s="22">
        <v>1</v>
      </c>
      <c r="CG9" s="22">
        <v>5</v>
      </c>
      <c r="CH9" s="22">
        <v>0</v>
      </c>
      <c r="CI9" s="68">
        <v>2</v>
      </c>
      <c r="CJ9" s="22">
        <v>12</v>
      </c>
      <c r="CK9" s="22">
        <v>0</v>
      </c>
      <c r="CL9" s="22">
        <v>10</v>
      </c>
      <c r="CM9" s="22">
        <v>0</v>
      </c>
      <c r="CN9" s="68"/>
      <c r="CO9" s="22"/>
      <c r="CP9" s="22"/>
      <c r="CQ9" s="22"/>
      <c r="CR9" s="22"/>
      <c r="CS9" s="68">
        <v>1</v>
      </c>
      <c r="CT9" s="69">
        <v>6</v>
      </c>
      <c r="CU9" s="69">
        <v>0</v>
      </c>
      <c r="CV9" s="69">
        <v>6</v>
      </c>
      <c r="CW9" s="69">
        <v>2</v>
      </c>
      <c r="CX9" s="68">
        <v>4</v>
      </c>
      <c r="CY9" s="22">
        <v>24</v>
      </c>
      <c r="CZ9" s="22">
        <v>0</v>
      </c>
      <c r="DA9" s="22">
        <v>32</v>
      </c>
      <c r="DB9" s="22">
        <v>1</v>
      </c>
      <c r="DC9" s="68">
        <v>3</v>
      </c>
      <c r="DD9" s="22">
        <v>18</v>
      </c>
      <c r="DE9" s="22">
        <v>0</v>
      </c>
      <c r="DF9" s="22">
        <v>16</v>
      </c>
      <c r="DG9" s="22">
        <v>0</v>
      </c>
      <c r="DH9" s="68"/>
      <c r="DM9" s="30"/>
      <c r="DR9" s="30"/>
      <c r="DS9" s="4"/>
    </row>
    <row r="10" spans="1:126" x14ac:dyDescent="0.25">
      <c r="A10" s="79" t="str">
        <f>BE2</f>
        <v>Obee</v>
      </c>
      <c r="B10" s="35">
        <f>BE49</f>
        <v>77</v>
      </c>
      <c r="C10" s="36">
        <f>BF49</f>
        <v>462</v>
      </c>
      <c r="D10" s="36">
        <f>BG49</f>
        <v>6</v>
      </c>
      <c r="E10" s="36">
        <f>BH49</f>
        <v>373</v>
      </c>
      <c r="F10" s="36">
        <f>BI49</f>
        <v>13</v>
      </c>
      <c r="G10" s="7">
        <f t="shared" si="0"/>
        <v>28.692307692307693</v>
      </c>
      <c r="H10" s="24">
        <v>1</v>
      </c>
      <c r="I10" s="7">
        <f t="shared" si="1"/>
        <v>35.53846153846154</v>
      </c>
      <c r="J10" s="7">
        <f t="shared" si="2"/>
        <v>4.8441558441558445</v>
      </c>
      <c r="K10" s="7"/>
      <c r="L10" s="68"/>
      <c r="M10" s="22"/>
      <c r="N10" s="22"/>
      <c r="O10" s="22"/>
      <c r="P10" s="22"/>
      <c r="Q10" s="68"/>
      <c r="R10" s="70"/>
      <c r="S10" s="70"/>
      <c r="T10" s="70"/>
      <c r="U10" s="22"/>
      <c r="V10" s="68">
        <v>4</v>
      </c>
      <c r="W10" s="22">
        <v>24</v>
      </c>
      <c r="X10" s="22">
        <v>0</v>
      </c>
      <c r="Y10" s="22">
        <v>24</v>
      </c>
      <c r="Z10" s="22">
        <v>1</v>
      </c>
      <c r="AA10" s="68"/>
      <c r="AB10" s="22"/>
      <c r="AC10" s="22"/>
      <c r="AD10" s="22"/>
      <c r="AE10" s="22"/>
      <c r="AF10" s="68"/>
      <c r="AG10" s="22"/>
      <c r="AH10" s="22"/>
      <c r="AI10" s="22"/>
      <c r="AJ10" s="22"/>
      <c r="AK10" s="68">
        <v>2</v>
      </c>
      <c r="AL10" s="70">
        <v>12</v>
      </c>
      <c r="AM10" s="22">
        <v>0</v>
      </c>
      <c r="AN10" s="22">
        <v>17</v>
      </c>
      <c r="AO10" s="22">
        <v>1</v>
      </c>
      <c r="AP10" s="74">
        <v>5</v>
      </c>
      <c r="AQ10" s="22">
        <v>30</v>
      </c>
      <c r="AR10" s="22">
        <v>3</v>
      </c>
      <c r="AS10" s="22">
        <v>9</v>
      </c>
      <c r="AT10" s="22">
        <v>1</v>
      </c>
      <c r="AU10" s="68"/>
      <c r="AV10" s="22"/>
      <c r="AW10" s="22"/>
      <c r="AX10" s="22"/>
      <c r="AY10" s="22"/>
      <c r="AZ10" s="68">
        <v>3</v>
      </c>
      <c r="BA10" s="22">
        <v>18</v>
      </c>
      <c r="BB10" s="22">
        <v>0</v>
      </c>
      <c r="BC10" s="22">
        <v>19</v>
      </c>
      <c r="BD10" s="22">
        <v>1</v>
      </c>
      <c r="BE10" s="71">
        <v>4</v>
      </c>
      <c r="BF10" s="69">
        <v>24</v>
      </c>
      <c r="BG10" s="22">
        <v>1</v>
      </c>
      <c r="BH10" s="22">
        <v>24</v>
      </c>
      <c r="BI10" s="22">
        <v>2</v>
      </c>
      <c r="BJ10" s="68"/>
      <c r="BK10" s="22"/>
      <c r="BL10" s="22"/>
      <c r="BM10" s="22"/>
      <c r="BN10" s="22"/>
      <c r="BO10" s="68"/>
      <c r="BP10" s="22"/>
      <c r="BQ10" s="22"/>
      <c r="BR10" s="22"/>
      <c r="BS10" s="22"/>
      <c r="BT10" s="68"/>
      <c r="BU10" s="70"/>
      <c r="BV10" s="22"/>
      <c r="BW10" s="22"/>
      <c r="BX10" s="22"/>
      <c r="BY10" s="68"/>
      <c r="BZ10" s="70"/>
      <c r="CA10" s="22"/>
      <c r="CB10" s="22"/>
      <c r="CC10" s="22"/>
      <c r="CD10" s="68">
        <v>4</v>
      </c>
      <c r="CE10" s="70">
        <v>24</v>
      </c>
      <c r="CF10" s="22">
        <v>0</v>
      </c>
      <c r="CG10" s="22">
        <v>20</v>
      </c>
      <c r="CH10" s="22">
        <v>0</v>
      </c>
      <c r="CI10" s="68">
        <v>3</v>
      </c>
      <c r="CJ10" s="22">
        <v>18</v>
      </c>
      <c r="CK10" s="22">
        <v>0</v>
      </c>
      <c r="CL10" s="22">
        <v>15</v>
      </c>
      <c r="CM10" s="22">
        <v>1</v>
      </c>
      <c r="CN10" s="68"/>
      <c r="CO10" s="22"/>
      <c r="CP10" s="22"/>
      <c r="CQ10" s="22"/>
      <c r="CR10" s="22"/>
      <c r="CS10" s="68"/>
      <c r="CT10" s="69"/>
      <c r="CU10" s="69"/>
      <c r="CV10" s="69"/>
      <c r="CW10" s="69"/>
      <c r="CX10" s="68"/>
      <c r="CY10" s="22"/>
      <c r="CZ10" s="22"/>
      <c r="DA10" s="22"/>
      <c r="DB10" s="22"/>
      <c r="DC10" s="68">
        <v>6</v>
      </c>
      <c r="DD10" s="22">
        <v>36</v>
      </c>
      <c r="DE10" s="22">
        <v>1</v>
      </c>
      <c r="DF10" s="22">
        <v>14</v>
      </c>
      <c r="DG10" s="22">
        <v>4</v>
      </c>
      <c r="DH10" s="68"/>
      <c r="DM10" s="30"/>
      <c r="DR10" s="30"/>
      <c r="DS10" s="4"/>
    </row>
    <row r="11" spans="1:126" x14ac:dyDescent="0.25">
      <c r="A11" s="76" t="str">
        <f>BJ2</f>
        <v>O'Reilly</v>
      </c>
      <c r="B11" s="5">
        <f>BJ49</f>
        <v>14</v>
      </c>
      <c r="C11" s="15">
        <f>BK49</f>
        <v>84</v>
      </c>
      <c r="D11" s="15">
        <f>BL49</f>
        <v>0</v>
      </c>
      <c r="E11" s="15">
        <f>BM49</f>
        <v>97</v>
      </c>
      <c r="F11" s="15">
        <f>BN49</f>
        <v>6</v>
      </c>
      <c r="G11" s="7">
        <f t="shared" si="0"/>
        <v>16.166666666666668</v>
      </c>
      <c r="H11" s="24">
        <v>1</v>
      </c>
      <c r="I11" s="7">
        <f t="shared" si="1"/>
        <v>14</v>
      </c>
      <c r="J11" s="7">
        <f t="shared" si="2"/>
        <v>6.9285714285714288</v>
      </c>
      <c r="K11" s="7"/>
      <c r="L11" s="68"/>
      <c r="M11" s="22"/>
      <c r="N11" s="22"/>
      <c r="O11" s="22"/>
      <c r="P11" s="69"/>
      <c r="Q11" s="71"/>
      <c r="R11" s="69"/>
      <c r="S11" s="69"/>
      <c r="T11" s="69"/>
      <c r="U11" s="69"/>
      <c r="V11" s="68">
        <v>3</v>
      </c>
      <c r="W11" s="22">
        <v>18</v>
      </c>
      <c r="X11" s="22">
        <v>0</v>
      </c>
      <c r="Y11" s="22">
        <v>23</v>
      </c>
      <c r="Z11" s="22">
        <v>0</v>
      </c>
      <c r="AA11" s="68"/>
      <c r="AB11" s="22"/>
      <c r="AC11" s="22"/>
      <c r="AD11" s="22"/>
      <c r="AE11" s="22"/>
      <c r="AF11" s="68"/>
      <c r="AG11" s="22"/>
      <c r="AH11" s="22"/>
      <c r="AI11" s="22"/>
      <c r="AJ11" s="22"/>
      <c r="AK11" s="68">
        <v>3</v>
      </c>
      <c r="AL11" s="70">
        <v>18</v>
      </c>
      <c r="AM11" s="22">
        <v>0</v>
      </c>
      <c r="AN11" s="22">
        <v>45</v>
      </c>
      <c r="AO11" s="22">
        <v>1</v>
      </c>
      <c r="AP11" s="68">
        <v>2</v>
      </c>
      <c r="AQ11" s="22">
        <v>12</v>
      </c>
      <c r="AR11" s="22">
        <v>0</v>
      </c>
      <c r="AS11" s="22">
        <v>3</v>
      </c>
      <c r="AT11" s="22">
        <v>0</v>
      </c>
      <c r="AU11" s="68"/>
      <c r="AV11" s="22"/>
      <c r="AW11" s="22"/>
      <c r="AX11" s="22"/>
      <c r="AY11" s="22"/>
      <c r="AZ11" s="68">
        <v>4</v>
      </c>
      <c r="BA11" s="22">
        <v>24</v>
      </c>
      <c r="BB11" s="22">
        <v>0</v>
      </c>
      <c r="BC11" s="22">
        <v>11</v>
      </c>
      <c r="BD11" s="72">
        <v>2</v>
      </c>
      <c r="BE11" s="68">
        <v>8</v>
      </c>
      <c r="BF11" s="70">
        <v>48</v>
      </c>
      <c r="BG11" s="22">
        <v>0</v>
      </c>
      <c r="BH11" s="22">
        <v>32</v>
      </c>
      <c r="BI11" s="22">
        <v>4</v>
      </c>
      <c r="BJ11" s="68"/>
      <c r="BK11" s="22"/>
      <c r="BL11" s="22"/>
      <c r="BM11" s="22"/>
      <c r="BN11" s="22"/>
      <c r="BO11" s="68"/>
      <c r="BP11" s="22"/>
      <c r="BQ11" s="22"/>
      <c r="BR11" s="22"/>
      <c r="BS11" s="22"/>
      <c r="BT11" s="68"/>
      <c r="BU11" s="70"/>
      <c r="BV11" s="22"/>
      <c r="BW11" s="22"/>
      <c r="BX11" s="22"/>
      <c r="BY11" s="68"/>
      <c r="BZ11" s="70"/>
      <c r="CA11" s="22"/>
      <c r="CB11" s="22"/>
      <c r="CC11" s="22"/>
      <c r="CD11" s="68">
        <v>5.0999999999999996</v>
      </c>
      <c r="CE11" s="70">
        <v>31</v>
      </c>
      <c r="CF11" s="22">
        <v>0</v>
      </c>
      <c r="CG11" s="22">
        <v>21</v>
      </c>
      <c r="CH11" s="22">
        <v>4</v>
      </c>
      <c r="CI11" s="68">
        <v>6</v>
      </c>
      <c r="CJ11" s="22">
        <v>36</v>
      </c>
      <c r="CK11" s="22">
        <v>1</v>
      </c>
      <c r="CL11" s="22">
        <v>22</v>
      </c>
      <c r="CM11" s="22">
        <v>3</v>
      </c>
      <c r="CN11" s="68"/>
      <c r="CO11" s="22"/>
      <c r="CP11" s="22"/>
      <c r="CQ11" s="22"/>
      <c r="CR11" s="22"/>
      <c r="CS11" s="68"/>
      <c r="CT11" s="22"/>
      <c r="CU11" s="22"/>
      <c r="CV11" s="22"/>
      <c r="CW11" s="22"/>
      <c r="CX11" s="68"/>
      <c r="CY11" s="22"/>
      <c r="CZ11" s="22"/>
      <c r="DA11" s="22"/>
      <c r="DB11" s="22"/>
      <c r="DC11" s="68">
        <v>8</v>
      </c>
      <c r="DD11" s="22">
        <v>48</v>
      </c>
      <c r="DE11" s="22">
        <v>1</v>
      </c>
      <c r="DF11" s="22">
        <v>14</v>
      </c>
      <c r="DG11" s="22">
        <v>0</v>
      </c>
      <c r="DH11" s="68"/>
      <c r="DM11" s="30"/>
      <c r="DR11" s="30"/>
      <c r="DS11" s="4"/>
    </row>
    <row r="12" spans="1:126" x14ac:dyDescent="0.25">
      <c r="A12" s="77" t="str">
        <f>BT2</f>
        <v>Prior J</v>
      </c>
      <c r="B12" s="5">
        <f>BT49</f>
        <v>13.4</v>
      </c>
      <c r="C12" s="15">
        <f>BU49</f>
        <v>82</v>
      </c>
      <c r="D12" s="15">
        <f>BV49</f>
        <v>1</v>
      </c>
      <c r="E12" s="15">
        <f>BW49</f>
        <v>93</v>
      </c>
      <c r="F12" s="15">
        <f>BX49</f>
        <v>3</v>
      </c>
      <c r="G12" s="7">
        <f t="shared" si="0"/>
        <v>31</v>
      </c>
      <c r="H12" s="24"/>
      <c r="I12" s="7">
        <f t="shared" si="1"/>
        <v>27.333333333333332</v>
      </c>
      <c r="J12" s="7">
        <f t="shared" si="2"/>
        <v>6.8048780487804876</v>
      </c>
      <c r="K12" s="7"/>
      <c r="L12" s="68"/>
      <c r="M12" s="22"/>
      <c r="N12" s="22"/>
      <c r="O12" s="22"/>
      <c r="P12" s="69"/>
      <c r="Q12" s="71"/>
      <c r="R12" s="69"/>
      <c r="S12" s="69"/>
      <c r="T12" s="69"/>
      <c r="U12" s="69"/>
      <c r="V12" s="68">
        <v>4</v>
      </c>
      <c r="W12" s="22">
        <v>24</v>
      </c>
      <c r="X12" s="22">
        <v>1</v>
      </c>
      <c r="Y12" s="22">
        <v>16</v>
      </c>
      <c r="Z12" s="22">
        <v>1</v>
      </c>
      <c r="AA12" s="68"/>
      <c r="AB12" s="22"/>
      <c r="AC12" s="22"/>
      <c r="AD12" s="22"/>
      <c r="AE12" s="22"/>
      <c r="AF12" s="68"/>
      <c r="AG12" s="22"/>
      <c r="AH12" s="22"/>
      <c r="AI12" s="22"/>
      <c r="AJ12" s="22"/>
      <c r="AK12" s="71">
        <v>3</v>
      </c>
      <c r="AL12" s="69">
        <v>18</v>
      </c>
      <c r="AM12" s="22">
        <v>0</v>
      </c>
      <c r="AN12" s="22">
        <v>30</v>
      </c>
      <c r="AO12" s="22">
        <v>1</v>
      </c>
      <c r="AP12" s="68">
        <v>4</v>
      </c>
      <c r="AQ12" s="22">
        <v>24</v>
      </c>
      <c r="AR12" s="22">
        <v>0</v>
      </c>
      <c r="AS12" s="22">
        <v>10</v>
      </c>
      <c r="AT12" s="22">
        <v>2</v>
      </c>
      <c r="AU12" s="68"/>
      <c r="AV12" s="22"/>
      <c r="AW12" s="22"/>
      <c r="AX12" s="22"/>
      <c r="AY12" s="22"/>
      <c r="AZ12" s="68">
        <v>4</v>
      </c>
      <c r="BA12" s="22">
        <v>24</v>
      </c>
      <c r="BB12" s="22">
        <v>3</v>
      </c>
      <c r="BC12" s="22">
        <v>8</v>
      </c>
      <c r="BD12" s="22">
        <v>1</v>
      </c>
      <c r="BE12" s="68">
        <v>6</v>
      </c>
      <c r="BF12" s="70">
        <v>36</v>
      </c>
      <c r="BG12" s="22">
        <v>0</v>
      </c>
      <c r="BH12" s="22">
        <v>28</v>
      </c>
      <c r="BI12" s="22">
        <v>0</v>
      </c>
      <c r="BJ12" s="68"/>
      <c r="BK12" s="22"/>
      <c r="BL12" s="22"/>
      <c r="BM12" s="22"/>
      <c r="BN12" s="22"/>
      <c r="BO12" s="68"/>
      <c r="BP12" s="22"/>
      <c r="BQ12" s="22"/>
      <c r="BR12" s="22"/>
      <c r="BS12" s="22"/>
      <c r="BT12" s="68"/>
      <c r="BU12" s="70"/>
      <c r="BV12" s="22"/>
      <c r="BW12" s="22"/>
      <c r="BX12" s="22"/>
      <c r="BY12" s="68"/>
      <c r="BZ12" s="70"/>
      <c r="CA12" s="22"/>
      <c r="CB12" s="22"/>
      <c r="CC12" s="22"/>
      <c r="CD12" s="68">
        <v>2</v>
      </c>
      <c r="CE12" s="70">
        <v>12</v>
      </c>
      <c r="CF12" s="22">
        <v>0</v>
      </c>
      <c r="CG12" s="22">
        <v>9</v>
      </c>
      <c r="CH12" s="22">
        <v>0</v>
      </c>
      <c r="CI12" s="68">
        <v>6</v>
      </c>
      <c r="CJ12" s="22">
        <v>36</v>
      </c>
      <c r="CK12" s="22">
        <v>0</v>
      </c>
      <c r="CL12" s="22">
        <v>31</v>
      </c>
      <c r="CM12" s="22">
        <v>1</v>
      </c>
      <c r="CN12" s="68"/>
      <c r="CO12" s="22"/>
      <c r="CP12" s="22"/>
      <c r="CQ12" s="22"/>
      <c r="CR12" s="22"/>
      <c r="CS12" s="68"/>
      <c r="CT12" s="22"/>
      <c r="CU12" s="22"/>
      <c r="CV12" s="22"/>
      <c r="CW12" s="22"/>
      <c r="CX12" s="68"/>
      <c r="CY12" s="22"/>
      <c r="CZ12" s="22"/>
      <c r="DA12" s="22"/>
      <c r="DB12" s="22"/>
      <c r="DC12" s="68">
        <v>4</v>
      </c>
      <c r="DD12" s="22">
        <v>24</v>
      </c>
      <c r="DE12" s="22">
        <v>0</v>
      </c>
      <c r="DF12" s="22">
        <v>29</v>
      </c>
      <c r="DG12" s="22">
        <v>1</v>
      </c>
      <c r="DH12" s="68"/>
      <c r="DM12" s="30"/>
      <c r="DR12" s="30"/>
      <c r="DS12" s="4"/>
    </row>
    <row r="13" spans="1:126" x14ac:dyDescent="0.25">
      <c r="A13" s="80" t="str">
        <f>CD2</f>
        <v>Stephens M</v>
      </c>
      <c r="B13" s="5">
        <f>CD49</f>
        <v>90.3</v>
      </c>
      <c r="C13" s="15">
        <f>CE49</f>
        <v>543</v>
      </c>
      <c r="D13" s="15">
        <f>CF49</f>
        <v>7</v>
      </c>
      <c r="E13" s="15">
        <f>CG49</f>
        <v>428</v>
      </c>
      <c r="F13" s="15">
        <f>CH49</f>
        <v>17</v>
      </c>
      <c r="G13" s="7">
        <f t="shared" si="0"/>
        <v>25.176470588235293</v>
      </c>
      <c r="H13" s="24">
        <v>2</v>
      </c>
      <c r="I13" s="7">
        <f t="shared" si="1"/>
        <v>31.941176470588236</v>
      </c>
      <c r="J13" s="7">
        <f t="shared" si="2"/>
        <v>4.7292817679558015</v>
      </c>
      <c r="K13" s="7"/>
      <c r="L13" s="68"/>
      <c r="M13" s="22"/>
      <c r="N13" s="22"/>
      <c r="O13" s="22"/>
      <c r="P13" s="22"/>
      <c r="Q13" s="68"/>
      <c r="R13" s="70"/>
      <c r="S13" s="70"/>
      <c r="T13" s="70"/>
      <c r="U13" s="22"/>
      <c r="V13" s="68">
        <v>4</v>
      </c>
      <c r="W13" s="22">
        <v>24</v>
      </c>
      <c r="X13" s="22">
        <v>0</v>
      </c>
      <c r="Y13" s="22">
        <v>16</v>
      </c>
      <c r="Z13" s="22">
        <v>0</v>
      </c>
      <c r="AA13" s="68"/>
      <c r="AB13" s="22"/>
      <c r="AC13" s="22"/>
      <c r="AD13" s="22"/>
      <c r="AE13" s="22"/>
      <c r="AF13" s="68"/>
      <c r="AG13" s="22"/>
      <c r="AH13" s="22"/>
      <c r="AI13" s="22"/>
      <c r="AJ13" s="22"/>
      <c r="AK13" s="68">
        <v>1</v>
      </c>
      <c r="AL13" s="70">
        <v>6</v>
      </c>
      <c r="AM13" s="22">
        <v>0</v>
      </c>
      <c r="AN13" s="22">
        <v>13</v>
      </c>
      <c r="AO13" s="22">
        <v>0</v>
      </c>
      <c r="AP13" s="68">
        <v>4</v>
      </c>
      <c r="AQ13" s="22">
        <v>24</v>
      </c>
      <c r="AR13" s="22">
        <v>0</v>
      </c>
      <c r="AS13" s="22">
        <v>11</v>
      </c>
      <c r="AT13" s="22">
        <v>0</v>
      </c>
      <c r="AU13" s="68"/>
      <c r="AV13" s="22"/>
      <c r="AW13" s="22"/>
      <c r="AX13" s="22"/>
      <c r="AY13" s="22"/>
      <c r="AZ13" s="68">
        <v>6</v>
      </c>
      <c r="BA13" s="70">
        <v>36</v>
      </c>
      <c r="BB13" s="22">
        <v>0</v>
      </c>
      <c r="BC13" s="22">
        <v>31</v>
      </c>
      <c r="BD13" s="22">
        <v>1</v>
      </c>
      <c r="BE13" s="68">
        <v>5</v>
      </c>
      <c r="BF13" s="70">
        <v>30</v>
      </c>
      <c r="BG13" s="22">
        <v>0</v>
      </c>
      <c r="BH13" s="22">
        <v>27</v>
      </c>
      <c r="BI13" s="22">
        <v>1</v>
      </c>
      <c r="BJ13" s="68"/>
      <c r="BK13" s="22"/>
      <c r="BL13" s="22"/>
      <c r="BM13" s="22"/>
      <c r="BN13" s="22"/>
      <c r="BO13" s="68"/>
      <c r="BP13" s="22"/>
      <c r="BQ13" s="22"/>
      <c r="BR13" s="22"/>
      <c r="BS13" s="22"/>
      <c r="BT13" s="68"/>
      <c r="BU13" s="70"/>
      <c r="BV13" s="22"/>
      <c r="BW13" s="22"/>
      <c r="BX13" s="22"/>
      <c r="BY13" s="68"/>
      <c r="BZ13" s="70"/>
      <c r="CA13" s="22"/>
      <c r="CB13" s="22"/>
      <c r="CC13" s="22"/>
      <c r="CD13" s="68">
        <v>8</v>
      </c>
      <c r="CE13" s="70">
        <v>48</v>
      </c>
      <c r="CF13" s="22">
        <v>2</v>
      </c>
      <c r="CG13" s="22">
        <v>23</v>
      </c>
      <c r="CH13" s="22">
        <v>1</v>
      </c>
      <c r="CI13" s="68">
        <v>3</v>
      </c>
      <c r="CJ13" s="22">
        <v>18</v>
      </c>
      <c r="CK13" s="22">
        <v>0</v>
      </c>
      <c r="CL13" s="22">
        <v>26</v>
      </c>
      <c r="CM13" s="22">
        <v>0</v>
      </c>
      <c r="CN13" s="68"/>
      <c r="CO13" s="22"/>
      <c r="CP13" s="22"/>
      <c r="CQ13" s="22"/>
      <c r="CR13" s="22"/>
      <c r="CS13" s="68"/>
      <c r="CT13" s="22"/>
      <c r="CU13" s="22"/>
      <c r="CV13" s="22"/>
      <c r="CW13" s="22"/>
      <c r="CX13" s="68"/>
      <c r="CY13" s="22"/>
      <c r="CZ13" s="22"/>
      <c r="DA13" s="22"/>
      <c r="DB13" s="22"/>
      <c r="DC13" s="68">
        <v>3</v>
      </c>
      <c r="DD13" s="22">
        <v>18</v>
      </c>
      <c r="DE13" s="22">
        <v>0</v>
      </c>
      <c r="DF13" s="22">
        <v>20</v>
      </c>
      <c r="DG13" s="22">
        <v>0</v>
      </c>
      <c r="DH13" s="68"/>
      <c r="DM13" s="30"/>
      <c r="DR13" s="30"/>
      <c r="DS13" s="4"/>
    </row>
    <row r="14" spans="1:126" x14ac:dyDescent="0.25">
      <c r="A14" s="80" t="str">
        <f>CI2</f>
        <v>Stephens P</v>
      </c>
      <c r="B14" s="5">
        <f>CI49</f>
        <v>98.3</v>
      </c>
      <c r="C14" s="15">
        <f>CJ49</f>
        <v>591</v>
      </c>
      <c r="D14" s="15">
        <f>CK49</f>
        <v>5</v>
      </c>
      <c r="E14" s="15">
        <f>CL49</f>
        <v>508</v>
      </c>
      <c r="F14" s="15">
        <f>CM49</f>
        <v>24</v>
      </c>
      <c r="G14" s="7">
        <f t="shared" si="0"/>
        <v>21.166666666666668</v>
      </c>
      <c r="H14" s="24">
        <v>3</v>
      </c>
      <c r="I14" s="7">
        <f t="shared" si="1"/>
        <v>24.625</v>
      </c>
      <c r="J14" s="7">
        <f t="shared" si="2"/>
        <v>5.1573604060913709</v>
      </c>
      <c r="K14" s="7"/>
      <c r="L14" s="68"/>
      <c r="M14" s="22"/>
      <c r="N14" s="22"/>
      <c r="O14" s="22"/>
      <c r="P14" s="22"/>
      <c r="Q14" s="68"/>
      <c r="R14" s="70"/>
      <c r="S14" s="70"/>
      <c r="T14" s="70"/>
      <c r="U14" s="22"/>
      <c r="V14" s="68">
        <v>6</v>
      </c>
      <c r="W14" s="22">
        <v>36</v>
      </c>
      <c r="X14" s="22">
        <v>1</v>
      </c>
      <c r="Y14" s="22">
        <v>25</v>
      </c>
      <c r="Z14" s="22">
        <v>2</v>
      </c>
      <c r="AA14" s="68"/>
      <c r="AB14" s="22"/>
      <c r="AC14" s="22"/>
      <c r="AD14" s="22"/>
      <c r="AE14" s="22"/>
      <c r="AF14" s="68"/>
      <c r="AG14" s="22"/>
      <c r="AH14" s="22"/>
      <c r="AI14" s="22"/>
      <c r="AJ14" s="22"/>
      <c r="AK14" s="68">
        <v>2</v>
      </c>
      <c r="AL14" s="70">
        <v>12</v>
      </c>
      <c r="AM14" s="22">
        <v>0</v>
      </c>
      <c r="AN14" s="22">
        <v>11</v>
      </c>
      <c r="AO14" s="22">
        <v>0</v>
      </c>
      <c r="AP14" s="68">
        <v>3</v>
      </c>
      <c r="AQ14" s="22">
        <v>18</v>
      </c>
      <c r="AR14" s="22">
        <v>1</v>
      </c>
      <c r="AS14" s="22">
        <v>6</v>
      </c>
      <c r="AT14" s="22">
        <v>1</v>
      </c>
      <c r="AU14" s="68"/>
      <c r="AV14" s="22"/>
      <c r="AW14" s="22"/>
      <c r="AX14" s="22"/>
      <c r="AY14" s="22"/>
      <c r="AZ14" s="68"/>
      <c r="BA14" s="70"/>
      <c r="BB14" s="22"/>
      <c r="BC14" s="22"/>
      <c r="BD14" s="22"/>
      <c r="BE14" s="68">
        <v>6</v>
      </c>
      <c r="BF14" s="70">
        <v>36</v>
      </c>
      <c r="BG14" s="22">
        <v>1</v>
      </c>
      <c r="BH14" s="22">
        <v>28</v>
      </c>
      <c r="BI14" s="22">
        <v>2</v>
      </c>
      <c r="BJ14" s="68"/>
      <c r="BK14" s="22"/>
      <c r="BL14" s="22"/>
      <c r="BM14" s="22"/>
      <c r="BN14" s="22"/>
      <c r="BO14" s="68"/>
      <c r="BP14" s="22"/>
      <c r="BQ14" s="22"/>
      <c r="BR14" s="22"/>
      <c r="BS14" s="22"/>
      <c r="BT14" s="68"/>
      <c r="BU14" s="70"/>
      <c r="BV14" s="22"/>
      <c r="BW14" s="22"/>
      <c r="BX14" s="22"/>
      <c r="BY14" s="68"/>
      <c r="BZ14" s="70"/>
      <c r="CA14" s="22"/>
      <c r="CB14" s="22"/>
      <c r="CC14" s="22"/>
      <c r="CD14" s="68">
        <v>4</v>
      </c>
      <c r="CE14" s="70">
        <v>24</v>
      </c>
      <c r="CF14" s="22">
        <v>0</v>
      </c>
      <c r="CG14" s="22">
        <v>37</v>
      </c>
      <c r="CH14" s="22">
        <v>0</v>
      </c>
      <c r="CI14" s="68">
        <v>3</v>
      </c>
      <c r="CJ14" s="22">
        <v>18</v>
      </c>
      <c r="CK14" s="22">
        <v>0</v>
      </c>
      <c r="CL14" s="22">
        <v>25</v>
      </c>
      <c r="CM14" s="22">
        <v>0</v>
      </c>
      <c r="CN14" s="68"/>
      <c r="CO14" s="22"/>
      <c r="CP14" s="22"/>
      <c r="CQ14" s="22"/>
      <c r="CR14" s="22"/>
      <c r="CS14" s="68"/>
      <c r="CT14" s="22"/>
      <c r="CU14" s="22"/>
      <c r="CV14" s="22"/>
      <c r="CW14" s="22"/>
      <c r="CX14" s="68"/>
      <c r="CY14" s="22"/>
      <c r="CZ14" s="22"/>
      <c r="DA14" s="22"/>
      <c r="DB14" s="22"/>
      <c r="DC14" s="68">
        <v>8</v>
      </c>
      <c r="DD14" s="22">
        <v>48</v>
      </c>
      <c r="DE14" s="22">
        <v>0</v>
      </c>
      <c r="DF14" s="22">
        <v>21</v>
      </c>
      <c r="DG14" s="22">
        <v>3</v>
      </c>
      <c r="DH14" s="68"/>
      <c r="DM14" s="30"/>
      <c r="DR14" s="30"/>
      <c r="DS14" s="4"/>
    </row>
    <row r="15" spans="1:126" x14ac:dyDescent="0.25">
      <c r="A15" s="81" t="str">
        <f>CS2</f>
        <v>Swain</v>
      </c>
      <c r="B15" s="5">
        <f>CS49</f>
        <v>15</v>
      </c>
      <c r="C15" s="15">
        <f>CT49</f>
        <v>90</v>
      </c>
      <c r="D15" s="15">
        <f>CU49</f>
        <v>0</v>
      </c>
      <c r="E15" s="15">
        <f>CV49</f>
        <v>67</v>
      </c>
      <c r="F15" s="15">
        <f>CW49</f>
        <v>5</v>
      </c>
      <c r="G15" s="7">
        <f t="shared" si="0"/>
        <v>13.4</v>
      </c>
      <c r="H15" s="24"/>
      <c r="I15" s="7">
        <f t="shared" si="1"/>
        <v>18</v>
      </c>
      <c r="J15" s="7">
        <f t="shared" si="2"/>
        <v>4.4666666666666668</v>
      </c>
      <c r="K15" s="7"/>
      <c r="L15" s="68"/>
      <c r="M15" s="70"/>
      <c r="N15" s="22"/>
      <c r="O15" s="22"/>
      <c r="P15" s="22"/>
      <c r="Q15" s="68"/>
      <c r="R15" s="70"/>
      <c r="S15" s="70"/>
      <c r="T15" s="70"/>
      <c r="U15" s="22"/>
      <c r="V15" s="30"/>
      <c r="AA15" s="30"/>
      <c r="AF15" s="30"/>
      <c r="AK15" s="68">
        <v>1</v>
      </c>
      <c r="AL15" s="70">
        <v>6</v>
      </c>
      <c r="AM15" s="22">
        <v>0</v>
      </c>
      <c r="AN15" s="22">
        <v>8</v>
      </c>
      <c r="AO15" s="22">
        <v>0</v>
      </c>
      <c r="AP15" s="68">
        <v>5</v>
      </c>
      <c r="AQ15" s="22">
        <v>30</v>
      </c>
      <c r="AR15" s="22">
        <v>2</v>
      </c>
      <c r="AS15" s="22">
        <v>9</v>
      </c>
      <c r="AT15" s="22">
        <v>0</v>
      </c>
      <c r="AU15" s="68"/>
      <c r="AV15" s="22"/>
      <c r="AW15" s="22"/>
      <c r="AX15" s="22"/>
      <c r="AY15" s="22"/>
      <c r="AZ15" s="68"/>
      <c r="BA15" s="70"/>
      <c r="BB15" s="22"/>
      <c r="BC15" s="22"/>
      <c r="BD15" s="22"/>
      <c r="BE15" s="68">
        <v>7</v>
      </c>
      <c r="BF15" s="70">
        <v>42</v>
      </c>
      <c r="BG15" s="22">
        <v>0</v>
      </c>
      <c r="BH15" s="22">
        <v>28</v>
      </c>
      <c r="BI15" s="22">
        <v>0</v>
      </c>
      <c r="BJ15" s="68"/>
      <c r="BK15" s="22"/>
      <c r="BL15" s="22"/>
      <c r="BM15" s="22"/>
      <c r="BN15" s="22"/>
      <c r="BO15" s="68"/>
      <c r="BP15" s="22"/>
      <c r="BQ15" s="22"/>
      <c r="BR15" s="22"/>
      <c r="BS15" s="22"/>
      <c r="BT15" s="68"/>
      <c r="BU15" s="70"/>
      <c r="BV15" s="22"/>
      <c r="BW15" s="22"/>
      <c r="BX15" s="22"/>
      <c r="BY15" s="68"/>
      <c r="BZ15" s="70"/>
      <c r="CA15" s="22"/>
      <c r="CB15" s="22"/>
      <c r="CC15" s="22"/>
      <c r="CD15" s="68">
        <v>4</v>
      </c>
      <c r="CE15" s="70">
        <v>24</v>
      </c>
      <c r="CF15" s="22">
        <v>0</v>
      </c>
      <c r="CG15" s="22">
        <v>15</v>
      </c>
      <c r="CH15" s="22">
        <v>0</v>
      </c>
      <c r="CI15" s="68">
        <v>4</v>
      </c>
      <c r="CJ15" s="22">
        <v>24</v>
      </c>
      <c r="CK15" s="22">
        <v>0</v>
      </c>
      <c r="CL15" s="22">
        <v>42</v>
      </c>
      <c r="CM15" s="22">
        <v>0</v>
      </c>
      <c r="CN15" s="68"/>
      <c r="CO15" s="22"/>
      <c r="CP15" s="22"/>
      <c r="CQ15" s="22"/>
      <c r="CR15" s="22"/>
      <c r="CS15" s="68"/>
      <c r="CT15" s="22"/>
      <c r="CU15" s="22"/>
      <c r="CV15" s="22"/>
      <c r="CW15" s="22"/>
      <c r="CX15" s="68"/>
      <c r="CY15" s="22"/>
      <c r="CZ15" s="22"/>
      <c r="DA15" s="22"/>
      <c r="DB15" s="22"/>
      <c r="DC15" s="68">
        <v>6</v>
      </c>
      <c r="DD15" s="22">
        <v>36</v>
      </c>
      <c r="DE15" s="22">
        <v>0</v>
      </c>
      <c r="DF15" s="22">
        <v>25</v>
      </c>
      <c r="DG15" s="22">
        <v>1</v>
      </c>
      <c r="DH15" s="68"/>
      <c r="DM15" s="30"/>
    </row>
    <row r="16" spans="1:126" x14ac:dyDescent="0.25">
      <c r="A16" s="81" t="str">
        <f>CX2</f>
        <v>Tangney</v>
      </c>
      <c r="B16" s="5">
        <f>CX49</f>
        <v>23</v>
      </c>
      <c r="C16" s="15">
        <f>CY49</f>
        <v>138</v>
      </c>
      <c r="D16" s="15">
        <f>CZ49</f>
        <v>2</v>
      </c>
      <c r="E16" s="15">
        <f>DA49</f>
        <v>149</v>
      </c>
      <c r="F16" s="15">
        <f>DB49</f>
        <v>7</v>
      </c>
      <c r="G16" s="7">
        <f t="shared" si="0"/>
        <v>21.285714285714285</v>
      </c>
      <c r="H16" s="24">
        <v>1</v>
      </c>
      <c r="I16" s="7">
        <f t="shared" si="1"/>
        <v>19.714285714285715</v>
      </c>
      <c r="J16" s="7">
        <f t="shared" si="2"/>
        <v>6.4782608695652177</v>
      </c>
      <c r="K16" s="7"/>
      <c r="L16" s="68"/>
      <c r="M16" s="70"/>
      <c r="N16" s="22"/>
      <c r="O16" s="22"/>
      <c r="P16" s="22"/>
      <c r="Q16" s="68"/>
      <c r="R16" s="70"/>
      <c r="S16" s="70"/>
      <c r="T16" s="70"/>
      <c r="U16" s="22"/>
      <c r="V16" s="68"/>
      <c r="W16" s="22"/>
      <c r="X16" s="22"/>
      <c r="Y16" s="22"/>
      <c r="Z16" s="22"/>
      <c r="AA16" s="68"/>
      <c r="AB16" s="22"/>
      <c r="AC16" s="22"/>
      <c r="AD16" s="22"/>
      <c r="AE16" s="22"/>
      <c r="AF16" s="68"/>
      <c r="AG16" s="22"/>
      <c r="AH16" s="22"/>
      <c r="AI16" s="22"/>
      <c r="AJ16" s="22"/>
      <c r="AK16" s="68">
        <v>1.5</v>
      </c>
      <c r="AL16" s="70">
        <v>11</v>
      </c>
      <c r="AM16" s="22">
        <v>0</v>
      </c>
      <c r="AN16" s="22">
        <v>18</v>
      </c>
      <c r="AO16" s="22">
        <v>1</v>
      </c>
      <c r="AP16" s="68">
        <v>4</v>
      </c>
      <c r="AQ16" s="22">
        <v>24</v>
      </c>
      <c r="AR16" s="22">
        <v>0</v>
      </c>
      <c r="AS16" s="22">
        <v>24</v>
      </c>
      <c r="AT16" s="22">
        <v>0</v>
      </c>
      <c r="AU16" s="68"/>
      <c r="AV16" s="22"/>
      <c r="AW16" s="22"/>
      <c r="AX16" s="22"/>
      <c r="AY16" s="22"/>
      <c r="AZ16" s="68"/>
      <c r="BA16" s="70"/>
      <c r="BB16" s="22"/>
      <c r="BC16" s="22"/>
      <c r="BD16" s="22"/>
      <c r="BE16" s="68"/>
      <c r="BF16" s="70"/>
      <c r="BG16" s="22"/>
      <c r="BH16" s="22"/>
      <c r="BI16" s="22"/>
      <c r="BJ16" s="68"/>
      <c r="BK16" s="22"/>
      <c r="BL16" s="22"/>
      <c r="BM16" s="22"/>
      <c r="BN16" s="22"/>
      <c r="BO16" s="68"/>
      <c r="BP16" s="22"/>
      <c r="BQ16" s="22"/>
      <c r="BR16" s="22"/>
      <c r="BS16" s="22"/>
      <c r="BT16" s="68"/>
      <c r="BU16" s="70"/>
      <c r="BV16" s="22"/>
      <c r="BW16" s="22"/>
      <c r="BX16" s="22"/>
      <c r="BY16" s="68"/>
      <c r="BZ16" s="70"/>
      <c r="CA16" s="22"/>
      <c r="CB16" s="22"/>
      <c r="CC16" s="22"/>
      <c r="CD16" s="68">
        <v>4</v>
      </c>
      <c r="CE16" s="69">
        <v>24</v>
      </c>
      <c r="CF16" s="22">
        <v>0</v>
      </c>
      <c r="CG16" s="22">
        <v>28</v>
      </c>
      <c r="CH16" s="22">
        <v>3</v>
      </c>
      <c r="CI16" s="68">
        <v>6.3</v>
      </c>
      <c r="CJ16" s="22">
        <v>39</v>
      </c>
      <c r="CK16" s="22">
        <v>0</v>
      </c>
      <c r="CL16" s="22">
        <v>23</v>
      </c>
      <c r="CM16" s="22">
        <v>2</v>
      </c>
      <c r="CN16" s="68"/>
      <c r="CO16" s="22"/>
      <c r="CP16" s="22"/>
      <c r="CQ16" s="22"/>
      <c r="CR16" s="22"/>
      <c r="CS16" s="68"/>
      <c r="CT16" s="22"/>
      <c r="CU16" s="22"/>
      <c r="CV16" s="22"/>
      <c r="CW16" s="22"/>
      <c r="CX16" s="68"/>
      <c r="CY16" s="22"/>
      <c r="CZ16" s="22"/>
      <c r="DA16" s="22"/>
      <c r="DB16" s="22"/>
      <c r="DC16" s="68">
        <v>7</v>
      </c>
      <c r="DD16" s="22">
        <v>42</v>
      </c>
      <c r="DE16" s="22">
        <v>0</v>
      </c>
      <c r="DF16" s="22">
        <v>51</v>
      </c>
      <c r="DG16" s="22">
        <v>1</v>
      </c>
      <c r="DH16" s="68"/>
      <c r="DM16" s="30"/>
    </row>
    <row r="17" spans="1:117" x14ac:dyDescent="0.25">
      <c r="A17" s="80" t="str">
        <f>DC2</f>
        <v>Thomas D</v>
      </c>
      <c r="B17" s="5">
        <f>DC49</f>
        <v>72.5</v>
      </c>
      <c r="C17" s="15">
        <f>DD49</f>
        <v>437</v>
      </c>
      <c r="D17" s="15">
        <f>DE49</f>
        <v>4</v>
      </c>
      <c r="E17" s="15">
        <f>DF49</f>
        <v>305</v>
      </c>
      <c r="F17" s="15">
        <f>DG49</f>
        <v>14</v>
      </c>
      <c r="G17" s="7">
        <f t="shared" si="0"/>
        <v>21.785714285714285</v>
      </c>
      <c r="H17" s="24">
        <v>2</v>
      </c>
      <c r="I17" s="7">
        <f t="shared" si="1"/>
        <v>31.214285714285715</v>
      </c>
      <c r="J17" s="7">
        <f t="shared" si="2"/>
        <v>4.1876430205949653</v>
      </c>
      <c r="K17" s="7"/>
      <c r="L17" s="68"/>
      <c r="M17" s="70"/>
      <c r="N17" s="22"/>
      <c r="O17" s="22"/>
      <c r="P17" s="22"/>
      <c r="Q17" s="68"/>
      <c r="R17" s="70"/>
      <c r="S17" s="70"/>
      <c r="T17" s="70"/>
      <c r="U17" s="22"/>
      <c r="V17" s="68"/>
      <c r="W17" s="22"/>
      <c r="X17" s="22"/>
      <c r="Y17" s="22"/>
      <c r="Z17" s="22"/>
      <c r="AA17" s="68"/>
      <c r="AB17" s="22"/>
      <c r="AC17" s="22"/>
      <c r="AD17" s="22"/>
      <c r="AE17" s="22"/>
      <c r="AF17" s="68"/>
      <c r="AG17" s="22"/>
      <c r="AH17" s="22"/>
      <c r="AI17" s="22"/>
      <c r="AJ17" s="22"/>
      <c r="AK17" s="68">
        <v>5</v>
      </c>
      <c r="AL17" s="70">
        <v>30</v>
      </c>
      <c r="AM17" s="22">
        <v>0</v>
      </c>
      <c r="AN17" s="22">
        <v>36</v>
      </c>
      <c r="AO17" s="22">
        <v>3</v>
      </c>
      <c r="AP17" s="68">
        <v>4</v>
      </c>
      <c r="AQ17" s="70">
        <v>24</v>
      </c>
      <c r="AR17" s="22">
        <v>1</v>
      </c>
      <c r="AS17" s="22">
        <v>12</v>
      </c>
      <c r="AT17" s="22">
        <v>0</v>
      </c>
      <c r="AU17" s="68"/>
      <c r="AV17" s="22"/>
      <c r="AW17" s="22"/>
      <c r="AX17" s="22"/>
      <c r="AY17" s="22"/>
      <c r="AZ17" s="68"/>
      <c r="BA17" s="70"/>
      <c r="BB17" s="22"/>
      <c r="BC17" s="22"/>
      <c r="BD17" s="22"/>
      <c r="BE17" s="68"/>
      <c r="BF17" s="70"/>
      <c r="BG17" s="22"/>
      <c r="BH17" s="22"/>
      <c r="BI17" s="22"/>
      <c r="BJ17" s="68"/>
      <c r="BK17" s="22"/>
      <c r="BL17" s="22"/>
      <c r="BM17" s="22"/>
      <c r="BN17" s="22"/>
      <c r="BO17" s="68"/>
      <c r="BP17" s="22"/>
      <c r="BQ17" s="22"/>
      <c r="BR17" s="22"/>
      <c r="BS17" s="22"/>
      <c r="BT17" s="68"/>
      <c r="BU17" s="70"/>
      <c r="BV17" s="22"/>
      <c r="BW17" s="22"/>
      <c r="BX17" s="22"/>
      <c r="BY17" s="68"/>
      <c r="BZ17" s="70"/>
      <c r="CA17" s="22"/>
      <c r="CB17" s="22"/>
      <c r="CC17" s="22"/>
      <c r="CD17" s="30">
        <v>4</v>
      </c>
      <c r="CE17" s="69">
        <v>24</v>
      </c>
      <c r="CF17" s="22">
        <v>0</v>
      </c>
      <c r="CG17" s="22">
        <v>18</v>
      </c>
      <c r="CH17" s="22">
        <v>1</v>
      </c>
      <c r="CI17" s="71">
        <v>3</v>
      </c>
      <c r="CJ17" s="22">
        <v>18</v>
      </c>
      <c r="CK17" s="22">
        <v>0</v>
      </c>
      <c r="CL17" s="22">
        <v>17</v>
      </c>
      <c r="CM17" s="22">
        <v>2</v>
      </c>
      <c r="CN17" s="68"/>
      <c r="CO17" s="22"/>
      <c r="CP17" s="22"/>
      <c r="CQ17" s="22"/>
      <c r="CR17" s="22"/>
      <c r="CS17" s="68"/>
      <c r="CT17" s="22"/>
      <c r="CU17" s="22"/>
      <c r="CV17" s="22"/>
      <c r="CW17" s="22"/>
      <c r="CX17" s="68"/>
      <c r="CY17" s="22"/>
      <c r="CZ17" s="22"/>
      <c r="DA17" s="22"/>
      <c r="DB17" s="22"/>
      <c r="DC17" s="30"/>
      <c r="DH17" s="68"/>
      <c r="DM17" s="30"/>
    </row>
    <row r="18" spans="1:117" x14ac:dyDescent="0.25">
      <c r="A18" s="82" t="s">
        <v>2</v>
      </c>
      <c r="C18" s="18"/>
      <c r="D18" s="18"/>
      <c r="E18" s="18"/>
      <c r="F18" s="18"/>
      <c r="K18" s="7"/>
      <c r="L18" s="68"/>
      <c r="M18" s="70"/>
      <c r="N18" s="22"/>
      <c r="O18" s="22"/>
      <c r="P18" s="22"/>
      <c r="Q18" s="68"/>
      <c r="R18" s="70"/>
      <c r="S18" s="70"/>
      <c r="T18" s="70"/>
      <c r="U18" s="22"/>
      <c r="V18" s="68"/>
      <c r="W18" s="22"/>
      <c r="X18" s="22"/>
      <c r="Y18" s="22"/>
      <c r="Z18" s="22"/>
      <c r="AA18" s="68"/>
      <c r="AB18" s="22"/>
      <c r="AC18" s="22"/>
      <c r="AD18" s="22"/>
      <c r="AE18" s="22"/>
      <c r="AF18" s="68"/>
      <c r="AG18" s="22"/>
      <c r="AH18" s="22"/>
      <c r="AI18" s="22"/>
      <c r="AJ18" s="22"/>
      <c r="AK18" s="68">
        <v>3</v>
      </c>
      <c r="AL18" s="70">
        <v>18</v>
      </c>
      <c r="AM18" s="22">
        <v>0</v>
      </c>
      <c r="AN18" s="22">
        <v>20</v>
      </c>
      <c r="AO18" s="22">
        <v>0</v>
      </c>
      <c r="AP18" s="68">
        <v>6</v>
      </c>
      <c r="AQ18" s="22">
        <v>36</v>
      </c>
      <c r="AR18" s="22">
        <v>0</v>
      </c>
      <c r="AS18" s="22">
        <v>17</v>
      </c>
      <c r="AT18" s="22">
        <v>2</v>
      </c>
      <c r="AU18" s="68"/>
      <c r="AV18" s="22"/>
      <c r="AW18" s="22"/>
      <c r="AX18" s="22"/>
      <c r="AY18" s="22"/>
      <c r="AZ18" s="68"/>
      <c r="BA18" s="70"/>
      <c r="BB18" s="22"/>
      <c r="BC18" s="22"/>
      <c r="BD18" s="22"/>
      <c r="BE18" s="68"/>
      <c r="BF18" s="70"/>
      <c r="BG18" s="22"/>
      <c r="BH18" s="22"/>
      <c r="BI18" s="22"/>
      <c r="BJ18" s="68"/>
      <c r="BK18" s="22"/>
      <c r="BL18" s="22"/>
      <c r="BM18" s="22"/>
      <c r="BN18" s="22"/>
      <c r="BO18" s="68"/>
      <c r="BP18" s="22"/>
      <c r="BQ18" s="22"/>
      <c r="BR18" s="22"/>
      <c r="BS18" s="22"/>
      <c r="BT18" s="68"/>
      <c r="BU18" s="70"/>
      <c r="BV18" s="22"/>
      <c r="BW18" s="22"/>
      <c r="BX18" s="22"/>
      <c r="BY18" s="68"/>
      <c r="BZ18" s="69"/>
      <c r="CA18" s="22"/>
      <c r="CB18" s="22"/>
      <c r="CC18" s="22"/>
      <c r="CD18" s="30">
        <v>2.2000000000000002</v>
      </c>
      <c r="CE18" s="69">
        <v>14</v>
      </c>
      <c r="CF18" s="22">
        <v>0</v>
      </c>
      <c r="CG18" s="22">
        <v>29</v>
      </c>
      <c r="CH18" s="22">
        <v>1</v>
      </c>
      <c r="CI18" s="30">
        <v>3</v>
      </c>
      <c r="CJ18" s="22">
        <v>18</v>
      </c>
      <c r="CK18" s="22">
        <v>0</v>
      </c>
      <c r="CL18" s="22">
        <v>27</v>
      </c>
      <c r="CM18" s="22">
        <v>3</v>
      </c>
      <c r="CN18" s="68"/>
      <c r="CO18" s="22"/>
      <c r="CP18" s="22"/>
      <c r="CQ18" s="22"/>
      <c r="CR18" s="22"/>
      <c r="CS18" s="30"/>
      <c r="CX18" s="30"/>
      <c r="DC18" s="30"/>
      <c r="DH18" s="68"/>
      <c r="DM18" s="30"/>
    </row>
    <row r="19" spans="1:117" x14ac:dyDescent="0.25">
      <c r="A19" s="49" t="str">
        <f>L2</f>
        <v>Britton</v>
      </c>
      <c r="B19" s="35">
        <f>L49</f>
        <v>2</v>
      </c>
      <c r="C19" s="36">
        <f>M49</f>
        <v>12</v>
      </c>
      <c r="D19" s="36">
        <f>N49</f>
        <v>0</v>
      </c>
      <c r="E19" s="36">
        <f>O49</f>
        <v>29</v>
      </c>
      <c r="F19" s="36">
        <f>P49</f>
        <v>0</v>
      </c>
      <c r="G19" s="7"/>
      <c r="H19" s="24"/>
      <c r="I19" s="7"/>
      <c r="J19" s="7">
        <f t="shared" ref="J19:J26" si="3">6*E19/C19</f>
        <v>14.5</v>
      </c>
      <c r="K19" s="7"/>
      <c r="L19" s="68"/>
      <c r="M19" s="70"/>
      <c r="N19" s="22"/>
      <c r="O19" s="22"/>
      <c r="P19" s="22"/>
      <c r="Q19" s="68"/>
      <c r="R19" s="70"/>
      <c r="S19" s="70"/>
      <c r="T19" s="70"/>
      <c r="U19" s="22"/>
      <c r="V19" s="68"/>
      <c r="W19" s="22"/>
      <c r="X19" s="22"/>
      <c r="Y19" s="22"/>
      <c r="Z19" s="22"/>
      <c r="AA19" s="68"/>
      <c r="AB19" s="22"/>
      <c r="AC19" s="22"/>
      <c r="AD19" s="22"/>
      <c r="AE19" s="22"/>
      <c r="AF19" s="68"/>
      <c r="AG19" s="22"/>
      <c r="AH19" s="22"/>
      <c r="AI19" s="22"/>
      <c r="AJ19" s="22"/>
      <c r="AK19" s="68"/>
      <c r="AL19" s="70"/>
      <c r="AM19" s="22"/>
      <c r="AN19" s="22"/>
      <c r="AO19" s="22"/>
      <c r="AP19" s="68">
        <v>4</v>
      </c>
      <c r="AQ19" s="22">
        <v>24</v>
      </c>
      <c r="AR19" s="22">
        <v>0</v>
      </c>
      <c r="AS19" s="22">
        <v>12</v>
      </c>
      <c r="AT19" s="22">
        <v>3</v>
      </c>
      <c r="AU19" s="68"/>
      <c r="AV19" s="22"/>
      <c r="AW19" s="22"/>
      <c r="AX19" s="22"/>
      <c r="AY19" s="22"/>
      <c r="AZ19" s="68"/>
      <c r="BA19" s="70"/>
      <c r="BB19" s="22"/>
      <c r="BC19" s="22"/>
      <c r="BD19" s="22"/>
      <c r="BE19" s="30"/>
      <c r="BJ19" s="30"/>
      <c r="BO19" s="30"/>
      <c r="BT19" s="30"/>
      <c r="BY19" s="30"/>
      <c r="CD19" s="30">
        <v>3</v>
      </c>
      <c r="CE19" s="69">
        <v>18</v>
      </c>
      <c r="CF19" s="22">
        <v>0</v>
      </c>
      <c r="CG19" s="22">
        <v>37</v>
      </c>
      <c r="CH19" s="22">
        <v>1</v>
      </c>
      <c r="CI19" s="30">
        <v>8</v>
      </c>
      <c r="CJ19" s="22">
        <v>48</v>
      </c>
      <c r="CK19" s="22">
        <v>0</v>
      </c>
      <c r="CL19" s="22">
        <v>27</v>
      </c>
      <c r="CM19" s="22">
        <v>1</v>
      </c>
      <c r="CN19" s="68"/>
      <c r="CO19" s="22"/>
      <c r="CP19" s="22"/>
      <c r="CQ19" s="22"/>
      <c r="CR19" s="22"/>
      <c r="CS19" s="68"/>
      <c r="CT19" s="22"/>
      <c r="CU19" s="22"/>
      <c r="CV19" s="22"/>
      <c r="CW19" s="22"/>
      <c r="CX19" s="68"/>
      <c r="CY19" s="22"/>
      <c r="CZ19" s="22"/>
      <c r="DA19" s="22"/>
      <c r="DB19" s="22"/>
      <c r="DC19" s="68"/>
      <c r="DD19" s="22"/>
      <c r="DE19" s="22"/>
      <c r="DF19" s="22"/>
      <c r="DG19" s="22"/>
      <c r="DH19" s="68"/>
      <c r="DM19" s="30"/>
    </row>
    <row r="20" spans="1:117" x14ac:dyDescent="0.25">
      <c r="A20" s="49" t="str">
        <f>Q2</f>
        <v>Biggs S</v>
      </c>
      <c r="B20" s="35">
        <f>Q49</f>
        <v>4</v>
      </c>
      <c r="C20" s="36">
        <f>R49</f>
        <v>24</v>
      </c>
      <c r="D20" s="36">
        <f>S49</f>
        <v>0</v>
      </c>
      <c r="E20" s="36">
        <f>T49</f>
        <v>22</v>
      </c>
      <c r="F20" s="36">
        <f>U49</f>
        <v>1</v>
      </c>
      <c r="G20" s="7"/>
      <c r="H20" s="24"/>
      <c r="I20" s="7"/>
      <c r="J20" s="7">
        <f t="shared" si="3"/>
        <v>5.5</v>
      </c>
      <c r="K20" s="7"/>
      <c r="L20" s="68"/>
      <c r="M20" s="70"/>
      <c r="N20" s="22"/>
      <c r="O20" s="22"/>
      <c r="P20" s="22"/>
      <c r="Q20" s="68"/>
      <c r="R20" s="70"/>
      <c r="S20" s="70"/>
      <c r="T20" s="70"/>
      <c r="U20" s="22"/>
      <c r="V20" s="68"/>
      <c r="W20" s="22"/>
      <c r="X20" s="22"/>
      <c r="Y20" s="22"/>
      <c r="Z20" s="22"/>
      <c r="AA20" s="68"/>
      <c r="AB20" s="22"/>
      <c r="AC20" s="22"/>
      <c r="AD20" s="22"/>
      <c r="AE20" s="22"/>
      <c r="AF20" s="68"/>
      <c r="AG20" s="22"/>
      <c r="AH20" s="22"/>
      <c r="AI20" s="22"/>
      <c r="AJ20" s="22"/>
      <c r="AK20" s="30"/>
      <c r="AP20" s="71">
        <v>4</v>
      </c>
      <c r="AQ20" s="22">
        <v>24</v>
      </c>
      <c r="AR20" s="22">
        <v>0</v>
      </c>
      <c r="AS20" s="22">
        <v>20</v>
      </c>
      <c r="AT20" s="22">
        <v>2</v>
      </c>
      <c r="AU20" s="68"/>
      <c r="AV20" s="22"/>
      <c r="AW20" s="22"/>
      <c r="AX20" s="22"/>
      <c r="AY20" s="22"/>
      <c r="AZ20" s="68"/>
      <c r="BA20" s="22"/>
      <c r="BB20" s="22"/>
      <c r="BC20" s="22"/>
      <c r="BD20" s="22"/>
      <c r="BE20" s="68"/>
      <c r="BF20" s="22"/>
      <c r="BG20" s="22"/>
      <c r="BH20" s="22"/>
      <c r="BI20" s="22"/>
      <c r="BJ20" s="68"/>
      <c r="BK20" s="22"/>
      <c r="BL20" s="22"/>
      <c r="BM20" s="22"/>
      <c r="BN20" s="22"/>
      <c r="BO20" s="68"/>
      <c r="BP20" s="22"/>
      <c r="BQ20" s="22"/>
      <c r="BR20" s="22"/>
      <c r="BS20" s="22"/>
      <c r="BT20" s="68"/>
      <c r="BU20" s="22"/>
      <c r="BV20" s="22"/>
      <c r="BW20" s="22"/>
      <c r="BX20" s="22"/>
      <c r="BY20" s="68"/>
      <c r="BZ20" s="69"/>
      <c r="CA20" s="22"/>
      <c r="CB20" s="22"/>
      <c r="CC20" s="69"/>
      <c r="CD20" s="68">
        <v>8</v>
      </c>
      <c r="CE20" s="22">
        <v>48</v>
      </c>
      <c r="CF20" s="22">
        <v>0</v>
      </c>
      <c r="CG20" s="22">
        <v>45</v>
      </c>
      <c r="CH20" s="22">
        <v>1</v>
      </c>
      <c r="CI20" s="68">
        <v>8</v>
      </c>
      <c r="CJ20" s="22">
        <v>48</v>
      </c>
      <c r="CK20" s="22">
        <v>0</v>
      </c>
      <c r="CL20" s="22">
        <v>35</v>
      </c>
      <c r="CM20" s="22">
        <v>1</v>
      </c>
      <c r="CN20" s="68"/>
      <c r="CO20" s="22"/>
      <c r="CP20" s="22"/>
      <c r="CQ20" s="22"/>
      <c r="CR20" s="22"/>
      <c r="CS20" s="68"/>
      <c r="CT20" s="22"/>
      <c r="CU20" s="22"/>
      <c r="CV20" s="22"/>
      <c r="CW20" s="22"/>
      <c r="CX20" s="68"/>
      <c r="CY20" s="22"/>
      <c r="CZ20" s="22"/>
      <c r="DA20" s="22"/>
      <c r="DB20" s="22"/>
      <c r="DC20" s="68"/>
      <c r="DD20" s="22"/>
      <c r="DE20" s="22"/>
      <c r="DF20" s="22"/>
      <c r="DG20" s="22"/>
      <c r="DH20" s="68"/>
      <c r="DM20" s="30"/>
    </row>
    <row r="21" spans="1:117" x14ac:dyDescent="0.25">
      <c r="A21" s="49" t="str">
        <f>DM2</f>
        <v>Bywater</v>
      </c>
      <c r="B21" s="35">
        <f>DM49</f>
        <v>1.4</v>
      </c>
      <c r="C21" s="36">
        <f>DN49</f>
        <v>10</v>
      </c>
      <c r="D21" s="36">
        <f>DO49</f>
        <v>0</v>
      </c>
      <c r="E21" s="36">
        <f>DP49</f>
        <v>23</v>
      </c>
      <c r="F21" s="36">
        <f>DQ49</f>
        <v>0</v>
      </c>
      <c r="G21" s="7"/>
      <c r="H21" s="24"/>
      <c r="I21" s="7"/>
      <c r="J21" s="7">
        <f t="shared" si="3"/>
        <v>13.8</v>
      </c>
      <c r="K21" s="7"/>
      <c r="L21" s="68"/>
      <c r="M21" s="70"/>
      <c r="N21" s="22"/>
      <c r="O21" s="22"/>
      <c r="P21" s="22"/>
      <c r="Q21" s="68"/>
      <c r="R21" s="70"/>
      <c r="S21" s="70"/>
      <c r="T21" s="70"/>
      <c r="U21" s="22"/>
      <c r="V21" s="68"/>
      <c r="W21" s="22"/>
      <c r="X21" s="22"/>
      <c r="Y21" s="22"/>
      <c r="Z21" s="22"/>
      <c r="AA21" s="68"/>
      <c r="AB21" s="22"/>
      <c r="AC21" s="22"/>
      <c r="AD21" s="22"/>
      <c r="AE21" s="22"/>
      <c r="AF21" s="68"/>
      <c r="AG21" s="22"/>
      <c r="AH21" s="22"/>
      <c r="AI21" s="22"/>
      <c r="AJ21" s="22"/>
      <c r="AK21" s="30"/>
      <c r="AP21" s="71">
        <v>6</v>
      </c>
      <c r="AQ21" s="22">
        <v>36</v>
      </c>
      <c r="AR21" s="22">
        <v>2</v>
      </c>
      <c r="AS21" s="22">
        <v>12</v>
      </c>
      <c r="AT21" s="22">
        <v>1</v>
      </c>
      <c r="AU21" s="68"/>
      <c r="AV21" s="22"/>
      <c r="AW21" s="22"/>
      <c r="AX21" s="22"/>
      <c r="AY21" s="22"/>
      <c r="AZ21" s="68"/>
      <c r="BA21" s="22"/>
      <c r="BB21" s="22"/>
      <c r="BC21" s="22"/>
      <c r="BD21" s="22"/>
      <c r="BE21" s="68"/>
      <c r="BF21" s="22"/>
      <c r="BG21" s="22"/>
      <c r="BH21" s="22"/>
      <c r="BI21" s="22"/>
      <c r="BJ21" s="68"/>
      <c r="BK21" s="22"/>
      <c r="BL21" s="22"/>
      <c r="BM21" s="22"/>
      <c r="BN21" s="22"/>
      <c r="BO21" s="68"/>
      <c r="BP21" s="22"/>
      <c r="BQ21" s="22"/>
      <c r="BR21" s="22"/>
      <c r="BS21" s="22"/>
      <c r="BT21" s="68"/>
      <c r="BU21" s="22"/>
      <c r="BV21" s="22"/>
      <c r="BW21" s="22"/>
      <c r="BX21" s="22"/>
      <c r="BY21" s="68"/>
      <c r="BZ21" s="69"/>
      <c r="CA21" s="22"/>
      <c r="CB21" s="22"/>
      <c r="CC21" s="69"/>
      <c r="CD21" s="68">
        <v>6</v>
      </c>
      <c r="CE21" s="22">
        <v>36</v>
      </c>
      <c r="CF21" s="22">
        <v>0</v>
      </c>
      <c r="CG21" s="22">
        <v>19</v>
      </c>
      <c r="CH21" s="22">
        <v>1</v>
      </c>
      <c r="CI21" s="68">
        <v>6</v>
      </c>
      <c r="CJ21" s="22">
        <v>36</v>
      </c>
      <c r="CK21" s="22">
        <v>0</v>
      </c>
      <c r="CL21" s="22">
        <v>36</v>
      </c>
      <c r="CM21" s="22">
        <v>2</v>
      </c>
      <c r="CN21" s="68"/>
      <c r="CO21" s="22"/>
      <c r="CP21" s="22"/>
      <c r="CQ21" s="22"/>
      <c r="CR21" s="22"/>
      <c r="CS21" s="68"/>
      <c r="CT21" s="22"/>
      <c r="CU21" s="22"/>
      <c r="CV21" s="22"/>
      <c r="CW21" s="22"/>
      <c r="CX21" s="68"/>
      <c r="CY21" s="22"/>
      <c r="CZ21" s="22"/>
      <c r="DA21" s="22"/>
      <c r="DB21" s="22"/>
      <c r="DC21" s="68"/>
      <c r="DD21" s="22"/>
      <c r="DE21" s="22"/>
      <c r="DF21" s="22"/>
      <c r="DG21" s="22"/>
      <c r="DH21" s="68"/>
      <c r="DM21" s="30"/>
    </row>
    <row r="22" spans="1:117" x14ac:dyDescent="0.25">
      <c r="A22" s="76" t="str">
        <f>AF2</f>
        <v>Hirani</v>
      </c>
      <c r="B22" s="5">
        <f>AF49</f>
        <v>3</v>
      </c>
      <c r="C22" s="15">
        <f>AG49</f>
        <v>18</v>
      </c>
      <c r="D22" s="15">
        <f>AH49</f>
        <v>0</v>
      </c>
      <c r="E22" s="15">
        <f>AI49</f>
        <v>24</v>
      </c>
      <c r="F22" s="15">
        <f>AJ49</f>
        <v>0</v>
      </c>
      <c r="G22" s="7"/>
      <c r="H22" s="24"/>
      <c r="I22" s="7"/>
      <c r="J22" s="7">
        <f t="shared" si="3"/>
        <v>8</v>
      </c>
      <c r="K22" s="7"/>
      <c r="L22" s="68"/>
      <c r="M22" s="70"/>
      <c r="N22" s="22"/>
      <c r="O22" s="22"/>
      <c r="P22" s="22"/>
      <c r="Q22" s="68"/>
      <c r="R22" s="70"/>
      <c r="S22" s="70"/>
      <c r="T22" s="70"/>
      <c r="U22" s="22"/>
      <c r="V22" s="68"/>
      <c r="W22" s="22"/>
      <c r="X22" s="22"/>
      <c r="Y22" s="22"/>
      <c r="Z22" s="22"/>
      <c r="AA22" s="68"/>
      <c r="AB22" s="22"/>
      <c r="AC22" s="22"/>
      <c r="AD22" s="22"/>
      <c r="AE22" s="22"/>
      <c r="AF22" s="68"/>
      <c r="AG22" s="22"/>
      <c r="AH22" s="22"/>
      <c r="AI22" s="22"/>
      <c r="AJ22" s="22"/>
      <c r="AK22" s="30"/>
      <c r="AP22" s="71">
        <v>4</v>
      </c>
      <c r="AQ22" s="22">
        <v>24</v>
      </c>
      <c r="AR22" s="22">
        <v>1</v>
      </c>
      <c r="AS22" s="22">
        <v>12</v>
      </c>
      <c r="AT22" s="22">
        <v>0</v>
      </c>
      <c r="AU22" s="68"/>
      <c r="AV22" s="22"/>
      <c r="AW22" s="22"/>
      <c r="AX22" s="22"/>
      <c r="AY22" s="22"/>
      <c r="AZ22" s="68"/>
      <c r="BA22" s="22"/>
      <c r="BB22" s="22"/>
      <c r="BC22" s="22"/>
      <c r="BD22" s="22"/>
      <c r="BE22" s="68"/>
      <c r="BF22" s="22"/>
      <c r="BG22" s="22"/>
      <c r="BH22" s="22"/>
      <c r="BI22" s="22"/>
      <c r="BJ22" s="68"/>
      <c r="BK22" s="22"/>
      <c r="BL22" s="22"/>
      <c r="BM22" s="22"/>
      <c r="BN22" s="22"/>
      <c r="BO22" s="68"/>
      <c r="BP22" s="22"/>
      <c r="BQ22" s="22"/>
      <c r="BR22" s="22"/>
      <c r="BS22" s="22"/>
      <c r="BT22" s="68"/>
      <c r="BU22" s="22"/>
      <c r="BV22" s="22"/>
      <c r="BW22" s="22"/>
      <c r="BX22" s="22"/>
      <c r="BY22" s="68"/>
      <c r="BZ22" s="69"/>
      <c r="CA22" s="22"/>
      <c r="CB22" s="22"/>
      <c r="CC22" s="69"/>
      <c r="CD22" s="68"/>
      <c r="CE22" s="22"/>
      <c r="CF22" s="22"/>
      <c r="CG22" s="22"/>
      <c r="CH22" s="22"/>
      <c r="CI22" s="68">
        <v>4</v>
      </c>
      <c r="CJ22" s="22">
        <v>24</v>
      </c>
      <c r="CK22" s="22">
        <v>0</v>
      </c>
      <c r="CL22" s="22">
        <v>26</v>
      </c>
      <c r="CM22" s="22">
        <v>1</v>
      </c>
      <c r="CN22" s="68"/>
      <c r="CO22" s="22"/>
      <c r="CP22" s="22"/>
      <c r="CQ22" s="22"/>
      <c r="CR22" s="22"/>
      <c r="CS22" s="68"/>
      <c r="CT22" s="22"/>
      <c r="CU22" s="22"/>
      <c r="CV22" s="22"/>
      <c r="CW22" s="22"/>
      <c r="CX22" s="68"/>
      <c r="CY22" s="22"/>
      <c r="CZ22" s="22"/>
      <c r="DA22" s="22"/>
      <c r="DB22" s="22"/>
      <c r="DC22" s="68"/>
      <c r="DD22" s="22"/>
      <c r="DE22" s="22"/>
      <c r="DF22" s="22"/>
      <c r="DG22" s="22"/>
      <c r="DH22" s="68"/>
      <c r="DM22" s="30"/>
    </row>
    <row r="23" spans="1:117" x14ac:dyDescent="0.25">
      <c r="A23" s="76" t="str">
        <f>BO2</f>
        <v>Owens R</v>
      </c>
      <c r="B23" s="5">
        <f>BO49</f>
        <v>7</v>
      </c>
      <c r="C23" s="15">
        <f>BP49</f>
        <v>42</v>
      </c>
      <c r="D23" s="15">
        <f>BQ49</f>
        <v>2</v>
      </c>
      <c r="E23" s="15">
        <f>BR49</f>
        <v>42</v>
      </c>
      <c r="F23" s="15">
        <f>BS49</f>
        <v>3</v>
      </c>
      <c r="G23" s="7"/>
      <c r="H23" s="24"/>
      <c r="I23" s="7"/>
      <c r="J23" s="7">
        <f t="shared" si="3"/>
        <v>6</v>
      </c>
      <c r="K23" s="7"/>
      <c r="L23" s="68"/>
      <c r="M23" s="70"/>
      <c r="N23" s="22"/>
      <c r="O23" s="22"/>
      <c r="P23" s="22"/>
      <c r="Q23" s="68"/>
      <c r="R23" s="70"/>
      <c r="S23" s="70"/>
      <c r="T23" s="70"/>
      <c r="U23" s="22"/>
      <c r="V23" s="68"/>
      <c r="W23" s="22"/>
      <c r="X23" s="22"/>
      <c r="Y23" s="22"/>
      <c r="Z23" s="22"/>
      <c r="AA23" s="68"/>
      <c r="AB23" s="22"/>
      <c r="AC23" s="22"/>
      <c r="AD23" s="22"/>
      <c r="AE23" s="22"/>
      <c r="AF23" s="68"/>
      <c r="AG23" s="22"/>
      <c r="AH23" s="22"/>
      <c r="AI23" s="22"/>
      <c r="AJ23" s="22"/>
      <c r="AK23" s="30"/>
      <c r="AP23" s="30">
        <v>3</v>
      </c>
      <c r="AQ23" s="22">
        <v>18</v>
      </c>
      <c r="AR23" s="22">
        <v>0</v>
      </c>
      <c r="AS23" s="22">
        <v>19</v>
      </c>
      <c r="AT23" s="22">
        <v>1</v>
      </c>
      <c r="AU23" s="68"/>
      <c r="AV23" s="22"/>
      <c r="AW23" s="22"/>
      <c r="AX23" s="22"/>
      <c r="AY23" s="22"/>
      <c r="AZ23" s="68"/>
      <c r="BA23" s="22"/>
      <c r="BB23" s="22"/>
      <c r="BC23" s="22"/>
      <c r="BD23" s="22"/>
      <c r="BE23" s="68"/>
      <c r="BF23" s="22"/>
      <c r="BG23" s="22"/>
      <c r="BH23" s="22"/>
      <c r="BI23" s="22"/>
      <c r="BJ23" s="68"/>
      <c r="BK23" s="22"/>
      <c r="BL23" s="22"/>
      <c r="BM23" s="22"/>
      <c r="BN23" s="22"/>
      <c r="BO23" s="68"/>
      <c r="BP23" s="22"/>
      <c r="BQ23" s="22"/>
      <c r="BR23" s="22"/>
      <c r="BS23" s="22"/>
      <c r="BT23" s="68"/>
      <c r="BU23" s="22"/>
      <c r="BV23" s="22"/>
      <c r="BW23" s="22"/>
      <c r="BX23" s="22"/>
      <c r="BY23" s="68"/>
      <c r="BZ23" s="69"/>
      <c r="CA23" s="22"/>
      <c r="CB23" s="22"/>
      <c r="CC23" s="69"/>
      <c r="CD23" s="68"/>
      <c r="CE23" s="22"/>
      <c r="CF23" s="22"/>
      <c r="CG23" s="22"/>
      <c r="CH23" s="22"/>
      <c r="CI23" s="68"/>
      <c r="CJ23" s="22"/>
      <c r="CK23" s="22"/>
      <c r="CL23" s="22"/>
      <c r="CM23" s="22"/>
      <c r="CN23" s="68"/>
      <c r="CO23" s="22"/>
      <c r="CP23" s="22"/>
      <c r="CQ23" s="22"/>
      <c r="CR23" s="22"/>
      <c r="CS23" s="68"/>
      <c r="CT23" s="22"/>
      <c r="CU23" s="22"/>
      <c r="CV23" s="22"/>
      <c r="CW23" s="22"/>
      <c r="CX23" s="68"/>
      <c r="CY23" s="22"/>
      <c r="CZ23" s="22"/>
      <c r="DA23" s="22"/>
      <c r="DB23" s="22"/>
      <c r="DC23" s="68"/>
      <c r="DD23" s="22"/>
      <c r="DE23" s="22"/>
      <c r="DF23" s="22"/>
      <c r="DG23" s="22"/>
      <c r="DH23" s="68"/>
      <c r="DM23" s="30"/>
    </row>
    <row r="24" spans="1:117" x14ac:dyDescent="0.25">
      <c r="A24" s="77" t="str">
        <f>BY2</f>
        <v>Shine M</v>
      </c>
      <c r="B24" s="5">
        <f>BY49</f>
        <v>5</v>
      </c>
      <c r="C24" s="15">
        <f>BZ49</f>
        <v>30</v>
      </c>
      <c r="D24" s="15">
        <f>CA49</f>
        <v>0</v>
      </c>
      <c r="E24" s="15">
        <f>CB49</f>
        <v>22</v>
      </c>
      <c r="F24" s="15">
        <f>CC49</f>
        <v>0</v>
      </c>
      <c r="J24" s="7">
        <f t="shared" si="3"/>
        <v>4.4000000000000004</v>
      </c>
      <c r="K24" s="7"/>
      <c r="L24" s="68"/>
      <c r="M24" s="70"/>
      <c r="N24" s="22"/>
      <c r="O24" s="22"/>
      <c r="P24" s="22"/>
      <c r="Q24" s="68"/>
      <c r="R24" s="70"/>
      <c r="S24" s="70"/>
      <c r="T24" s="70"/>
      <c r="U24" s="22"/>
      <c r="V24" s="68"/>
      <c r="W24" s="22"/>
      <c r="X24" s="22"/>
      <c r="Y24" s="22"/>
      <c r="Z24" s="22"/>
      <c r="AA24" s="68"/>
      <c r="AB24" s="22"/>
      <c r="AC24" s="22"/>
      <c r="AD24" s="22"/>
      <c r="AE24" s="22"/>
      <c r="AF24" s="68"/>
      <c r="AG24" s="22"/>
      <c r="AH24" s="22"/>
      <c r="AI24" s="22"/>
      <c r="AJ24" s="22"/>
      <c r="AK24" s="68"/>
      <c r="AL24" s="70"/>
      <c r="AM24" s="22"/>
      <c r="AN24" s="22"/>
      <c r="AO24" s="22"/>
      <c r="AP24" s="68">
        <v>6</v>
      </c>
      <c r="AQ24" s="22">
        <v>36</v>
      </c>
      <c r="AR24" s="22">
        <v>1</v>
      </c>
      <c r="AS24" s="22">
        <v>12</v>
      </c>
      <c r="AT24" s="22">
        <v>2</v>
      </c>
      <c r="AU24" s="68"/>
      <c r="AV24" s="22"/>
      <c r="AW24" s="22"/>
      <c r="AX24" s="22"/>
      <c r="AY24" s="22"/>
      <c r="AZ24" s="68"/>
      <c r="BA24" s="22"/>
      <c r="BB24" s="22"/>
      <c r="BC24" s="22"/>
      <c r="BD24" s="22"/>
      <c r="BE24" s="68"/>
      <c r="BF24" s="22"/>
      <c r="BG24" s="22"/>
      <c r="BH24" s="22"/>
      <c r="BI24" s="22"/>
      <c r="BJ24" s="68"/>
      <c r="BK24" s="22"/>
      <c r="BL24" s="22"/>
      <c r="BM24" s="22"/>
      <c r="BN24" s="22"/>
      <c r="BO24" s="68"/>
      <c r="BP24" s="22"/>
      <c r="BQ24" s="22"/>
      <c r="BR24" s="22"/>
      <c r="BS24" s="22"/>
      <c r="BT24" s="68"/>
      <c r="BU24" s="22"/>
      <c r="BV24" s="22"/>
      <c r="BW24" s="22"/>
      <c r="BX24" s="22"/>
      <c r="BY24" s="68"/>
      <c r="BZ24" s="69"/>
      <c r="CA24" s="22"/>
      <c r="CB24" s="22"/>
      <c r="CC24" s="69"/>
      <c r="CD24" s="68"/>
      <c r="CE24" s="22"/>
      <c r="CF24" s="22"/>
      <c r="CG24" s="22"/>
      <c r="CH24" s="22"/>
      <c r="CI24" s="68"/>
      <c r="CJ24" s="22"/>
      <c r="CK24" s="22"/>
      <c r="CL24" s="22"/>
      <c r="CM24" s="22"/>
      <c r="CN24" s="68"/>
      <c r="CO24" s="22"/>
      <c r="CP24" s="22"/>
      <c r="CQ24" s="22"/>
      <c r="CR24" s="22"/>
      <c r="CS24" s="68"/>
      <c r="CT24" s="22"/>
      <c r="CU24" s="22"/>
      <c r="CV24" s="22"/>
      <c r="CW24" s="22"/>
      <c r="CX24" s="68"/>
      <c r="CY24" s="22"/>
      <c r="CZ24" s="22"/>
      <c r="DA24" s="22"/>
      <c r="DB24" s="22"/>
      <c r="DC24" s="68"/>
      <c r="DD24" s="22"/>
      <c r="DE24" s="22"/>
      <c r="DF24" s="22"/>
      <c r="DG24" s="22"/>
      <c r="DH24" s="68"/>
      <c r="DM24" s="30"/>
    </row>
    <row r="25" spans="1:117" x14ac:dyDescent="0.25">
      <c r="A25" s="81" t="str">
        <f>CN2</f>
        <v>Stewart</v>
      </c>
      <c r="B25" s="5">
        <f>CN49</f>
        <v>5</v>
      </c>
      <c r="C25" s="15">
        <f>CO49</f>
        <v>30</v>
      </c>
      <c r="D25" s="15">
        <f>CP49</f>
        <v>0</v>
      </c>
      <c r="E25" s="15">
        <f>CQ49</f>
        <v>32</v>
      </c>
      <c r="F25" s="15">
        <f>CR49</f>
        <v>0</v>
      </c>
      <c r="G25" s="7"/>
      <c r="H25" s="24"/>
      <c r="I25" s="7"/>
      <c r="J25" s="7">
        <f t="shared" si="3"/>
        <v>6.4</v>
      </c>
      <c r="K25" s="7"/>
      <c r="L25" s="68"/>
      <c r="M25" s="70"/>
      <c r="N25" s="22"/>
      <c r="O25" s="22"/>
      <c r="P25" s="22"/>
      <c r="Q25" s="68"/>
      <c r="R25" s="70"/>
      <c r="S25" s="70"/>
      <c r="T25" s="70"/>
      <c r="U25" s="22"/>
      <c r="V25" s="68"/>
      <c r="W25" s="22"/>
      <c r="X25" s="22"/>
      <c r="Y25" s="22"/>
      <c r="Z25" s="22"/>
      <c r="AA25" s="68"/>
      <c r="AB25" s="22"/>
      <c r="AC25" s="22"/>
      <c r="AD25" s="22"/>
      <c r="AE25" s="22"/>
      <c r="AF25" s="68"/>
      <c r="AG25" s="22"/>
      <c r="AH25" s="22"/>
      <c r="AI25" s="22"/>
      <c r="AJ25" s="22"/>
      <c r="AK25" s="68"/>
      <c r="AL25" s="70"/>
      <c r="AM25" s="22"/>
      <c r="AN25" s="22"/>
      <c r="AO25" s="22"/>
      <c r="AP25" s="68">
        <v>5</v>
      </c>
      <c r="AQ25" s="22">
        <v>30</v>
      </c>
      <c r="AR25" s="22">
        <v>2</v>
      </c>
      <c r="AS25" s="22">
        <v>19</v>
      </c>
      <c r="AT25" s="22">
        <v>2</v>
      </c>
      <c r="AU25" s="68"/>
      <c r="AV25" s="22"/>
      <c r="AW25" s="22"/>
      <c r="AX25" s="22"/>
      <c r="AY25" s="22"/>
      <c r="AZ25" s="68"/>
      <c r="BA25" s="22"/>
      <c r="BB25" s="22"/>
      <c r="BC25" s="22"/>
      <c r="BD25" s="22"/>
      <c r="BE25" s="68"/>
      <c r="BF25" s="22"/>
      <c r="BG25" s="22"/>
      <c r="BH25" s="22"/>
      <c r="BI25" s="22"/>
      <c r="BJ25" s="68"/>
      <c r="BK25" s="22"/>
      <c r="BL25" s="22"/>
      <c r="BM25" s="22"/>
      <c r="BN25" s="22"/>
      <c r="BO25" s="68"/>
      <c r="BP25" s="22"/>
      <c r="BQ25" s="22"/>
      <c r="BR25" s="22"/>
      <c r="BS25" s="22"/>
      <c r="BT25" s="68"/>
      <c r="BU25" s="22"/>
      <c r="BV25" s="22"/>
      <c r="BW25" s="22"/>
      <c r="BX25" s="22"/>
      <c r="BY25" s="68"/>
      <c r="BZ25" s="69"/>
      <c r="CA25" s="22"/>
      <c r="CB25" s="22"/>
      <c r="CC25" s="69"/>
      <c r="CD25" s="68"/>
      <c r="CE25" s="22"/>
      <c r="CF25" s="22"/>
      <c r="CG25" s="22"/>
      <c r="CH25" s="22"/>
      <c r="CI25" s="68"/>
      <c r="CJ25" s="22"/>
      <c r="CK25" s="22"/>
      <c r="CL25" s="22"/>
      <c r="CM25" s="22"/>
      <c r="CN25" s="68"/>
      <c r="CO25" s="22"/>
      <c r="CP25" s="22"/>
      <c r="CQ25" s="22"/>
      <c r="CR25" s="22"/>
      <c r="CS25" s="68"/>
      <c r="CT25" s="22"/>
      <c r="CU25" s="22"/>
      <c r="CV25" s="22"/>
      <c r="CW25" s="22"/>
      <c r="CX25" s="68"/>
      <c r="CY25" s="22"/>
      <c r="CZ25" s="22"/>
      <c r="DA25" s="22"/>
      <c r="DB25" s="22"/>
      <c r="DC25" s="68"/>
      <c r="DD25" s="22"/>
      <c r="DE25" s="22"/>
      <c r="DF25" s="22"/>
      <c r="DG25" s="22"/>
      <c r="DH25" s="68"/>
      <c r="DM25" s="30"/>
    </row>
    <row r="26" spans="1:117" x14ac:dyDescent="0.25">
      <c r="A26" s="76" t="s">
        <v>866</v>
      </c>
      <c r="B26" s="5">
        <f>DH49</f>
        <v>8</v>
      </c>
      <c r="C26" s="15">
        <f>DI49</f>
        <v>48</v>
      </c>
      <c r="D26" s="15">
        <f>DJ49</f>
        <v>1</v>
      </c>
      <c r="E26" s="15">
        <f>DK49</f>
        <v>31</v>
      </c>
      <c r="F26" s="15">
        <f>DL49</f>
        <v>3</v>
      </c>
      <c r="G26" s="7"/>
      <c r="H26" s="24"/>
      <c r="I26" s="7"/>
      <c r="J26" s="7">
        <f t="shared" si="3"/>
        <v>3.875</v>
      </c>
      <c r="K26" s="7"/>
      <c r="L26" s="68"/>
      <c r="M26" s="70"/>
      <c r="N26" s="22"/>
      <c r="O26" s="22"/>
      <c r="P26" s="22"/>
      <c r="Q26" s="68"/>
      <c r="R26" s="70"/>
      <c r="S26" s="70"/>
      <c r="T26" s="70"/>
      <c r="U26" s="22"/>
      <c r="V26" s="68"/>
      <c r="W26" s="22"/>
      <c r="X26" s="22"/>
      <c r="Y26" s="22"/>
      <c r="Z26" s="22"/>
      <c r="AA26" s="68"/>
      <c r="AB26" s="22"/>
      <c r="AC26" s="22"/>
      <c r="AD26" s="22"/>
      <c r="AE26" s="22"/>
      <c r="AF26" s="68"/>
      <c r="AG26" s="22"/>
      <c r="AH26" s="22"/>
      <c r="AI26" s="22"/>
      <c r="AJ26" s="22"/>
      <c r="AK26" s="68"/>
      <c r="AL26" s="70"/>
      <c r="AM26" s="22"/>
      <c r="AN26" s="22"/>
      <c r="AO26" s="22"/>
      <c r="AP26" s="68"/>
      <c r="AQ26" s="22"/>
      <c r="AR26" s="22"/>
      <c r="AS26" s="22"/>
      <c r="AT26" s="22"/>
      <c r="AU26" s="68"/>
      <c r="AV26" s="22"/>
      <c r="AW26" s="22"/>
      <c r="AX26" s="22"/>
      <c r="AY26" s="22"/>
      <c r="AZ26" s="68"/>
      <c r="BA26" s="22"/>
      <c r="BB26" s="22"/>
      <c r="BC26" s="22"/>
      <c r="BD26" s="22"/>
      <c r="BE26" s="68"/>
      <c r="BF26" s="22"/>
      <c r="BG26" s="22"/>
      <c r="BH26" s="22"/>
      <c r="BI26" s="22"/>
      <c r="BJ26" s="68"/>
      <c r="BK26" s="22"/>
      <c r="BL26" s="22"/>
      <c r="BM26" s="22"/>
      <c r="BN26" s="22"/>
      <c r="BO26" s="68"/>
      <c r="BP26" s="22"/>
      <c r="BQ26" s="22"/>
      <c r="BR26" s="22"/>
      <c r="BS26" s="22"/>
      <c r="BT26" s="68"/>
      <c r="BU26" s="22"/>
      <c r="BV26" s="22"/>
      <c r="BW26" s="22"/>
      <c r="BX26" s="22"/>
      <c r="BY26" s="68"/>
      <c r="BZ26" s="69"/>
      <c r="CA26" s="22"/>
      <c r="CB26" s="22"/>
      <c r="CC26" s="69"/>
      <c r="CD26" s="68"/>
      <c r="CE26" s="22"/>
      <c r="CF26" s="22"/>
      <c r="CG26" s="22"/>
      <c r="CH26" s="22"/>
      <c r="CI26" s="68"/>
      <c r="CJ26" s="22"/>
      <c r="CK26" s="22"/>
      <c r="CL26" s="22"/>
      <c r="CM26" s="22"/>
      <c r="CN26" s="68"/>
      <c r="CO26" s="22"/>
      <c r="CP26" s="22"/>
      <c r="CQ26" s="22"/>
      <c r="CR26" s="22"/>
      <c r="CS26" s="68"/>
      <c r="CT26" s="22"/>
      <c r="CU26" s="22"/>
      <c r="CV26" s="22"/>
      <c r="CW26" s="22"/>
      <c r="CX26" s="68"/>
      <c r="CY26" s="22"/>
      <c r="CZ26" s="22"/>
      <c r="DA26" s="22"/>
      <c r="DB26" s="22"/>
      <c r="DC26" s="68"/>
      <c r="DD26" s="22"/>
      <c r="DE26" s="22"/>
      <c r="DF26" s="22"/>
      <c r="DG26" s="22"/>
      <c r="DH26" s="68"/>
      <c r="DM26" s="30"/>
    </row>
    <row r="27" spans="1:117" x14ac:dyDescent="0.25">
      <c r="A27" s="49"/>
      <c r="B27" s="35"/>
      <c r="C27" s="36"/>
      <c r="D27" s="36"/>
      <c r="E27" s="36"/>
      <c r="F27" s="36"/>
      <c r="J27" s="7"/>
      <c r="K27" s="7"/>
      <c r="L27" s="68"/>
      <c r="M27" s="70"/>
      <c r="N27" s="22"/>
      <c r="O27" s="22"/>
      <c r="P27" s="22"/>
      <c r="Q27" s="68"/>
      <c r="R27" s="70"/>
      <c r="S27" s="70"/>
      <c r="T27" s="70"/>
      <c r="U27" s="22"/>
      <c r="V27" s="68"/>
      <c r="W27" s="22"/>
      <c r="X27" s="22"/>
      <c r="Y27" s="22"/>
      <c r="Z27" s="22"/>
      <c r="AA27" s="68"/>
      <c r="AB27" s="22"/>
      <c r="AC27" s="22"/>
      <c r="AD27" s="22"/>
      <c r="AE27" s="22"/>
      <c r="AF27" s="68"/>
      <c r="AG27" s="22"/>
      <c r="AH27" s="22"/>
      <c r="AI27" s="22"/>
      <c r="AJ27" s="22"/>
      <c r="AK27" s="68"/>
      <c r="AL27" s="70"/>
      <c r="AM27" s="22"/>
      <c r="AN27" s="22"/>
      <c r="AO27" s="22"/>
      <c r="AP27" s="68"/>
      <c r="AQ27" s="22"/>
      <c r="AR27" s="22"/>
      <c r="AS27" s="22"/>
      <c r="AT27" s="22"/>
      <c r="AU27" s="68"/>
      <c r="AV27" s="22"/>
      <c r="AW27" s="22"/>
      <c r="AX27" s="22"/>
      <c r="AY27" s="22"/>
      <c r="AZ27" s="68"/>
      <c r="BA27" s="22"/>
      <c r="BB27" s="22"/>
      <c r="BC27" s="22"/>
      <c r="BD27" s="22"/>
      <c r="BE27" s="68"/>
      <c r="BF27" s="22"/>
      <c r="BG27" s="22"/>
      <c r="BH27" s="22"/>
      <c r="BI27" s="22"/>
      <c r="BJ27" s="68"/>
      <c r="BK27" s="22"/>
      <c r="BL27" s="22"/>
      <c r="BM27" s="22"/>
      <c r="BN27" s="22"/>
      <c r="BO27" s="68"/>
      <c r="BP27" s="22"/>
      <c r="BQ27" s="22"/>
      <c r="BR27" s="22"/>
      <c r="BS27" s="22"/>
      <c r="BT27" s="68"/>
      <c r="BU27" s="22"/>
      <c r="BV27" s="22"/>
      <c r="BW27" s="22"/>
      <c r="BX27" s="22"/>
      <c r="BY27" s="68"/>
      <c r="BZ27" s="69"/>
      <c r="CA27" s="22"/>
      <c r="CB27" s="22"/>
      <c r="CC27" s="69"/>
      <c r="CD27" s="68"/>
      <c r="CE27" s="22"/>
      <c r="CF27" s="22"/>
      <c r="CG27" s="22"/>
      <c r="CH27" s="22"/>
      <c r="CI27" s="68"/>
      <c r="CJ27" s="22"/>
      <c r="CK27" s="22"/>
      <c r="CL27" s="22"/>
      <c r="CM27" s="22"/>
      <c r="CN27" s="68"/>
      <c r="CO27" s="22"/>
      <c r="CP27" s="22"/>
      <c r="CQ27" s="22"/>
      <c r="CR27" s="22"/>
      <c r="CS27" s="68"/>
      <c r="CT27" s="22"/>
      <c r="CU27" s="22"/>
      <c r="CV27" s="22"/>
      <c r="CW27" s="22"/>
      <c r="CX27" s="68"/>
      <c r="CY27" s="22"/>
      <c r="CZ27" s="22"/>
      <c r="DA27" s="22"/>
      <c r="DB27" s="22"/>
      <c r="DC27" s="68"/>
      <c r="DD27" s="22"/>
      <c r="DE27" s="22"/>
      <c r="DF27" s="22"/>
      <c r="DG27" s="22"/>
      <c r="DH27" s="68"/>
      <c r="DM27" s="30"/>
    </row>
    <row r="28" spans="1:117" x14ac:dyDescent="0.25">
      <c r="B28" s="9">
        <f>TRUNC(C28/6)+0.1*(C28-6*TRUNC(C28/6))</f>
        <v>705.4</v>
      </c>
      <c r="C28" s="16">
        <f>SUM(C3:C27)</f>
        <v>4234</v>
      </c>
      <c r="D28" s="16">
        <f>SUM(D3:D27)</f>
        <v>54</v>
      </c>
      <c r="E28" s="16">
        <f>SUM(E3:E27)</f>
        <v>3520</v>
      </c>
      <c r="F28" s="16">
        <f>SUM(F3:F27)</f>
        <v>162</v>
      </c>
      <c r="G28" s="8">
        <f>E28/F28</f>
        <v>21.728395061728396</v>
      </c>
      <c r="H28" s="16">
        <f>SUM(H4:H27)</f>
        <v>13</v>
      </c>
      <c r="I28" s="8">
        <f>C28/F28</f>
        <v>26.135802469135804</v>
      </c>
      <c r="J28" s="8">
        <f>6*E28/C28</f>
        <v>4.9881908360888048</v>
      </c>
      <c r="K28" s="7"/>
      <c r="L28" s="68"/>
      <c r="M28" s="70"/>
      <c r="N28" s="22"/>
      <c r="O28" s="22"/>
      <c r="P28" s="22"/>
      <c r="Q28" s="68"/>
      <c r="R28" s="70"/>
      <c r="S28" s="70"/>
      <c r="T28" s="70"/>
      <c r="U28" s="22"/>
      <c r="V28" s="68"/>
      <c r="W28" s="22"/>
      <c r="X28" s="22"/>
      <c r="Y28" s="22"/>
      <c r="Z28" s="22"/>
      <c r="AA28" s="68"/>
      <c r="AB28" s="22"/>
      <c r="AC28" s="22"/>
      <c r="AD28" s="22"/>
      <c r="AE28" s="22"/>
      <c r="AF28" s="68"/>
      <c r="AG28" s="22"/>
      <c r="AH28" s="22"/>
      <c r="AI28" s="22"/>
      <c r="AJ28" s="22"/>
      <c r="AK28" s="68"/>
      <c r="AL28" s="70"/>
      <c r="AM28" s="22"/>
      <c r="AN28" s="22"/>
      <c r="AO28" s="22"/>
      <c r="AP28" s="68"/>
      <c r="AQ28" s="22"/>
      <c r="AR28" s="22"/>
      <c r="AS28" s="22"/>
      <c r="AT28" s="22"/>
      <c r="AU28" s="68"/>
      <c r="AV28" s="22"/>
      <c r="AW28" s="22"/>
      <c r="AX28" s="22"/>
      <c r="AY28" s="22"/>
      <c r="AZ28" s="68"/>
      <c r="BA28" s="22"/>
      <c r="BB28" s="22"/>
      <c r="BC28" s="22"/>
      <c r="BD28" s="22"/>
      <c r="BE28" s="68"/>
      <c r="BF28" s="22"/>
      <c r="BG28" s="22"/>
      <c r="BH28" s="22"/>
      <c r="BI28" s="22"/>
      <c r="BJ28" s="68"/>
      <c r="BK28" s="22"/>
      <c r="BL28" s="22"/>
      <c r="BM28" s="22"/>
      <c r="BN28" s="22"/>
      <c r="BO28" s="68"/>
      <c r="BP28" s="22"/>
      <c r="BQ28" s="22"/>
      <c r="BR28" s="22"/>
      <c r="BS28" s="22"/>
      <c r="BT28" s="68"/>
      <c r="BU28" s="22"/>
      <c r="BV28" s="22"/>
      <c r="BW28" s="22"/>
      <c r="BX28" s="22"/>
      <c r="BY28" s="68"/>
      <c r="BZ28" s="69"/>
      <c r="CA28" s="22"/>
      <c r="CB28" s="22"/>
      <c r="CC28" s="69"/>
      <c r="CD28" s="68"/>
      <c r="CE28" s="22"/>
      <c r="CF28" s="22"/>
      <c r="CG28" s="22"/>
      <c r="CH28" s="22"/>
      <c r="CI28" s="68"/>
      <c r="CJ28" s="22"/>
      <c r="CK28" s="22"/>
      <c r="CL28" s="22"/>
      <c r="CM28" s="22"/>
      <c r="CN28" s="68"/>
      <c r="CO28" s="22"/>
      <c r="CP28" s="22"/>
      <c r="CQ28" s="22"/>
      <c r="CR28" s="22"/>
      <c r="CS28" s="68"/>
      <c r="CT28" s="22"/>
      <c r="CU28" s="22"/>
      <c r="CV28" s="22"/>
      <c r="CW28" s="22"/>
      <c r="CX28" s="68"/>
      <c r="CY28" s="22"/>
      <c r="CZ28" s="22"/>
      <c r="DA28" s="22"/>
      <c r="DB28" s="22"/>
      <c r="DC28" s="68"/>
      <c r="DD28" s="22"/>
      <c r="DE28" s="22"/>
      <c r="DF28" s="22"/>
      <c r="DG28" s="22"/>
      <c r="DH28" s="68"/>
      <c r="DM28" s="30"/>
    </row>
    <row r="29" spans="1:117" x14ac:dyDescent="0.25">
      <c r="K29" s="7"/>
      <c r="L29" s="68"/>
      <c r="M29" s="70"/>
      <c r="N29" s="22"/>
      <c r="O29" s="22"/>
      <c r="P29" s="22"/>
      <c r="Q29" s="68"/>
      <c r="R29" s="70"/>
      <c r="S29" s="70"/>
      <c r="T29" s="70"/>
      <c r="U29" s="22"/>
      <c r="V29" s="68"/>
      <c r="W29" s="22"/>
      <c r="X29" s="22"/>
      <c r="Y29" s="22"/>
      <c r="Z29" s="22"/>
      <c r="AA29" s="68"/>
      <c r="AB29" s="22"/>
      <c r="AC29" s="22"/>
      <c r="AD29" s="22"/>
      <c r="AE29" s="22"/>
      <c r="AF29" s="68"/>
      <c r="AG29" s="22"/>
      <c r="AH29" s="22"/>
      <c r="AI29" s="22"/>
      <c r="AJ29" s="22"/>
      <c r="AK29" s="68"/>
      <c r="AL29" s="70"/>
      <c r="AM29" s="22"/>
      <c r="AN29" s="22"/>
      <c r="AO29" s="22"/>
      <c r="AP29" s="68"/>
      <c r="AQ29" s="22"/>
      <c r="AR29" s="22"/>
      <c r="AS29" s="22"/>
      <c r="AT29" s="22"/>
      <c r="AU29" s="68"/>
      <c r="AV29" s="22"/>
      <c r="AW29" s="22"/>
      <c r="AX29" s="22"/>
      <c r="AY29" s="22"/>
      <c r="AZ29" s="68"/>
      <c r="BA29" s="22"/>
      <c r="BB29" s="22"/>
      <c r="BC29" s="22"/>
      <c r="BD29" s="22"/>
      <c r="BE29" s="68"/>
      <c r="BF29" s="22"/>
      <c r="BG29" s="22"/>
      <c r="BH29" s="22"/>
      <c r="BI29" s="22"/>
      <c r="BJ29" s="68"/>
      <c r="BK29" s="22"/>
      <c r="BL29" s="22"/>
      <c r="BM29" s="22"/>
      <c r="BN29" s="22"/>
      <c r="BO29" s="68"/>
      <c r="BP29" s="22"/>
      <c r="BQ29" s="22"/>
      <c r="BR29" s="22"/>
      <c r="BS29" s="22"/>
      <c r="BT29" s="68"/>
      <c r="BU29" s="22"/>
      <c r="BV29" s="22"/>
      <c r="BW29" s="22"/>
      <c r="BX29" s="22"/>
      <c r="BY29" s="68"/>
      <c r="BZ29" s="69"/>
      <c r="CA29" s="22"/>
      <c r="CB29" s="22"/>
      <c r="CC29" s="69"/>
      <c r="CD29" s="68"/>
      <c r="CE29" s="22"/>
      <c r="CF29" s="22"/>
      <c r="CG29" s="22"/>
      <c r="CH29" s="22"/>
      <c r="CI29" s="68"/>
      <c r="CJ29" s="22"/>
      <c r="CK29" s="22"/>
      <c r="CL29" s="22"/>
      <c r="CM29" s="22"/>
      <c r="CN29" s="68"/>
      <c r="CO29" s="22"/>
      <c r="CP29" s="22"/>
      <c r="CQ29" s="22"/>
      <c r="CR29" s="22"/>
      <c r="CS29" s="68"/>
      <c r="CT29" s="22"/>
      <c r="CU29" s="22"/>
      <c r="CV29" s="22"/>
      <c r="CW29" s="22"/>
      <c r="CX29" s="68"/>
      <c r="CY29" s="22"/>
      <c r="CZ29" s="22"/>
      <c r="DA29" s="22"/>
      <c r="DB29" s="22"/>
      <c r="DC29" s="68"/>
      <c r="DD29" s="22"/>
      <c r="DE29" s="22"/>
      <c r="DF29" s="22"/>
      <c r="DG29" s="22"/>
      <c r="DH29" s="68"/>
      <c r="DM29" s="30"/>
    </row>
    <row r="30" spans="1:117" x14ac:dyDescent="0.25">
      <c r="F30" s="66" t="s">
        <v>982</v>
      </c>
      <c r="G30" s="49"/>
      <c r="K30" s="7"/>
      <c r="L30" s="68"/>
      <c r="M30" s="70"/>
      <c r="N30" s="22"/>
      <c r="O30" s="22"/>
      <c r="P30" s="22"/>
      <c r="Q30" s="68"/>
      <c r="R30" s="70"/>
      <c r="S30" s="70"/>
      <c r="T30" s="70"/>
      <c r="U30" s="22"/>
      <c r="V30" s="68"/>
      <c r="W30" s="22"/>
      <c r="X30" s="22"/>
      <c r="Y30" s="22"/>
      <c r="Z30" s="22"/>
      <c r="AA30" s="68"/>
      <c r="AB30" s="22"/>
      <c r="AC30" s="22"/>
      <c r="AD30" s="22"/>
      <c r="AE30" s="22"/>
      <c r="AF30" s="68"/>
      <c r="AG30" s="22"/>
      <c r="AH30" s="22"/>
      <c r="AI30" s="22"/>
      <c r="AJ30" s="22"/>
      <c r="AK30" s="68"/>
      <c r="AL30" s="70"/>
      <c r="AM30" s="22"/>
      <c r="AN30" s="22"/>
      <c r="AO30" s="22"/>
      <c r="AP30" s="68"/>
      <c r="AQ30" s="70"/>
      <c r="AR30" s="22"/>
      <c r="AS30" s="22"/>
      <c r="AT30" s="22"/>
      <c r="AU30" s="68"/>
      <c r="AV30" s="22"/>
      <c r="AW30" s="22"/>
      <c r="AX30" s="22"/>
      <c r="AY30" s="22"/>
      <c r="AZ30" s="68"/>
      <c r="BA30" s="70"/>
      <c r="BB30" s="22"/>
      <c r="BC30" s="22"/>
      <c r="BD30" s="22"/>
      <c r="BE30" s="68"/>
      <c r="BF30" s="70"/>
      <c r="BG30" s="22"/>
      <c r="BH30" s="22"/>
      <c r="BI30" s="22"/>
      <c r="BJ30" s="68"/>
      <c r="BK30" s="22"/>
      <c r="BL30" s="22"/>
      <c r="BM30" s="22"/>
      <c r="BN30" s="22"/>
      <c r="BO30" s="68"/>
      <c r="BP30" s="70"/>
      <c r="BQ30" s="70"/>
      <c r="BR30" s="22"/>
      <c r="BS30" s="22"/>
      <c r="BT30" s="68"/>
      <c r="BU30" s="70"/>
      <c r="BV30" s="22"/>
      <c r="BW30" s="22"/>
      <c r="BX30" s="22"/>
      <c r="BY30" s="68"/>
      <c r="BZ30" s="70"/>
      <c r="CA30" s="22"/>
      <c r="CB30" s="22"/>
      <c r="CC30" s="22"/>
      <c r="CD30" s="68"/>
      <c r="CE30" s="70"/>
      <c r="CF30" s="22"/>
      <c r="CG30" s="22"/>
      <c r="CH30" s="22"/>
      <c r="CI30" s="68"/>
      <c r="CJ30" s="22"/>
      <c r="CK30" s="22"/>
      <c r="CL30" s="22"/>
      <c r="CM30" s="22"/>
      <c r="CN30" s="68"/>
      <c r="CO30" s="22"/>
      <c r="CP30" s="22"/>
      <c r="CQ30" s="22"/>
      <c r="CR30" s="22"/>
      <c r="CS30" s="68"/>
      <c r="CT30" s="22"/>
      <c r="CU30" s="22"/>
      <c r="CV30" s="22"/>
      <c r="CW30" s="22"/>
      <c r="CX30" s="68"/>
      <c r="CY30" s="22"/>
      <c r="CZ30" s="22"/>
      <c r="DA30" s="22"/>
      <c r="DB30" s="22"/>
      <c r="DC30" s="68"/>
      <c r="DD30" s="22"/>
      <c r="DE30" s="22"/>
      <c r="DF30" s="22"/>
      <c r="DG30" s="22"/>
      <c r="DH30" s="68"/>
      <c r="DM30" s="30"/>
    </row>
    <row r="31" spans="1:117" x14ac:dyDescent="0.25">
      <c r="A31" s="1" t="s">
        <v>19</v>
      </c>
      <c r="K31" s="7"/>
      <c r="L31" s="68"/>
      <c r="M31" s="69"/>
      <c r="N31" s="22"/>
      <c r="O31" s="22"/>
      <c r="P31" s="22"/>
      <c r="Q31" s="68"/>
      <c r="R31" s="70"/>
      <c r="S31" s="70"/>
      <c r="T31" s="70"/>
      <c r="U31" s="22"/>
      <c r="V31" s="68"/>
      <c r="W31" s="22"/>
      <c r="X31" s="22"/>
      <c r="Y31" s="22"/>
      <c r="Z31" s="22"/>
      <c r="AA31" s="68"/>
      <c r="AB31" s="22"/>
      <c r="AC31" s="22"/>
      <c r="AD31" s="22"/>
      <c r="AE31" s="22"/>
      <c r="AF31" s="68"/>
      <c r="AG31" s="22"/>
      <c r="AH31" s="22"/>
      <c r="AI31" s="22"/>
      <c r="AJ31" s="22"/>
      <c r="AK31" s="68"/>
      <c r="AL31" s="70"/>
      <c r="AM31" s="22"/>
      <c r="AN31" s="22"/>
      <c r="AO31" s="22"/>
      <c r="AP31" s="68"/>
      <c r="AQ31" s="70"/>
      <c r="AR31" s="22"/>
      <c r="AS31" s="22"/>
      <c r="AT31" s="22"/>
      <c r="AU31" s="68"/>
      <c r="AV31" s="22"/>
      <c r="AW31" s="22"/>
      <c r="AX31" s="22"/>
      <c r="AY31" s="22"/>
      <c r="AZ31" s="68"/>
      <c r="BA31" s="70"/>
      <c r="BB31" s="22"/>
      <c r="BC31" s="22"/>
      <c r="BD31" s="22"/>
      <c r="BE31" s="68"/>
      <c r="BF31" s="70"/>
      <c r="BG31" s="22"/>
      <c r="BH31" s="22"/>
      <c r="BI31" s="22"/>
      <c r="BJ31" s="68"/>
      <c r="BK31" s="22"/>
      <c r="BL31" s="22"/>
      <c r="BM31" s="22"/>
      <c r="BN31" s="22"/>
      <c r="BO31" s="68"/>
      <c r="BP31" s="70"/>
      <c r="BQ31" s="70"/>
      <c r="BR31" s="22"/>
      <c r="BS31" s="22"/>
      <c r="BT31" s="68"/>
      <c r="BU31" s="70"/>
      <c r="BV31" s="22"/>
      <c r="BW31" s="22"/>
      <c r="BX31" s="22"/>
      <c r="BY31" s="68"/>
      <c r="BZ31" s="70"/>
      <c r="CA31" s="22"/>
      <c r="CB31" s="22"/>
      <c r="CC31" s="22"/>
      <c r="CD31" s="68"/>
      <c r="CE31" s="70"/>
      <c r="CF31" s="22"/>
      <c r="CG31" s="22"/>
      <c r="CH31" s="22"/>
      <c r="CI31" s="68"/>
      <c r="CJ31" s="22"/>
      <c r="CK31" s="22"/>
      <c r="CL31" s="22"/>
      <c r="CM31" s="22"/>
      <c r="CN31" s="68"/>
      <c r="CO31" s="22"/>
      <c r="CP31" s="22"/>
      <c r="CQ31" s="22"/>
      <c r="CR31" s="22"/>
      <c r="CS31" s="68"/>
      <c r="CT31" s="22"/>
      <c r="CU31" s="22"/>
      <c r="CV31" s="22"/>
      <c r="CW31" s="22"/>
      <c r="CX31" s="68"/>
      <c r="CY31" s="22"/>
      <c r="CZ31" s="22"/>
      <c r="DA31" s="22"/>
      <c r="DB31" s="22"/>
      <c r="DC31" s="68"/>
      <c r="DD31" s="22"/>
      <c r="DE31" s="22"/>
      <c r="DF31" s="22"/>
      <c r="DG31" s="22"/>
      <c r="DH31" s="68"/>
      <c r="DM31" s="30"/>
    </row>
    <row r="32" spans="1:117" x14ac:dyDescent="0.25">
      <c r="C32" s="66"/>
      <c r="K32" s="7"/>
      <c r="L32" s="68"/>
      <c r="M32" s="69"/>
      <c r="N32" s="22"/>
      <c r="O32" s="22"/>
      <c r="P32" s="22"/>
      <c r="Q32" s="68"/>
      <c r="R32" s="70"/>
      <c r="S32" s="70"/>
      <c r="T32" s="70"/>
      <c r="U32" s="22"/>
      <c r="V32" s="68"/>
      <c r="W32" s="22"/>
      <c r="X32" s="22"/>
      <c r="Y32" s="22"/>
      <c r="Z32" s="22"/>
      <c r="AA32" s="68"/>
      <c r="AB32" s="22"/>
      <c r="AC32" s="22"/>
      <c r="AD32" s="22"/>
      <c r="AE32" s="22"/>
      <c r="AF32" s="68"/>
      <c r="AG32" s="22"/>
      <c r="AH32" s="22"/>
      <c r="AI32" s="22"/>
      <c r="AJ32" s="22"/>
      <c r="AK32" s="68"/>
      <c r="AL32" s="70"/>
      <c r="AM32" s="22"/>
      <c r="AN32" s="22"/>
      <c r="AO32" s="22"/>
      <c r="AP32" s="68"/>
      <c r="AQ32" s="70"/>
      <c r="AR32" s="22"/>
      <c r="AS32" s="22"/>
      <c r="AT32" s="22"/>
      <c r="AU32" s="68"/>
      <c r="AV32" s="22"/>
      <c r="AW32" s="22"/>
      <c r="AX32" s="22"/>
      <c r="AY32" s="22"/>
      <c r="AZ32" s="68"/>
      <c r="BA32" s="70"/>
      <c r="BB32" s="22"/>
      <c r="BC32" s="22"/>
      <c r="BD32" s="22"/>
      <c r="BE32" s="68"/>
      <c r="BF32" s="70"/>
      <c r="BG32" s="22"/>
      <c r="BH32" s="22"/>
      <c r="BI32" s="22"/>
      <c r="BJ32" s="68"/>
      <c r="BK32" s="22"/>
      <c r="BL32" s="22"/>
      <c r="BM32" s="22"/>
      <c r="BN32" s="22"/>
      <c r="BO32" s="68"/>
      <c r="BP32" s="70"/>
      <c r="BQ32" s="70"/>
      <c r="BR32" s="22"/>
      <c r="BS32" s="22"/>
      <c r="BT32" s="68"/>
      <c r="BU32" s="70"/>
      <c r="BV32" s="22"/>
      <c r="BW32" s="22"/>
      <c r="BX32" s="22"/>
      <c r="BY32" s="68"/>
      <c r="BZ32" s="70"/>
      <c r="CA32" s="22"/>
      <c r="CB32" s="22"/>
      <c r="CC32" s="22"/>
      <c r="CD32" s="68"/>
      <c r="CE32" s="70"/>
      <c r="CF32" s="22"/>
      <c r="CG32" s="22"/>
      <c r="CH32" s="22"/>
      <c r="CI32" s="68"/>
      <c r="CJ32" s="22"/>
      <c r="CK32" s="22"/>
      <c r="CL32" s="22"/>
      <c r="CM32" s="22"/>
      <c r="CN32" s="68"/>
      <c r="CO32" s="22"/>
      <c r="CP32" s="22"/>
      <c r="CQ32" s="22"/>
      <c r="CR32" s="22"/>
      <c r="CS32" s="68"/>
      <c r="CT32" s="22"/>
      <c r="CU32" s="22"/>
      <c r="CV32" s="22"/>
      <c r="CW32" s="22"/>
      <c r="CX32" s="68"/>
      <c r="CY32" s="22"/>
      <c r="CZ32" s="22"/>
      <c r="DA32" s="22"/>
      <c r="DB32" s="22"/>
      <c r="DC32" s="68"/>
      <c r="DD32" s="22"/>
      <c r="DE32" s="22"/>
      <c r="DF32" s="22"/>
      <c r="DG32" s="22"/>
      <c r="DH32" s="68"/>
      <c r="DM32" s="30"/>
    </row>
    <row r="33" spans="1:117" x14ac:dyDescent="0.25">
      <c r="A33" s="1" t="s">
        <v>90</v>
      </c>
      <c r="B33" s="6"/>
      <c r="J33" s="6"/>
      <c r="K33" s="7"/>
      <c r="L33" s="68"/>
      <c r="M33" s="69"/>
      <c r="N33" s="22"/>
      <c r="O33" s="22"/>
      <c r="P33" s="22"/>
      <c r="Q33" s="68"/>
      <c r="R33" s="70"/>
      <c r="S33" s="70"/>
      <c r="T33" s="70"/>
      <c r="U33" s="22"/>
      <c r="V33" s="68"/>
      <c r="W33" s="22"/>
      <c r="X33" s="22"/>
      <c r="Y33" s="22"/>
      <c r="Z33" s="22"/>
      <c r="AA33" s="68"/>
      <c r="AB33" s="22"/>
      <c r="AC33" s="22"/>
      <c r="AD33" s="22"/>
      <c r="AE33" s="22"/>
      <c r="AF33" s="68"/>
      <c r="AG33" s="22"/>
      <c r="AH33" s="22"/>
      <c r="AI33" s="22"/>
      <c r="AJ33" s="22"/>
      <c r="AK33" s="68"/>
      <c r="AL33" s="70"/>
      <c r="AM33" s="22"/>
      <c r="AN33" s="22"/>
      <c r="AO33" s="22"/>
      <c r="AP33" s="68"/>
      <c r="AQ33" s="70"/>
      <c r="AR33" s="22"/>
      <c r="AS33" s="22"/>
      <c r="AT33" s="22"/>
      <c r="AU33" s="68"/>
      <c r="AV33" s="22"/>
      <c r="AW33" s="22"/>
      <c r="AX33" s="22"/>
      <c r="AY33" s="22"/>
      <c r="AZ33" s="68"/>
      <c r="BA33" s="70"/>
      <c r="BB33" s="22"/>
      <c r="BC33" s="22"/>
      <c r="BD33" s="22"/>
      <c r="BE33" s="68"/>
      <c r="BF33" s="70"/>
      <c r="BG33" s="22"/>
      <c r="BH33" s="22"/>
      <c r="BI33" s="22"/>
      <c r="BJ33" s="68"/>
      <c r="BK33" s="22"/>
      <c r="BL33" s="22"/>
      <c r="BM33" s="22"/>
      <c r="BN33" s="22"/>
      <c r="BO33" s="68"/>
      <c r="BP33" s="70"/>
      <c r="BQ33" s="70"/>
      <c r="BR33" s="22"/>
      <c r="BS33" s="22"/>
      <c r="BT33" s="68"/>
      <c r="BU33" s="70"/>
      <c r="BV33" s="22"/>
      <c r="BW33" s="22"/>
      <c r="BX33" s="22"/>
      <c r="BY33" s="68"/>
      <c r="BZ33" s="70"/>
      <c r="CA33" s="22"/>
      <c r="CB33" s="22"/>
      <c r="CC33" s="22"/>
      <c r="CD33" s="68"/>
      <c r="CE33" s="70"/>
      <c r="CF33" s="22"/>
      <c r="CG33" s="22"/>
      <c r="CH33" s="22"/>
      <c r="CI33" s="68"/>
      <c r="CJ33" s="22"/>
      <c r="CK33" s="22"/>
      <c r="CL33" s="22"/>
      <c r="CM33" s="22"/>
      <c r="CN33" s="68"/>
      <c r="CO33" s="22"/>
      <c r="CP33" s="22"/>
      <c r="CQ33" s="22"/>
      <c r="CR33" s="22"/>
      <c r="CS33" s="68"/>
      <c r="CT33" s="22"/>
      <c r="CU33" s="22"/>
      <c r="CV33" s="22"/>
      <c r="CW33" s="22"/>
      <c r="CX33" s="68"/>
      <c r="CY33" s="22"/>
      <c r="CZ33" s="22"/>
      <c r="DA33" s="22"/>
      <c r="DB33" s="22"/>
      <c r="DC33" s="68"/>
      <c r="DD33" s="22"/>
      <c r="DE33" s="22"/>
      <c r="DF33" s="22"/>
      <c r="DG33" s="22"/>
      <c r="DH33" s="68"/>
      <c r="DM33" s="30"/>
    </row>
    <row r="34" spans="1:117" x14ac:dyDescent="0.25">
      <c r="A34" s="49" t="s">
        <v>746</v>
      </c>
      <c r="B34" s="49" t="s">
        <v>289</v>
      </c>
      <c r="C34" s="49" t="s">
        <v>679</v>
      </c>
      <c r="E34" s="49" t="s">
        <v>965</v>
      </c>
      <c r="J34" s="6"/>
      <c r="K34" s="7"/>
      <c r="L34" s="68"/>
      <c r="M34" s="69"/>
      <c r="N34" s="22"/>
      <c r="O34" s="22"/>
      <c r="P34" s="22"/>
      <c r="Q34" s="68"/>
      <c r="R34" s="70"/>
      <c r="S34" s="70"/>
      <c r="T34" s="70"/>
      <c r="U34" s="22"/>
      <c r="V34" s="68"/>
      <c r="W34" s="22"/>
      <c r="X34" s="22"/>
      <c r="Y34" s="22"/>
      <c r="Z34" s="22"/>
      <c r="AA34" s="68"/>
      <c r="AB34" s="22"/>
      <c r="AC34" s="22"/>
      <c r="AD34" s="22"/>
      <c r="AE34" s="22"/>
      <c r="AF34" s="68"/>
      <c r="AG34" s="22"/>
      <c r="AH34" s="22"/>
      <c r="AI34" s="22"/>
      <c r="AJ34" s="22"/>
      <c r="AK34" s="68"/>
      <c r="AL34" s="70"/>
      <c r="AM34" s="22"/>
      <c r="AN34" s="22"/>
      <c r="AO34" s="22"/>
      <c r="AP34" s="68"/>
      <c r="AQ34" s="70"/>
      <c r="AR34" s="22"/>
      <c r="AS34" s="22"/>
      <c r="AT34" s="22"/>
      <c r="AU34" s="68"/>
      <c r="AV34" s="22"/>
      <c r="AW34" s="22"/>
      <c r="AX34" s="22"/>
      <c r="AY34" s="22"/>
      <c r="AZ34" s="68"/>
      <c r="BA34" s="70"/>
      <c r="BB34" s="22"/>
      <c r="BC34" s="22"/>
      <c r="BD34" s="22"/>
      <c r="BE34" s="68"/>
      <c r="BF34" s="70"/>
      <c r="BG34" s="22"/>
      <c r="BH34" s="22"/>
      <c r="BI34" s="22"/>
      <c r="BJ34" s="68"/>
      <c r="BK34" s="22"/>
      <c r="BL34" s="22"/>
      <c r="BM34" s="22"/>
      <c r="BN34" s="22"/>
      <c r="BO34" s="68"/>
      <c r="BP34" s="70"/>
      <c r="BQ34" s="70"/>
      <c r="BR34" s="22"/>
      <c r="BS34" s="22"/>
      <c r="BT34" s="68"/>
      <c r="BU34" s="70"/>
      <c r="BV34" s="22"/>
      <c r="BW34" s="22"/>
      <c r="BX34" s="22"/>
      <c r="BY34" s="68"/>
      <c r="BZ34" s="70"/>
      <c r="CA34" s="22"/>
      <c r="CB34" s="22"/>
      <c r="CC34" s="22"/>
      <c r="CD34" s="68"/>
      <c r="CE34" s="70"/>
      <c r="CF34" s="22"/>
      <c r="CG34" s="22"/>
      <c r="CH34" s="22"/>
      <c r="CI34" s="68"/>
      <c r="CJ34" s="22"/>
      <c r="CK34" s="22"/>
      <c r="CL34" s="22"/>
      <c r="CM34" s="22"/>
      <c r="CN34" s="68"/>
      <c r="CO34" s="22"/>
      <c r="CP34" s="22"/>
      <c r="CQ34" s="22"/>
      <c r="CR34" s="22"/>
      <c r="CS34" s="68"/>
      <c r="CT34" s="22"/>
      <c r="CU34" s="22"/>
      <c r="CV34" s="22"/>
      <c r="CW34" s="22"/>
      <c r="CX34" s="68"/>
      <c r="CY34" s="22"/>
      <c r="CZ34" s="22"/>
      <c r="DA34" s="22"/>
      <c r="DB34" s="22"/>
      <c r="DC34" s="68"/>
      <c r="DD34" s="22"/>
      <c r="DE34" s="22"/>
      <c r="DF34" s="22"/>
      <c r="DG34" s="22"/>
      <c r="DH34" s="68"/>
      <c r="DM34" s="30"/>
    </row>
    <row r="35" spans="1:117" x14ac:dyDescent="0.25">
      <c r="A35" s="49" t="s">
        <v>732</v>
      </c>
      <c r="B35" s="49" t="s">
        <v>40</v>
      </c>
      <c r="C35" s="49" t="s">
        <v>958</v>
      </c>
      <c r="E35" s="49" t="s">
        <v>968</v>
      </c>
      <c r="J35" s="6"/>
      <c r="K35" s="7"/>
      <c r="L35" s="68"/>
      <c r="M35" s="69"/>
      <c r="N35" s="22"/>
      <c r="O35" s="22"/>
      <c r="P35" s="22"/>
      <c r="Q35" s="68"/>
      <c r="R35" s="70"/>
      <c r="S35" s="70"/>
      <c r="T35" s="70"/>
      <c r="U35" s="22"/>
      <c r="V35" s="68"/>
      <c r="W35" s="22"/>
      <c r="X35" s="22"/>
      <c r="Y35" s="22"/>
      <c r="Z35" s="22"/>
      <c r="AA35" s="68"/>
      <c r="AB35" s="22"/>
      <c r="AC35" s="22"/>
      <c r="AD35" s="22"/>
      <c r="AE35" s="22"/>
      <c r="AF35" s="68"/>
      <c r="AG35" s="22"/>
      <c r="AH35" s="22"/>
      <c r="AI35" s="22"/>
      <c r="AJ35" s="22"/>
      <c r="AK35" s="68"/>
      <c r="AL35" s="70"/>
      <c r="AM35" s="22"/>
      <c r="AN35" s="22"/>
      <c r="AO35" s="22"/>
      <c r="AP35" s="68"/>
      <c r="AQ35" s="70"/>
      <c r="AR35" s="22"/>
      <c r="AS35" s="22"/>
      <c r="AT35" s="22"/>
      <c r="AU35" s="68"/>
      <c r="AV35" s="22"/>
      <c r="AW35" s="22"/>
      <c r="AX35" s="22"/>
      <c r="AY35" s="22"/>
      <c r="AZ35" s="68"/>
      <c r="BA35" s="70"/>
      <c r="BB35" s="22"/>
      <c r="BC35" s="22"/>
      <c r="BD35" s="22"/>
      <c r="BE35" s="68"/>
      <c r="BF35" s="70"/>
      <c r="BG35" s="22"/>
      <c r="BH35" s="22"/>
      <c r="BI35" s="22"/>
      <c r="BJ35" s="68"/>
      <c r="BK35" s="22"/>
      <c r="BL35" s="22"/>
      <c r="BM35" s="22"/>
      <c r="BN35" s="22"/>
      <c r="BO35" s="68"/>
      <c r="BP35" s="70"/>
      <c r="BQ35" s="70"/>
      <c r="BR35" s="22"/>
      <c r="BS35" s="22"/>
      <c r="BT35" s="68"/>
      <c r="BU35" s="70"/>
      <c r="BV35" s="22"/>
      <c r="BW35" s="22"/>
      <c r="BX35" s="22"/>
      <c r="BY35" s="68"/>
      <c r="BZ35" s="70"/>
      <c r="CA35" s="22"/>
      <c r="CB35" s="22"/>
      <c r="CC35" s="22"/>
      <c r="CD35" s="68"/>
      <c r="CE35" s="70"/>
      <c r="CF35" s="22"/>
      <c r="CG35" s="22"/>
      <c r="CH35" s="22"/>
      <c r="CI35" s="68"/>
      <c r="CJ35" s="22"/>
      <c r="CK35" s="22"/>
      <c r="CL35" s="22"/>
      <c r="CM35" s="22"/>
      <c r="CN35" s="68"/>
      <c r="CO35" s="22"/>
      <c r="CP35" s="22"/>
      <c r="CQ35" s="22"/>
      <c r="CR35" s="22"/>
      <c r="CS35" s="68"/>
      <c r="CT35" s="22"/>
      <c r="CU35" s="22"/>
      <c r="CV35" s="22"/>
      <c r="CW35" s="22"/>
      <c r="CX35" s="68"/>
      <c r="CY35" s="22"/>
      <c r="CZ35" s="22"/>
      <c r="DA35" s="22"/>
      <c r="DB35" s="22"/>
      <c r="DC35" s="68"/>
      <c r="DD35" s="22"/>
      <c r="DE35" s="22"/>
      <c r="DF35" s="22"/>
      <c r="DG35" s="22"/>
      <c r="DH35" s="68"/>
      <c r="DM35" s="30"/>
    </row>
    <row r="36" spans="1:117" x14ac:dyDescent="0.25">
      <c r="A36" s="49" t="s">
        <v>969</v>
      </c>
      <c r="B36" s="49" t="s">
        <v>795</v>
      </c>
      <c r="C36" s="49" t="s">
        <v>970</v>
      </c>
      <c r="E36" s="49" t="s">
        <v>971</v>
      </c>
      <c r="J36" s="6"/>
      <c r="K36" s="7"/>
      <c r="L36" s="68"/>
      <c r="M36" s="69"/>
      <c r="N36" s="22"/>
      <c r="O36" s="22"/>
      <c r="P36" s="22"/>
      <c r="Q36" s="68"/>
      <c r="R36" s="70"/>
      <c r="S36" s="70"/>
      <c r="T36" s="70"/>
      <c r="U36" s="22"/>
      <c r="V36" s="68"/>
      <c r="W36" s="22"/>
      <c r="X36" s="22"/>
      <c r="Y36" s="22"/>
      <c r="Z36" s="22"/>
      <c r="AA36" s="68"/>
      <c r="AB36" s="22"/>
      <c r="AC36" s="22"/>
      <c r="AD36" s="22"/>
      <c r="AE36" s="22"/>
      <c r="AF36" s="68"/>
      <c r="AG36" s="22"/>
      <c r="AH36" s="22"/>
      <c r="AI36" s="22"/>
      <c r="AJ36" s="22"/>
      <c r="AK36" s="68"/>
      <c r="AL36" s="70"/>
      <c r="AM36" s="22"/>
      <c r="AN36" s="22"/>
      <c r="AO36" s="22"/>
      <c r="AP36" s="68"/>
      <c r="AQ36" s="70"/>
      <c r="AR36" s="22"/>
      <c r="AS36" s="22"/>
      <c r="AT36" s="22"/>
      <c r="AU36" s="68"/>
      <c r="AV36" s="22"/>
      <c r="AW36" s="22"/>
      <c r="AX36" s="22"/>
      <c r="AY36" s="22"/>
      <c r="AZ36" s="68"/>
      <c r="BA36" s="70"/>
      <c r="BB36" s="22"/>
      <c r="BC36" s="22"/>
      <c r="BD36" s="22"/>
      <c r="BE36" s="68"/>
      <c r="BF36" s="70"/>
      <c r="BG36" s="22"/>
      <c r="BH36" s="22"/>
      <c r="BI36" s="22"/>
      <c r="BJ36" s="68"/>
      <c r="BK36" s="22"/>
      <c r="BL36" s="22"/>
      <c r="BM36" s="22"/>
      <c r="BN36" s="22"/>
      <c r="BO36" s="68"/>
      <c r="BP36" s="70"/>
      <c r="BQ36" s="70"/>
      <c r="BR36" s="22"/>
      <c r="BS36" s="22"/>
      <c r="BT36" s="68"/>
      <c r="BU36" s="70"/>
      <c r="BV36" s="22"/>
      <c r="BW36" s="22"/>
      <c r="BX36" s="22"/>
      <c r="BY36" s="68"/>
      <c r="BZ36" s="70"/>
      <c r="CA36" s="22"/>
      <c r="CB36" s="22"/>
      <c r="CC36" s="22"/>
      <c r="CD36" s="68"/>
      <c r="CE36" s="70"/>
      <c r="CF36" s="22"/>
      <c r="CG36" s="22"/>
      <c r="CH36" s="22"/>
      <c r="CI36" s="68"/>
      <c r="CJ36" s="22"/>
      <c r="CK36" s="22"/>
      <c r="CL36" s="22"/>
      <c r="CM36" s="22"/>
      <c r="CN36" s="68"/>
      <c r="CO36" s="22"/>
      <c r="CP36" s="22"/>
      <c r="CQ36" s="22"/>
      <c r="CR36" s="22"/>
      <c r="CS36" s="68"/>
      <c r="CT36" s="22"/>
      <c r="CU36" s="22"/>
      <c r="CV36" s="22"/>
      <c r="CW36" s="22"/>
      <c r="CX36" s="68"/>
      <c r="CY36" s="22"/>
      <c r="CZ36" s="22"/>
      <c r="DA36" s="22"/>
      <c r="DB36" s="22"/>
      <c r="DC36" s="68"/>
      <c r="DD36" s="22"/>
      <c r="DE36" s="22"/>
      <c r="DF36" s="22"/>
      <c r="DG36" s="22"/>
      <c r="DH36" s="68"/>
      <c r="DM36" s="30"/>
    </row>
    <row r="37" spans="1:117" x14ac:dyDescent="0.25">
      <c r="A37" s="49" t="s">
        <v>747</v>
      </c>
      <c r="B37" t="s">
        <v>795</v>
      </c>
      <c r="C37" t="s">
        <v>967</v>
      </c>
      <c r="E37" t="s">
        <v>809</v>
      </c>
      <c r="K37" s="7"/>
      <c r="L37" s="68"/>
      <c r="M37" s="69"/>
      <c r="N37" s="22"/>
      <c r="O37" s="22"/>
      <c r="P37" s="22"/>
      <c r="Q37" s="68"/>
      <c r="R37" s="70"/>
      <c r="S37" s="70"/>
      <c r="T37" s="70"/>
      <c r="U37" s="22"/>
      <c r="V37" s="68"/>
      <c r="W37" s="22"/>
      <c r="X37" s="22"/>
      <c r="Y37" s="22"/>
      <c r="Z37" s="22"/>
      <c r="AA37" s="68"/>
      <c r="AB37" s="22"/>
      <c r="AC37" s="22"/>
      <c r="AD37" s="22"/>
      <c r="AE37" s="22"/>
      <c r="AF37" s="68"/>
      <c r="AG37" s="22"/>
      <c r="AH37" s="22"/>
      <c r="AI37" s="22"/>
      <c r="AJ37" s="22"/>
      <c r="AK37" s="68"/>
      <c r="AL37" s="70"/>
      <c r="AM37" s="22"/>
      <c r="AN37" s="22"/>
      <c r="AO37" s="22"/>
      <c r="AP37" s="68"/>
      <c r="AQ37" s="70"/>
      <c r="AR37" s="22"/>
      <c r="AS37" s="22"/>
      <c r="AT37" s="22"/>
      <c r="AU37" s="68"/>
      <c r="AV37" s="22"/>
      <c r="AW37" s="22"/>
      <c r="AX37" s="22"/>
      <c r="AY37" s="22"/>
      <c r="AZ37" s="68"/>
      <c r="BA37" s="70"/>
      <c r="BB37" s="22"/>
      <c r="BC37" s="22"/>
      <c r="BD37" s="22"/>
      <c r="BE37" s="68"/>
      <c r="BF37" s="70"/>
      <c r="BG37" s="22"/>
      <c r="BH37" s="22"/>
      <c r="BI37" s="22"/>
      <c r="BJ37" s="68"/>
      <c r="BK37" s="22"/>
      <c r="BL37" s="22"/>
      <c r="BM37" s="22"/>
      <c r="BN37" s="22"/>
      <c r="BO37" s="68"/>
      <c r="BP37" s="70"/>
      <c r="BQ37" s="70"/>
      <c r="BR37" s="22"/>
      <c r="BS37" s="22"/>
      <c r="BT37" s="68"/>
      <c r="BU37" s="70"/>
      <c r="BV37" s="22"/>
      <c r="BW37" s="22"/>
      <c r="BX37" s="22"/>
      <c r="BY37" s="68"/>
      <c r="BZ37" s="70"/>
      <c r="CA37" s="22"/>
      <c r="CB37" s="22"/>
      <c r="CC37" s="22"/>
      <c r="CD37" s="68"/>
      <c r="CE37" s="70"/>
      <c r="CF37" s="22"/>
      <c r="CG37" s="22"/>
      <c r="CH37" s="22"/>
      <c r="CI37" s="68"/>
      <c r="CJ37" s="22"/>
      <c r="CK37" s="22"/>
      <c r="CL37" s="22"/>
      <c r="CM37" s="22"/>
      <c r="CN37" s="68"/>
      <c r="CO37" s="22"/>
      <c r="CP37" s="22"/>
      <c r="CQ37" s="22"/>
      <c r="CR37" s="22"/>
      <c r="CS37" s="68"/>
      <c r="CT37" s="22"/>
      <c r="CU37" s="22"/>
      <c r="CV37" s="22"/>
      <c r="CW37" s="22"/>
      <c r="CX37" s="68"/>
      <c r="CY37" s="22"/>
      <c r="CZ37" s="22"/>
      <c r="DA37" s="22"/>
      <c r="DB37" s="22"/>
      <c r="DC37" s="68"/>
      <c r="DD37" s="22"/>
      <c r="DE37" s="22"/>
      <c r="DF37" s="22"/>
      <c r="DG37" s="22"/>
      <c r="DH37" s="68"/>
      <c r="DM37" s="30"/>
    </row>
    <row r="38" spans="1:117" x14ac:dyDescent="0.25">
      <c r="A38" s="49" t="s">
        <v>975</v>
      </c>
      <c r="B38" s="49" t="s">
        <v>53</v>
      </c>
      <c r="C38" s="49" t="s">
        <v>952</v>
      </c>
      <c r="E38" s="49" t="s">
        <v>976</v>
      </c>
      <c r="K38" s="7"/>
      <c r="L38" s="68"/>
      <c r="M38" s="69"/>
      <c r="N38" s="22"/>
      <c r="O38" s="22"/>
      <c r="P38" s="22"/>
      <c r="Q38" s="68"/>
      <c r="R38" s="70"/>
      <c r="S38" s="70"/>
      <c r="T38" s="70"/>
      <c r="U38" s="22"/>
      <c r="V38" s="68"/>
      <c r="W38" s="22"/>
      <c r="X38" s="22"/>
      <c r="Y38" s="22"/>
      <c r="Z38" s="22"/>
      <c r="AA38" s="68"/>
      <c r="AB38" s="22"/>
      <c r="AC38" s="22"/>
      <c r="AD38" s="22"/>
      <c r="AE38" s="22"/>
      <c r="AF38" s="68"/>
      <c r="AG38" s="22"/>
      <c r="AH38" s="22"/>
      <c r="AI38" s="22"/>
      <c r="AJ38" s="22"/>
      <c r="AK38" s="68"/>
      <c r="AL38" s="70"/>
      <c r="AM38" s="22"/>
      <c r="AN38" s="22"/>
      <c r="AO38" s="22"/>
      <c r="AP38" s="68"/>
      <c r="AQ38" s="70"/>
      <c r="AR38" s="22"/>
      <c r="AS38" s="22"/>
      <c r="AT38" s="22"/>
      <c r="AU38" s="68"/>
      <c r="AV38" s="22"/>
      <c r="AW38" s="22"/>
      <c r="AX38" s="22"/>
      <c r="AY38" s="22"/>
      <c r="AZ38" s="68"/>
      <c r="BA38" s="70"/>
      <c r="BB38" s="22"/>
      <c r="BC38" s="22"/>
      <c r="BD38" s="22"/>
      <c r="BE38" s="68"/>
      <c r="BF38" s="70"/>
      <c r="BG38" s="22"/>
      <c r="BH38" s="22"/>
      <c r="BI38" s="22"/>
      <c r="BJ38" s="68"/>
      <c r="BK38" s="22"/>
      <c r="BL38" s="22"/>
      <c r="BM38" s="22"/>
      <c r="BN38" s="22"/>
      <c r="BO38" s="68"/>
      <c r="BP38" s="70"/>
      <c r="BQ38" s="70"/>
      <c r="BR38" s="22"/>
      <c r="BS38" s="22"/>
      <c r="BT38" s="68"/>
      <c r="BU38" s="70"/>
      <c r="BV38" s="22"/>
      <c r="BW38" s="22"/>
      <c r="BX38" s="22"/>
      <c r="BY38" s="68"/>
      <c r="BZ38" s="70"/>
      <c r="CA38" s="22"/>
      <c r="CB38" s="22"/>
      <c r="CC38" s="22"/>
      <c r="CD38" s="68"/>
      <c r="CE38" s="70"/>
      <c r="CF38" s="22"/>
      <c r="CG38" s="22"/>
      <c r="CH38" s="22"/>
      <c r="CI38" s="68"/>
      <c r="CJ38" s="22"/>
      <c r="CK38" s="22"/>
      <c r="CL38" s="22"/>
      <c r="CM38" s="22"/>
      <c r="CN38" s="68"/>
      <c r="CO38" s="22"/>
      <c r="CP38" s="22"/>
      <c r="CQ38" s="22"/>
      <c r="CR38" s="22"/>
      <c r="CS38" s="68"/>
      <c r="CT38" s="22"/>
      <c r="CU38" s="22"/>
      <c r="CV38" s="22"/>
      <c r="CW38" s="22"/>
      <c r="CX38" s="68"/>
      <c r="CY38" s="22"/>
      <c r="CZ38" s="22"/>
      <c r="DA38" s="22"/>
      <c r="DB38" s="22"/>
      <c r="DC38" s="68"/>
      <c r="DD38" s="22"/>
      <c r="DE38" s="22"/>
      <c r="DF38" s="22"/>
      <c r="DG38" s="22"/>
      <c r="DH38" s="68"/>
      <c r="DM38" s="30"/>
    </row>
    <row r="39" spans="1:117" x14ac:dyDescent="0.25">
      <c r="A39" s="49" t="s">
        <v>747</v>
      </c>
      <c r="B39" s="49" t="s">
        <v>96</v>
      </c>
      <c r="C39" s="49" t="s">
        <v>954</v>
      </c>
      <c r="E39" s="49" t="s">
        <v>972</v>
      </c>
      <c r="K39" s="7"/>
      <c r="L39" s="68"/>
      <c r="M39" s="69"/>
      <c r="N39" s="22"/>
      <c r="O39" s="22"/>
      <c r="P39" s="22"/>
      <c r="Q39" s="68"/>
      <c r="R39" s="70"/>
      <c r="S39" s="70"/>
      <c r="T39" s="70"/>
      <c r="U39" s="22"/>
      <c r="V39" s="68"/>
      <c r="W39" s="22"/>
      <c r="X39" s="22"/>
      <c r="Y39" s="22"/>
      <c r="Z39" s="22"/>
      <c r="AA39" s="68"/>
      <c r="AB39" s="22"/>
      <c r="AC39" s="22"/>
      <c r="AD39" s="22"/>
      <c r="AE39" s="22"/>
      <c r="AF39" s="68"/>
      <c r="AG39" s="22"/>
      <c r="AH39" s="22"/>
      <c r="AI39" s="22"/>
      <c r="AJ39" s="22"/>
      <c r="AK39" s="68"/>
      <c r="AL39" s="70"/>
      <c r="AM39" s="22"/>
      <c r="AN39" s="22"/>
      <c r="AO39" s="22"/>
      <c r="AP39" s="68"/>
      <c r="AQ39" s="70"/>
      <c r="AR39" s="22"/>
      <c r="AS39" s="22"/>
      <c r="AT39" s="22"/>
      <c r="AU39" s="68"/>
      <c r="AV39" s="22"/>
      <c r="AW39" s="22"/>
      <c r="AX39" s="22"/>
      <c r="AY39" s="22"/>
      <c r="AZ39" s="68"/>
      <c r="BA39" s="70"/>
      <c r="BB39" s="22"/>
      <c r="BC39" s="22"/>
      <c r="BD39" s="22"/>
      <c r="BE39" s="68"/>
      <c r="BF39" s="70"/>
      <c r="BG39" s="22"/>
      <c r="BH39" s="22"/>
      <c r="BI39" s="22"/>
      <c r="BJ39" s="68"/>
      <c r="BK39" s="22"/>
      <c r="BL39" s="22"/>
      <c r="BM39" s="22"/>
      <c r="BN39" s="22"/>
      <c r="BO39" s="68"/>
      <c r="BP39" s="70"/>
      <c r="BQ39" s="70"/>
      <c r="BR39" s="22"/>
      <c r="BS39" s="22"/>
      <c r="BT39" s="68"/>
      <c r="BU39" s="70"/>
      <c r="BV39" s="22"/>
      <c r="BW39" s="22"/>
      <c r="BX39" s="22"/>
      <c r="BY39" s="68"/>
      <c r="BZ39" s="70"/>
      <c r="CA39" s="22"/>
      <c r="CB39" s="22"/>
      <c r="CC39" s="22"/>
      <c r="CD39" s="68"/>
      <c r="CE39" s="70"/>
      <c r="CF39" s="22"/>
      <c r="CG39" s="22"/>
      <c r="CH39" s="22"/>
      <c r="CI39" s="68"/>
      <c r="CJ39" s="22"/>
      <c r="CK39" s="22"/>
      <c r="CL39" s="22"/>
      <c r="CM39" s="22"/>
      <c r="CN39" s="68"/>
      <c r="CO39" s="22"/>
      <c r="CP39" s="22"/>
      <c r="CQ39" s="22"/>
      <c r="CR39" s="22"/>
      <c r="CS39" s="68"/>
      <c r="CT39" s="22"/>
      <c r="CU39" s="22"/>
      <c r="CV39" s="22"/>
      <c r="CW39" s="22"/>
      <c r="CX39" s="68"/>
      <c r="CY39" s="22"/>
      <c r="CZ39" s="22"/>
      <c r="DA39" s="22"/>
      <c r="DB39" s="22"/>
      <c r="DC39" s="68"/>
      <c r="DD39" s="22"/>
      <c r="DE39" s="22"/>
      <c r="DF39" s="22"/>
      <c r="DG39" s="22"/>
      <c r="DH39" s="68"/>
      <c r="DM39" s="30"/>
    </row>
    <row r="40" spans="1:117" x14ac:dyDescent="0.25">
      <c r="A40" s="49" t="s">
        <v>981</v>
      </c>
      <c r="B40" s="49" t="s">
        <v>98</v>
      </c>
      <c r="C40" s="49" t="s">
        <v>812</v>
      </c>
      <c r="E40" s="49" t="s">
        <v>979</v>
      </c>
      <c r="K40" s="7"/>
      <c r="L40" s="68"/>
      <c r="M40" s="69"/>
      <c r="N40" s="22"/>
      <c r="O40" s="22"/>
      <c r="P40" s="22"/>
      <c r="Q40" s="68"/>
      <c r="R40" s="70"/>
      <c r="S40" s="70"/>
      <c r="T40" s="70"/>
      <c r="U40" s="22"/>
      <c r="V40" s="68"/>
      <c r="W40" s="22"/>
      <c r="X40" s="22"/>
      <c r="Y40" s="22"/>
      <c r="Z40" s="22"/>
      <c r="AA40" s="68"/>
      <c r="AB40" s="22"/>
      <c r="AC40" s="22"/>
      <c r="AD40" s="22"/>
      <c r="AE40" s="22"/>
      <c r="AF40" s="68"/>
      <c r="AG40" s="22"/>
      <c r="AH40" s="22"/>
      <c r="AI40" s="22"/>
      <c r="AJ40" s="22"/>
      <c r="AK40" s="68"/>
      <c r="AL40" s="70"/>
      <c r="AM40" s="22"/>
      <c r="AN40" s="22"/>
      <c r="AO40" s="22"/>
      <c r="AP40" s="68"/>
      <c r="AQ40" s="70"/>
      <c r="AR40" s="22"/>
      <c r="AS40" s="22"/>
      <c r="AT40" s="22"/>
      <c r="AU40" s="68"/>
      <c r="AV40" s="22"/>
      <c r="AW40" s="22"/>
      <c r="AX40" s="22"/>
      <c r="AY40" s="22"/>
      <c r="AZ40" s="68"/>
      <c r="BA40" s="70"/>
      <c r="BB40" s="22"/>
      <c r="BC40" s="22"/>
      <c r="BD40" s="22"/>
      <c r="BE40" s="68"/>
      <c r="BF40" s="70"/>
      <c r="BG40" s="22"/>
      <c r="BH40" s="22"/>
      <c r="BI40" s="22"/>
      <c r="BJ40" s="68"/>
      <c r="BK40" s="22"/>
      <c r="BL40" s="22"/>
      <c r="BM40" s="22"/>
      <c r="BN40" s="22"/>
      <c r="BO40" s="68"/>
      <c r="BP40" s="70"/>
      <c r="BQ40" s="70"/>
      <c r="BR40" s="22"/>
      <c r="BS40" s="22"/>
      <c r="BT40" s="68"/>
      <c r="BU40" s="70"/>
      <c r="BV40" s="22"/>
      <c r="BW40" s="22"/>
      <c r="BX40" s="22"/>
      <c r="BY40" s="68"/>
      <c r="BZ40" s="70"/>
      <c r="CA40" s="22"/>
      <c r="CB40" s="22"/>
      <c r="CC40" s="22"/>
      <c r="CD40" s="68"/>
      <c r="CE40" s="70"/>
      <c r="CF40" s="22"/>
      <c r="CG40" s="22"/>
      <c r="CH40" s="22"/>
      <c r="CI40" s="68"/>
      <c r="CJ40" s="22"/>
      <c r="CK40" s="22"/>
      <c r="CL40" s="22"/>
      <c r="CM40" s="22"/>
      <c r="CN40" s="68"/>
      <c r="CO40" s="22"/>
      <c r="CP40" s="22"/>
      <c r="CQ40" s="22"/>
      <c r="CR40" s="22"/>
      <c r="CS40" s="68"/>
      <c r="CT40" s="22"/>
      <c r="CU40" s="22"/>
      <c r="CV40" s="22"/>
      <c r="CW40" s="22"/>
      <c r="CX40" s="68"/>
      <c r="CY40" s="22"/>
      <c r="CZ40" s="22"/>
      <c r="DA40" s="22"/>
      <c r="DB40" s="22"/>
      <c r="DC40" s="68"/>
      <c r="DD40" s="22"/>
      <c r="DE40" s="22"/>
      <c r="DF40" s="22"/>
      <c r="DG40" s="22"/>
      <c r="DH40" s="68"/>
      <c r="DM40" s="30"/>
    </row>
    <row r="41" spans="1:117" x14ac:dyDescent="0.25">
      <c r="A41" s="49" t="s">
        <v>746</v>
      </c>
      <c r="B41" s="49" t="s">
        <v>479</v>
      </c>
      <c r="C41" s="49" t="s">
        <v>690</v>
      </c>
      <c r="E41" s="49" t="s">
        <v>977</v>
      </c>
      <c r="K41" s="7"/>
      <c r="L41" s="68"/>
      <c r="M41" s="69"/>
      <c r="N41" s="22"/>
      <c r="O41" s="22"/>
      <c r="P41" s="22"/>
      <c r="Q41" s="68"/>
      <c r="R41" s="70"/>
      <c r="S41" s="70"/>
      <c r="T41" s="70"/>
      <c r="U41" s="22"/>
      <c r="V41" s="68"/>
      <c r="W41" s="22"/>
      <c r="X41" s="22"/>
      <c r="Y41" s="22"/>
      <c r="Z41" s="22"/>
      <c r="AA41" s="68"/>
      <c r="AB41" s="22"/>
      <c r="AC41" s="22"/>
      <c r="AD41" s="22"/>
      <c r="AE41" s="22"/>
      <c r="AF41" s="68"/>
      <c r="AG41" s="22"/>
      <c r="AH41" s="22"/>
      <c r="AI41" s="22"/>
      <c r="AJ41" s="22"/>
      <c r="AK41" s="68"/>
      <c r="AL41" s="70"/>
      <c r="AM41" s="22"/>
      <c r="AN41" s="22"/>
      <c r="AO41" s="22"/>
      <c r="AP41" s="68"/>
      <c r="AQ41" s="70"/>
      <c r="AR41" s="22"/>
      <c r="AS41" s="22"/>
      <c r="AT41" s="22"/>
      <c r="AU41" s="68"/>
      <c r="AV41" s="22"/>
      <c r="AW41" s="22"/>
      <c r="AX41" s="22"/>
      <c r="AY41" s="22"/>
      <c r="AZ41" s="68"/>
      <c r="BA41" s="70"/>
      <c r="BB41" s="22"/>
      <c r="BC41" s="22"/>
      <c r="BD41" s="22"/>
      <c r="BE41" s="68"/>
      <c r="BF41" s="70"/>
      <c r="BG41" s="22"/>
      <c r="BH41" s="22"/>
      <c r="BI41" s="22"/>
      <c r="BJ41" s="68"/>
      <c r="BK41" s="22"/>
      <c r="BL41" s="22"/>
      <c r="BM41" s="22"/>
      <c r="BN41" s="22"/>
      <c r="BO41" s="68"/>
      <c r="BP41" s="70"/>
      <c r="BQ41" s="70"/>
      <c r="BR41" s="22"/>
      <c r="BS41" s="22"/>
      <c r="BT41" s="68"/>
      <c r="BU41" s="70"/>
      <c r="BV41" s="22"/>
      <c r="BW41" s="22"/>
      <c r="BX41" s="22"/>
      <c r="BY41" s="68"/>
      <c r="BZ41" s="70"/>
      <c r="CA41" s="22"/>
      <c r="CB41" s="22"/>
      <c r="CC41" s="22"/>
      <c r="CD41" s="68"/>
      <c r="CE41" s="70"/>
      <c r="CF41" s="22"/>
      <c r="CG41" s="22"/>
      <c r="CH41" s="22"/>
      <c r="CI41" s="68"/>
      <c r="CJ41" s="22"/>
      <c r="CK41" s="22"/>
      <c r="CL41" s="22"/>
      <c r="CM41" s="22"/>
      <c r="CN41" s="68"/>
      <c r="CO41" s="22"/>
      <c r="CP41" s="22"/>
      <c r="CQ41" s="22"/>
      <c r="CR41" s="22"/>
      <c r="CS41" s="68"/>
      <c r="CT41" s="22"/>
      <c r="CU41" s="22"/>
      <c r="CV41" s="22"/>
      <c r="CW41" s="22"/>
      <c r="CX41" s="68"/>
      <c r="CY41" s="22"/>
      <c r="CZ41" s="22"/>
      <c r="DA41" s="22"/>
      <c r="DB41" s="22"/>
      <c r="DC41" s="68"/>
      <c r="DD41" s="22"/>
      <c r="DE41" s="22"/>
      <c r="DF41" s="22"/>
      <c r="DG41" s="22"/>
      <c r="DH41" s="68"/>
      <c r="DM41" s="30"/>
    </row>
    <row r="42" spans="1:117" x14ac:dyDescent="0.25">
      <c r="A42" s="49" t="s">
        <v>738</v>
      </c>
      <c r="B42" s="49" t="s">
        <v>52</v>
      </c>
      <c r="C42" s="49" t="s">
        <v>679</v>
      </c>
      <c r="E42" s="49" t="s">
        <v>965</v>
      </c>
      <c r="K42" s="7"/>
      <c r="L42" s="68"/>
      <c r="M42" s="69"/>
      <c r="N42" s="22"/>
      <c r="O42" s="22"/>
      <c r="P42" s="22"/>
      <c r="Q42" s="68"/>
      <c r="R42" s="70"/>
      <c r="S42" s="70"/>
      <c r="T42" s="70"/>
      <c r="U42" s="22"/>
      <c r="V42" s="68"/>
      <c r="W42" s="22"/>
      <c r="X42" s="22"/>
      <c r="Y42" s="22"/>
      <c r="Z42" s="22"/>
      <c r="AA42" s="68"/>
      <c r="AB42" s="22"/>
      <c r="AC42" s="22"/>
      <c r="AD42" s="22"/>
      <c r="AE42" s="22"/>
      <c r="AF42" s="68"/>
      <c r="AG42" s="22"/>
      <c r="AH42" s="22"/>
      <c r="AI42" s="22"/>
      <c r="AJ42" s="22"/>
      <c r="AK42" s="68"/>
      <c r="AL42" s="70"/>
      <c r="AM42" s="22"/>
      <c r="AN42" s="22"/>
      <c r="AO42" s="22"/>
      <c r="AP42" s="68"/>
      <c r="AQ42" s="70"/>
      <c r="AR42" s="22"/>
      <c r="AS42" s="22"/>
      <c r="AT42" s="22"/>
      <c r="AU42" s="68"/>
      <c r="AV42" s="22"/>
      <c r="AW42" s="22"/>
      <c r="AX42" s="22"/>
      <c r="AY42" s="22"/>
      <c r="AZ42" s="68"/>
      <c r="BA42" s="70"/>
      <c r="BB42" s="22"/>
      <c r="BC42" s="22"/>
      <c r="BD42" s="22"/>
      <c r="BE42" s="68"/>
      <c r="BF42" s="70"/>
      <c r="BG42" s="22"/>
      <c r="BH42" s="22"/>
      <c r="BI42" s="22"/>
      <c r="BJ42" s="68"/>
      <c r="BK42" s="22"/>
      <c r="BL42" s="22"/>
      <c r="BM42" s="22"/>
      <c r="BN42" s="22"/>
      <c r="BO42" s="68"/>
      <c r="BP42" s="70"/>
      <c r="BQ42" s="70"/>
      <c r="BR42" s="22"/>
      <c r="BS42" s="22"/>
      <c r="BT42" s="68"/>
      <c r="BU42" s="70"/>
      <c r="BV42" s="22"/>
      <c r="BW42" s="22"/>
      <c r="BX42" s="22"/>
      <c r="BY42" s="68"/>
      <c r="BZ42" s="70"/>
      <c r="CA42" s="22"/>
      <c r="CB42" s="22"/>
      <c r="CC42" s="22"/>
      <c r="CD42" s="68"/>
      <c r="CE42" s="70"/>
      <c r="CF42" s="22"/>
      <c r="CG42" s="22"/>
      <c r="CH42" s="22"/>
      <c r="CI42" s="68"/>
      <c r="CJ42" s="22"/>
      <c r="CK42" s="22"/>
      <c r="CL42" s="22"/>
      <c r="CM42" s="22"/>
      <c r="CN42" s="68"/>
      <c r="CO42" s="22"/>
      <c r="CP42" s="22"/>
      <c r="CQ42" s="22"/>
      <c r="CR42" s="22"/>
      <c r="CS42" s="68"/>
      <c r="CT42" s="22"/>
      <c r="CU42" s="22"/>
      <c r="CV42" s="22"/>
      <c r="CW42" s="22"/>
      <c r="CX42" s="68"/>
      <c r="CY42" s="22"/>
      <c r="CZ42" s="22"/>
      <c r="DA42" s="22"/>
      <c r="DB42" s="22"/>
      <c r="DC42" s="68"/>
      <c r="DD42" s="22"/>
      <c r="DE42" s="22"/>
      <c r="DF42" s="22"/>
      <c r="DG42" s="22"/>
      <c r="DH42" s="68"/>
      <c r="DM42" s="30"/>
    </row>
    <row r="43" spans="1:117" x14ac:dyDescent="0.25">
      <c r="A43" s="49" t="s">
        <v>738</v>
      </c>
      <c r="B43" s="49" t="s">
        <v>56</v>
      </c>
      <c r="C43" s="49" t="s">
        <v>958</v>
      </c>
      <c r="E43" s="50" t="s">
        <v>968</v>
      </c>
      <c r="K43" s="7"/>
      <c r="L43" s="68"/>
      <c r="M43" s="69"/>
      <c r="N43" s="22"/>
      <c r="O43" s="22"/>
      <c r="P43" s="22"/>
      <c r="Q43" s="68"/>
      <c r="R43" s="70"/>
      <c r="S43" s="70"/>
      <c r="T43" s="70"/>
      <c r="U43" s="22"/>
      <c r="V43" s="68"/>
      <c r="W43" s="22"/>
      <c r="X43" s="22"/>
      <c r="Y43" s="22"/>
      <c r="Z43" s="22"/>
      <c r="AA43" s="68"/>
      <c r="AB43" s="22"/>
      <c r="AC43" s="22"/>
      <c r="AD43" s="22"/>
      <c r="AE43" s="22"/>
      <c r="AF43" s="68"/>
      <c r="AG43" s="22"/>
      <c r="AH43" s="22"/>
      <c r="AI43" s="22"/>
      <c r="AJ43" s="22"/>
      <c r="AK43" s="68"/>
      <c r="AL43" s="70"/>
      <c r="AM43" s="22"/>
      <c r="AN43" s="22"/>
      <c r="AO43" s="22"/>
      <c r="AP43" s="68"/>
      <c r="AQ43" s="70"/>
      <c r="AR43" s="22"/>
      <c r="AS43" s="22"/>
      <c r="AT43" s="22"/>
      <c r="AU43" s="68"/>
      <c r="AV43" s="22"/>
      <c r="AW43" s="22"/>
      <c r="AX43" s="22"/>
      <c r="AY43" s="22"/>
      <c r="AZ43" s="68"/>
      <c r="BA43" s="70"/>
      <c r="BB43" s="22"/>
      <c r="BC43" s="22"/>
      <c r="BD43" s="22"/>
      <c r="BE43" s="68"/>
      <c r="BF43" s="70"/>
      <c r="BG43" s="22"/>
      <c r="BH43" s="22"/>
      <c r="BI43" s="22"/>
      <c r="BJ43" s="68"/>
      <c r="BK43" s="22"/>
      <c r="BL43" s="22"/>
      <c r="BM43" s="22"/>
      <c r="BN43" s="22"/>
      <c r="BO43" s="68"/>
      <c r="BP43" s="70"/>
      <c r="BQ43" s="70"/>
      <c r="BR43" s="22"/>
      <c r="BS43" s="22"/>
      <c r="BT43" s="68"/>
      <c r="BU43" s="70"/>
      <c r="BV43" s="22"/>
      <c r="BW43" s="22"/>
      <c r="BX43" s="22"/>
      <c r="BY43" s="68"/>
      <c r="BZ43" s="70"/>
      <c r="CA43" s="22"/>
      <c r="CB43" s="22"/>
      <c r="CC43" s="22"/>
      <c r="CD43" s="68"/>
      <c r="CE43" s="70"/>
      <c r="CF43" s="22"/>
      <c r="CG43" s="22"/>
      <c r="CH43" s="22"/>
      <c r="CI43" s="68"/>
      <c r="CJ43" s="22"/>
      <c r="CK43" s="22"/>
      <c r="CL43" s="22"/>
      <c r="CM43" s="22"/>
      <c r="CN43" s="68"/>
      <c r="CO43" s="22"/>
      <c r="CP43" s="22"/>
      <c r="CQ43" s="22"/>
      <c r="CR43" s="22"/>
      <c r="CS43" s="68"/>
      <c r="CT43" s="22"/>
      <c r="CU43" s="22"/>
      <c r="CV43" s="22"/>
      <c r="CW43" s="22"/>
      <c r="CX43" s="68"/>
      <c r="CY43" s="22"/>
      <c r="CZ43" s="22"/>
      <c r="DA43" s="22"/>
      <c r="DB43" s="22"/>
      <c r="DC43" s="68"/>
      <c r="DD43" s="22"/>
      <c r="DE43" s="22"/>
      <c r="DF43" s="22"/>
      <c r="DG43" s="22"/>
      <c r="DH43" s="68"/>
      <c r="DM43" s="30"/>
    </row>
    <row r="44" spans="1:117" x14ac:dyDescent="0.25">
      <c r="A44" s="49" t="s">
        <v>738</v>
      </c>
      <c r="B44" s="49" t="s">
        <v>103</v>
      </c>
      <c r="C44" s="49" t="s">
        <v>854</v>
      </c>
      <c r="E44" s="50" t="s">
        <v>688</v>
      </c>
      <c r="K44" s="7"/>
      <c r="L44" s="68"/>
      <c r="M44" s="69"/>
      <c r="N44" s="22"/>
      <c r="O44" s="22"/>
      <c r="P44" s="22"/>
      <c r="Q44" s="68"/>
      <c r="R44" s="70"/>
      <c r="S44" s="70"/>
      <c r="T44" s="70"/>
      <c r="U44" s="22"/>
      <c r="V44" s="68"/>
      <c r="W44" s="22"/>
      <c r="X44" s="22"/>
      <c r="Y44" s="22"/>
      <c r="Z44" s="22"/>
      <c r="AA44" s="68"/>
      <c r="AB44" s="22"/>
      <c r="AC44" s="22"/>
      <c r="AD44" s="22"/>
      <c r="AE44" s="22"/>
      <c r="AF44" s="68"/>
      <c r="AG44" s="22"/>
      <c r="AH44" s="22"/>
      <c r="AI44" s="22"/>
      <c r="AJ44" s="22"/>
      <c r="AK44" s="68"/>
      <c r="AL44" s="70"/>
      <c r="AM44" s="22"/>
      <c r="AN44" s="22"/>
      <c r="AO44" s="22"/>
      <c r="AP44" s="68"/>
      <c r="AQ44" s="70"/>
      <c r="AR44" s="22"/>
      <c r="AS44" s="22"/>
      <c r="AT44" s="22"/>
      <c r="AU44" s="68"/>
      <c r="AV44" s="22"/>
      <c r="AW44" s="22"/>
      <c r="AX44" s="22"/>
      <c r="AY44" s="22"/>
      <c r="AZ44" s="68"/>
      <c r="BA44" s="70"/>
      <c r="BB44" s="22"/>
      <c r="BC44" s="22"/>
      <c r="BD44" s="22"/>
      <c r="BE44" s="68"/>
      <c r="BF44" s="70"/>
      <c r="BG44" s="22"/>
      <c r="BH44" s="22"/>
      <c r="BI44" s="22"/>
      <c r="BJ44" s="68"/>
      <c r="BK44" s="70"/>
      <c r="BL44" s="22"/>
      <c r="BM44" s="22"/>
      <c r="BN44" s="22"/>
      <c r="BO44" s="68"/>
      <c r="BP44" s="70"/>
      <c r="BQ44" s="70"/>
      <c r="BR44" s="22"/>
      <c r="BS44" s="22"/>
      <c r="BT44" s="68"/>
      <c r="BU44" s="70"/>
      <c r="BV44" s="22"/>
      <c r="BW44" s="22"/>
      <c r="BX44" s="22"/>
      <c r="BY44" s="68"/>
      <c r="BZ44" s="70"/>
      <c r="CA44" s="22"/>
      <c r="CB44" s="22"/>
      <c r="CC44" s="22"/>
      <c r="CD44" s="68"/>
      <c r="CE44" s="70"/>
      <c r="CF44" s="22"/>
      <c r="CG44" s="22"/>
      <c r="CH44" s="22"/>
      <c r="CI44" s="68"/>
      <c r="CJ44" s="22"/>
      <c r="CK44" s="22"/>
      <c r="CL44" s="22"/>
      <c r="CM44" s="22"/>
      <c r="CN44" s="68"/>
      <c r="CO44" s="22"/>
      <c r="CP44" s="22"/>
      <c r="CQ44" s="22"/>
      <c r="CR44" s="22"/>
      <c r="CS44" s="68"/>
      <c r="CT44" s="22"/>
      <c r="CU44" s="22"/>
      <c r="CV44" s="22"/>
      <c r="CW44" s="22"/>
      <c r="CX44" s="68"/>
      <c r="CY44" s="22"/>
      <c r="CZ44" s="22"/>
      <c r="DA44" s="22"/>
      <c r="DB44" s="22"/>
      <c r="DC44" s="68"/>
      <c r="DD44" s="22"/>
      <c r="DE44" s="22"/>
      <c r="DF44" s="22"/>
      <c r="DG44" s="22"/>
      <c r="DH44" s="68"/>
      <c r="DM44" s="30"/>
    </row>
    <row r="45" spans="1:117" x14ac:dyDescent="0.25">
      <c r="A45" s="49" t="s">
        <v>732</v>
      </c>
      <c r="B45" s="49" t="s">
        <v>426</v>
      </c>
      <c r="C45" s="49" t="s">
        <v>973</v>
      </c>
      <c r="E45" s="49" t="s">
        <v>974</v>
      </c>
      <c r="K45" s="7"/>
      <c r="L45" s="68"/>
      <c r="M45" s="22"/>
      <c r="N45" s="22"/>
      <c r="O45" s="22"/>
      <c r="P45" s="22"/>
      <c r="Q45" s="68"/>
      <c r="R45" s="70"/>
      <c r="S45" s="70"/>
      <c r="T45" s="70"/>
      <c r="U45" s="22"/>
      <c r="V45" s="68"/>
      <c r="W45" s="22"/>
      <c r="X45" s="22"/>
      <c r="Y45" s="22"/>
      <c r="Z45" s="22"/>
      <c r="AA45" s="68"/>
      <c r="AB45" s="22"/>
      <c r="AC45" s="22"/>
      <c r="AD45" s="22"/>
      <c r="AE45" s="22"/>
      <c r="AF45" s="68"/>
      <c r="AG45" s="22"/>
      <c r="AH45" s="22"/>
      <c r="AI45" s="22"/>
      <c r="AJ45" s="22"/>
      <c r="AK45" s="68"/>
      <c r="AL45" s="70"/>
      <c r="AM45" s="22"/>
      <c r="AN45" s="22"/>
      <c r="AO45" s="22"/>
      <c r="AP45" s="68"/>
      <c r="AQ45" s="70"/>
      <c r="AR45" s="22"/>
      <c r="AS45" s="22"/>
      <c r="AT45" s="22"/>
      <c r="AU45" s="68"/>
      <c r="AV45" s="22"/>
      <c r="AW45" s="22"/>
      <c r="AX45" s="22"/>
      <c r="AY45" s="22"/>
      <c r="AZ45" s="68"/>
      <c r="BA45" s="70"/>
      <c r="BB45" s="22"/>
      <c r="BC45" s="22"/>
      <c r="BD45" s="22"/>
      <c r="BE45" s="68"/>
      <c r="BF45" s="70"/>
      <c r="BG45" s="22"/>
      <c r="BH45" s="22"/>
      <c r="BI45" s="22"/>
      <c r="BJ45" s="68"/>
      <c r="BK45" s="70"/>
      <c r="BL45" s="22"/>
      <c r="BM45" s="22"/>
      <c r="BN45" s="22"/>
      <c r="BO45" s="68"/>
      <c r="BP45" s="70"/>
      <c r="BQ45" s="70"/>
      <c r="BR45" s="22"/>
      <c r="BS45" s="22"/>
      <c r="BT45" s="68"/>
      <c r="BU45" s="70"/>
      <c r="BV45" s="22"/>
      <c r="BW45" s="22"/>
      <c r="BX45" s="22"/>
      <c r="BY45" s="68"/>
      <c r="BZ45" s="70"/>
      <c r="CA45" s="22"/>
      <c r="CB45" s="22"/>
      <c r="CC45" s="22"/>
      <c r="CD45" s="68"/>
      <c r="CE45" s="70"/>
      <c r="CF45" s="22"/>
      <c r="CG45" s="22"/>
      <c r="CH45" s="22"/>
      <c r="CI45" s="68"/>
      <c r="CJ45" s="22"/>
      <c r="CK45" s="22"/>
      <c r="CL45" s="22"/>
      <c r="CM45" s="22"/>
      <c r="CN45" s="68"/>
      <c r="CO45" s="22"/>
      <c r="CP45" s="22"/>
      <c r="CQ45" s="22"/>
      <c r="CR45" s="22"/>
      <c r="CS45" s="68"/>
      <c r="CT45" s="22"/>
      <c r="CU45" s="22"/>
      <c r="CV45" s="22"/>
      <c r="CW45" s="22"/>
      <c r="CX45" s="68"/>
      <c r="CY45" s="22"/>
      <c r="CZ45" s="22"/>
      <c r="DA45" s="22"/>
      <c r="DB45" s="22"/>
      <c r="DC45" s="68"/>
      <c r="DD45" s="22"/>
      <c r="DE45" s="22"/>
      <c r="DF45" s="22"/>
      <c r="DG45" s="22"/>
      <c r="DH45" s="68"/>
      <c r="DM45" s="30"/>
    </row>
    <row r="46" spans="1:117" x14ac:dyDescent="0.25">
      <c r="A46" s="49" t="s">
        <v>980</v>
      </c>
      <c r="B46" s="50" t="s">
        <v>349</v>
      </c>
      <c r="C46" s="49" t="s">
        <v>958</v>
      </c>
      <c r="E46" s="50" t="s">
        <v>978</v>
      </c>
      <c r="K46" s="7"/>
      <c r="L46" s="68"/>
      <c r="M46" s="70"/>
      <c r="N46" s="22"/>
      <c r="O46" s="22"/>
      <c r="P46" s="22"/>
      <c r="Q46" s="68"/>
      <c r="R46" s="70"/>
      <c r="S46" s="70"/>
      <c r="T46" s="70"/>
      <c r="U46" s="22"/>
      <c r="V46" s="68"/>
      <c r="W46" s="22"/>
      <c r="X46" s="22"/>
      <c r="Y46" s="22"/>
      <c r="Z46" s="22"/>
      <c r="AA46" s="68"/>
      <c r="AB46" s="22"/>
      <c r="AC46" s="22"/>
      <c r="AD46" s="22"/>
      <c r="AE46" s="22"/>
      <c r="AF46" s="68"/>
      <c r="AG46" s="22"/>
      <c r="AH46" s="22"/>
      <c r="AI46" s="22"/>
      <c r="AJ46" s="22"/>
      <c r="AK46" s="68"/>
      <c r="AL46" s="70"/>
      <c r="AM46" s="22"/>
      <c r="AN46" s="22"/>
      <c r="AO46" s="22"/>
      <c r="AP46" s="68"/>
      <c r="AQ46" s="70"/>
      <c r="AR46" s="22"/>
      <c r="AS46" s="22"/>
      <c r="AT46" s="22"/>
      <c r="AU46" s="68"/>
      <c r="AV46" s="22"/>
      <c r="AW46" s="22"/>
      <c r="AX46" s="22"/>
      <c r="AY46" s="22"/>
      <c r="AZ46" s="68"/>
      <c r="BA46" s="22"/>
      <c r="BB46" s="22"/>
      <c r="BC46" s="22"/>
      <c r="BD46" s="22"/>
      <c r="BE46" s="68"/>
      <c r="BF46" s="70"/>
      <c r="BG46" s="22"/>
      <c r="BH46" s="22"/>
      <c r="BI46" s="22"/>
      <c r="BJ46" s="68"/>
      <c r="BK46" s="70"/>
      <c r="BL46" s="22"/>
      <c r="BM46" s="22"/>
      <c r="BN46" s="22"/>
      <c r="BO46" s="68"/>
      <c r="BP46" s="70"/>
      <c r="BQ46" s="70"/>
      <c r="BR46" s="22"/>
      <c r="BS46" s="22"/>
      <c r="BT46" s="68"/>
      <c r="BU46" s="70"/>
      <c r="BV46" s="22"/>
      <c r="BW46" s="22"/>
      <c r="BX46" s="22"/>
      <c r="BY46" s="68"/>
      <c r="BZ46" s="70"/>
      <c r="CA46" s="22"/>
      <c r="CB46" s="22"/>
      <c r="CC46" s="22"/>
      <c r="CD46" s="68"/>
      <c r="CE46" s="70"/>
      <c r="CF46" s="22"/>
      <c r="CG46" s="22"/>
      <c r="CH46" s="22"/>
      <c r="CI46" s="68"/>
      <c r="CJ46" s="22"/>
      <c r="CK46" s="22"/>
      <c r="CL46" s="22"/>
      <c r="CM46" s="22"/>
      <c r="CN46" s="68"/>
      <c r="CO46" s="22"/>
      <c r="CP46" s="22"/>
      <c r="CQ46" s="22"/>
      <c r="CR46" s="22"/>
      <c r="CS46" s="68"/>
      <c r="CT46" s="22"/>
      <c r="CU46" s="22"/>
      <c r="CV46" s="22"/>
      <c r="CW46" s="22"/>
      <c r="CX46" s="68"/>
      <c r="CY46" s="22"/>
      <c r="CZ46" s="22"/>
      <c r="DA46" s="22"/>
      <c r="DB46" s="22"/>
      <c r="DC46" s="68"/>
      <c r="DD46" s="22"/>
      <c r="DE46" s="22"/>
      <c r="DF46" s="22"/>
      <c r="DG46" s="22"/>
      <c r="DH46" s="68"/>
      <c r="DM46" s="30"/>
    </row>
    <row r="47" spans="1:117" x14ac:dyDescent="0.25">
      <c r="A47" s="49"/>
      <c r="B47" s="49"/>
      <c r="C47" s="49"/>
      <c r="E47" s="67"/>
      <c r="K47" s="7"/>
      <c r="L47" s="68"/>
      <c r="M47" s="70"/>
      <c r="N47" s="22"/>
      <c r="O47" s="22"/>
      <c r="P47" s="22"/>
      <c r="Q47" s="68"/>
      <c r="R47" s="70"/>
      <c r="S47" s="70"/>
      <c r="T47" s="70"/>
      <c r="U47" s="22"/>
      <c r="V47" s="68"/>
      <c r="W47" s="22"/>
      <c r="X47" s="22"/>
      <c r="Y47" s="22"/>
      <c r="Z47" s="22"/>
      <c r="AA47" s="68"/>
      <c r="AB47" s="22"/>
      <c r="AC47" s="22"/>
      <c r="AD47" s="22"/>
      <c r="AE47" s="22"/>
      <c r="AF47" s="68"/>
      <c r="AG47" s="22"/>
      <c r="AH47" s="22"/>
      <c r="AI47" s="22"/>
      <c r="AJ47" s="22"/>
      <c r="AK47" s="68"/>
      <c r="AL47" s="70"/>
      <c r="AM47" s="22"/>
      <c r="AN47" s="22"/>
      <c r="AO47" s="22"/>
      <c r="AP47" s="68"/>
      <c r="AQ47" s="70"/>
      <c r="AR47" s="22"/>
      <c r="AS47" s="22"/>
      <c r="AT47" s="22"/>
      <c r="AU47" s="68"/>
      <c r="AV47" s="22"/>
      <c r="AW47" s="22"/>
      <c r="AX47" s="22"/>
      <c r="AY47" s="22"/>
      <c r="AZ47" s="68"/>
      <c r="BA47" s="22"/>
      <c r="BB47" s="22"/>
      <c r="BC47" s="22"/>
      <c r="BD47" s="22"/>
      <c r="BE47" s="68"/>
      <c r="BF47" s="70"/>
      <c r="BG47" s="22"/>
      <c r="BH47" s="22"/>
      <c r="BI47" s="22"/>
      <c r="BJ47" s="68"/>
      <c r="BK47" s="70"/>
      <c r="BL47" s="22"/>
      <c r="BM47" s="22"/>
      <c r="BN47" s="22"/>
      <c r="BO47" s="68"/>
      <c r="BP47" s="70"/>
      <c r="BQ47" s="70"/>
      <c r="BR47" s="22"/>
      <c r="BS47" s="22"/>
      <c r="BT47" s="68"/>
      <c r="BU47" s="70"/>
      <c r="BV47" s="22"/>
      <c r="BW47" s="22"/>
      <c r="BX47" s="22"/>
      <c r="BY47" s="68"/>
      <c r="BZ47" s="70"/>
      <c r="CA47" s="22"/>
      <c r="CB47" s="22"/>
      <c r="CC47" s="22"/>
      <c r="CD47" s="68"/>
      <c r="CE47" s="70"/>
      <c r="CF47" s="22"/>
      <c r="CG47" s="22"/>
      <c r="CH47" s="22"/>
      <c r="CI47" s="68"/>
      <c r="CJ47" s="22"/>
      <c r="CK47" s="22"/>
      <c r="CL47" s="22"/>
      <c r="CM47" s="22"/>
      <c r="CN47" s="68"/>
      <c r="CO47" s="22"/>
      <c r="CP47" s="22"/>
      <c r="CQ47" s="22"/>
      <c r="CR47" s="22"/>
      <c r="CS47" s="68"/>
      <c r="CT47" s="22"/>
      <c r="CU47" s="22"/>
      <c r="CV47" s="22"/>
      <c r="CW47" s="22"/>
      <c r="CX47" s="68"/>
      <c r="CY47" s="22"/>
      <c r="CZ47" s="22"/>
      <c r="DA47" s="22"/>
      <c r="DB47" s="22"/>
      <c r="DC47" s="68"/>
      <c r="DD47" s="22"/>
      <c r="DE47" s="22"/>
      <c r="DF47" s="22"/>
      <c r="DG47" s="22"/>
      <c r="DH47" s="68"/>
      <c r="DM47" s="30"/>
    </row>
    <row r="48" spans="1:117" x14ac:dyDescent="0.25">
      <c r="K48" s="7"/>
      <c r="L48" s="68"/>
      <c r="M48" s="70"/>
      <c r="N48" s="22"/>
      <c r="O48" s="22"/>
      <c r="P48" s="22"/>
      <c r="Q48" s="68"/>
      <c r="R48" s="70"/>
      <c r="S48" s="70"/>
      <c r="T48" s="70"/>
      <c r="U48" s="22"/>
      <c r="V48" s="68"/>
      <c r="W48" s="22"/>
      <c r="X48" s="22"/>
      <c r="Y48" s="22"/>
      <c r="Z48" s="22"/>
      <c r="AA48" s="68"/>
      <c r="AB48" s="22"/>
      <c r="AC48" s="22"/>
      <c r="AD48" s="22"/>
      <c r="AE48" s="22"/>
      <c r="AF48" s="68"/>
      <c r="AG48" s="22"/>
      <c r="AH48" s="22"/>
      <c r="AI48" s="22"/>
      <c r="AJ48" s="22"/>
      <c r="AK48" s="68"/>
      <c r="AL48" s="70"/>
      <c r="AM48" s="22"/>
      <c r="AN48" s="22"/>
      <c r="AO48" s="22"/>
      <c r="AP48" s="68"/>
      <c r="AQ48" s="70"/>
      <c r="AR48" s="22"/>
      <c r="AS48" s="22"/>
      <c r="AT48" s="22"/>
      <c r="AU48" s="68"/>
      <c r="AV48" s="22"/>
      <c r="AW48" s="22"/>
      <c r="AX48" s="22"/>
      <c r="AY48" s="22"/>
      <c r="AZ48" s="68"/>
      <c r="BA48" s="22"/>
      <c r="BB48" s="22"/>
      <c r="BC48" s="22"/>
      <c r="BD48" s="22"/>
      <c r="BE48" s="68"/>
      <c r="BF48" s="70"/>
      <c r="BG48" s="22"/>
      <c r="BH48" s="22"/>
      <c r="BI48" s="22"/>
      <c r="BJ48" s="68"/>
      <c r="BK48" s="22"/>
      <c r="BL48" s="22"/>
      <c r="BM48" s="22"/>
      <c r="BN48" s="22"/>
      <c r="BO48" s="68"/>
      <c r="BP48" s="22"/>
      <c r="BQ48" s="22"/>
      <c r="BR48" s="22"/>
      <c r="BS48" s="22"/>
      <c r="BT48" s="68"/>
      <c r="BU48" s="70"/>
      <c r="BV48" s="22"/>
      <c r="BW48" s="22"/>
      <c r="BX48" s="22"/>
      <c r="BY48" s="68"/>
      <c r="BZ48" s="70"/>
      <c r="CA48" s="22"/>
      <c r="CB48" s="22"/>
      <c r="CC48" s="22"/>
      <c r="CD48" s="68"/>
      <c r="CE48" s="70"/>
      <c r="CF48" s="22"/>
      <c r="CG48" s="22"/>
      <c r="CH48" s="22"/>
      <c r="CI48" s="68"/>
      <c r="CJ48" s="22"/>
      <c r="CK48" s="22"/>
      <c r="CL48" s="22"/>
      <c r="CM48" s="22"/>
      <c r="CN48" s="68"/>
      <c r="CO48" s="22"/>
      <c r="CP48" s="22"/>
      <c r="CQ48" s="22"/>
      <c r="CR48" s="22"/>
      <c r="CS48" s="68"/>
      <c r="CT48" s="22"/>
      <c r="CU48" s="22"/>
      <c r="CV48" s="22"/>
      <c r="CW48" s="22"/>
      <c r="CX48" s="68"/>
      <c r="CY48" s="22"/>
      <c r="CZ48" s="22"/>
      <c r="DA48" s="22"/>
      <c r="DB48" s="22"/>
      <c r="DC48" s="68"/>
      <c r="DD48" s="22"/>
      <c r="DE48" s="22"/>
      <c r="DF48" s="22"/>
      <c r="DG48" s="22"/>
      <c r="DH48" s="68"/>
      <c r="DM48" s="30"/>
    </row>
    <row r="49" spans="11:126" x14ac:dyDescent="0.25">
      <c r="K49" s="7"/>
      <c r="L49" s="68">
        <f>TRUNC(M49/6)+0.1*(M49-6*TRUNC(M49/6))</f>
        <v>2</v>
      </c>
      <c r="M49" s="22">
        <f>SUM(M3:M48)</f>
        <v>12</v>
      </c>
      <c r="N49" s="22">
        <f>SUM(N3:N48)</f>
        <v>0</v>
      </c>
      <c r="O49" s="22">
        <f>SUM(O3:O48)</f>
        <v>29</v>
      </c>
      <c r="P49" s="22">
        <f>SUM(P3:P48)</f>
        <v>0</v>
      </c>
      <c r="Q49" s="68">
        <f>TRUNC(R49/6)+0.1*(R49-6*TRUNC(R49/6))</f>
        <v>4</v>
      </c>
      <c r="R49" s="22">
        <f>SUM(R3:R48)</f>
        <v>24</v>
      </c>
      <c r="S49" s="22">
        <f>SUM(S3:S48)</f>
        <v>0</v>
      </c>
      <c r="T49" s="22">
        <f>SUM(T3:T48)</f>
        <v>22</v>
      </c>
      <c r="U49" s="22">
        <f>SUM(U3:U48)</f>
        <v>1</v>
      </c>
      <c r="V49" s="68">
        <f>TRUNC(W49/6)+0.1*(W49-6*TRUNC(W49/6))</f>
        <v>47</v>
      </c>
      <c r="W49" s="22">
        <f>SUM(W3:W48)</f>
        <v>282</v>
      </c>
      <c r="X49" s="22">
        <f>SUM(X3:X48)</f>
        <v>2</v>
      </c>
      <c r="Y49" s="22">
        <f>SUM(Y3:Y48)</f>
        <v>232</v>
      </c>
      <c r="Z49" s="22">
        <f>SUM(Z3:Z48)</f>
        <v>7</v>
      </c>
      <c r="AA49" s="68">
        <f>TRUNC(AB49/6)+0.1*(AB49-6*TRUNC(AB49/6))</f>
        <v>15</v>
      </c>
      <c r="AB49" s="22">
        <f>SUM(AB3:AB48)</f>
        <v>90</v>
      </c>
      <c r="AC49" s="22">
        <f>SUM(AC3:AC48)</f>
        <v>0</v>
      </c>
      <c r="AD49" s="22">
        <f>SUM(AD3:AD48)</f>
        <v>100</v>
      </c>
      <c r="AE49" s="22">
        <f>SUM(AE3:AE48)</f>
        <v>4</v>
      </c>
      <c r="AF49" s="68">
        <f>TRUNC(AG49/6)+0.1*(AG49-6*TRUNC(AG49/6))</f>
        <v>3</v>
      </c>
      <c r="AG49" s="22">
        <f>SUM(AG3:AG48)</f>
        <v>18</v>
      </c>
      <c r="AH49" s="22">
        <f>SUM(AH3:AH48)</f>
        <v>0</v>
      </c>
      <c r="AI49" s="22">
        <f>SUM(AI3:AI48)</f>
        <v>24</v>
      </c>
      <c r="AJ49" s="22">
        <f>SUM(AJ3:AJ48)</f>
        <v>0</v>
      </c>
      <c r="AK49" s="68">
        <f>TRUNC(AL49/6)+0.1*(AL49-6*TRUNC(AL49/6))</f>
        <v>40.1</v>
      </c>
      <c r="AL49" s="22">
        <f>SUM(AL3:AL48)</f>
        <v>241</v>
      </c>
      <c r="AM49" s="22">
        <f>SUM(AM3:AM48)</f>
        <v>0</v>
      </c>
      <c r="AN49" s="22">
        <f>SUM(AN3:AN48)</f>
        <v>316</v>
      </c>
      <c r="AO49" s="22">
        <f>SUM(AO3:AO48)</f>
        <v>12</v>
      </c>
      <c r="AP49" s="68">
        <f>TRUNC(AQ49/6)+0.1*(AQ49-6*TRUNC(AQ49/6))</f>
        <v>102</v>
      </c>
      <c r="AQ49" s="22">
        <f>SUM(AQ3:AQ48)</f>
        <v>612</v>
      </c>
      <c r="AR49" s="22">
        <f>SUM(AR3:AR48)</f>
        <v>19</v>
      </c>
      <c r="AS49" s="22">
        <f>SUM(AS3:AS48)</f>
        <v>315</v>
      </c>
      <c r="AT49" s="22">
        <f>SUM(AT3:AT48)</f>
        <v>28</v>
      </c>
      <c r="AU49" s="68">
        <f>TRUNC(AV49/6)+0.1*(AV49-6*TRUNC(AV49/6))</f>
        <v>10.199999999999999</v>
      </c>
      <c r="AV49" s="22">
        <f>SUM(AV3:AV48)</f>
        <v>62</v>
      </c>
      <c r="AW49" s="22">
        <f>SUM(AW3:AW48)</f>
        <v>1</v>
      </c>
      <c r="AX49" s="22">
        <f>SUM(AX3:AX48)</f>
        <v>67</v>
      </c>
      <c r="AY49" s="22">
        <f>SUM(AY3:AY48)</f>
        <v>5</v>
      </c>
      <c r="AZ49" s="68">
        <f>TRUNC(BA49/6)+0.1*(BA49-6*TRUNC(BA49/6))</f>
        <v>39</v>
      </c>
      <c r="BA49" s="22">
        <f>SUM(BA3:BA48)</f>
        <v>234</v>
      </c>
      <c r="BB49" s="22">
        <f>SUM(BB3:BB48)</f>
        <v>4</v>
      </c>
      <c r="BC49" s="22">
        <f>SUM(BC3:BC48)</f>
        <v>195</v>
      </c>
      <c r="BD49" s="22">
        <f>SUM(BD3:BD48)</f>
        <v>7</v>
      </c>
      <c r="BE49" s="68">
        <f>TRUNC(BF49/6)+0.1*(BF49-6*TRUNC(BF49/6))</f>
        <v>77</v>
      </c>
      <c r="BF49" s="22">
        <f>SUM(BF3:BF48)</f>
        <v>462</v>
      </c>
      <c r="BG49" s="22">
        <f>SUM(BG3:BG48)</f>
        <v>6</v>
      </c>
      <c r="BH49" s="22">
        <f>SUM(BH3:BH48)</f>
        <v>373</v>
      </c>
      <c r="BI49" s="22">
        <f>SUM(BI3:BI48)</f>
        <v>13</v>
      </c>
      <c r="BJ49" s="68">
        <f>TRUNC(BK49/6)+0.1*(BK49-6*TRUNC(BK49/6))</f>
        <v>14</v>
      </c>
      <c r="BK49" s="22">
        <f>SUM(BK3:BK48)</f>
        <v>84</v>
      </c>
      <c r="BL49" s="22">
        <f>SUM(BL3:BL48)</f>
        <v>0</v>
      </c>
      <c r="BM49" s="22">
        <f>SUM(BM3:BM48)</f>
        <v>97</v>
      </c>
      <c r="BN49" s="22">
        <f>SUM(BN3:BN48)</f>
        <v>6</v>
      </c>
      <c r="BO49" s="68">
        <f>TRUNC(BP49/6)+0.1*(BP49-6*TRUNC(BP49/6))</f>
        <v>7</v>
      </c>
      <c r="BP49" s="22">
        <f>SUM(BP3:BP48)</f>
        <v>42</v>
      </c>
      <c r="BQ49" s="22">
        <f>SUM(BQ3:BQ48)</f>
        <v>2</v>
      </c>
      <c r="BR49" s="22">
        <f>SUM(BR3:BR48)</f>
        <v>42</v>
      </c>
      <c r="BS49" s="22">
        <f>SUM(BS3:BS48)</f>
        <v>3</v>
      </c>
      <c r="BT49" s="68">
        <f>TRUNC(BU49/6)+0.1*(BU49-6*TRUNC(BU49/6))</f>
        <v>13.4</v>
      </c>
      <c r="BU49" s="22">
        <f>SUM(BU3:BU48)</f>
        <v>82</v>
      </c>
      <c r="BV49" s="22">
        <f>SUM(BV3:BV48)</f>
        <v>1</v>
      </c>
      <c r="BW49" s="22">
        <f>SUM(BW3:BW48)</f>
        <v>93</v>
      </c>
      <c r="BX49" s="22">
        <f>SUM(BX3:BX48)</f>
        <v>3</v>
      </c>
      <c r="BY49" s="68">
        <f>TRUNC(BZ49/6)+0.1*(BZ49-6*TRUNC(BZ49/6))</f>
        <v>5</v>
      </c>
      <c r="BZ49" s="22">
        <f>SUM(BZ3:BZ48)</f>
        <v>30</v>
      </c>
      <c r="CA49" s="22">
        <f>SUM(CA3:CA48)</f>
        <v>0</v>
      </c>
      <c r="CB49" s="22">
        <f>SUM(CB3:CB48)</f>
        <v>22</v>
      </c>
      <c r="CC49" s="22">
        <f>SUM(CC3:CC48)</f>
        <v>0</v>
      </c>
      <c r="CD49" s="68">
        <f>TRUNC(CE49/6)+0.1*(CE49-6*TRUNC(CE49/6))</f>
        <v>90.3</v>
      </c>
      <c r="CE49" s="22">
        <f>SUM(CE3:CE48)</f>
        <v>543</v>
      </c>
      <c r="CF49" s="22">
        <f>SUM(CF3:CF48)</f>
        <v>7</v>
      </c>
      <c r="CG49" s="22">
        <f>SUM(CG3:CG48)</f>
        <v>428</v>
      </c>
      <c r="CH49" s="22">
        <f>SUM(CH3:CH48)</f>
        <v>17</v>
      </c>
      <c r="CI49" s="68">
        <f>TRUNC(CJ49/6)+0.1*(CJ49-6*TRUNC(CJ49/6))</f>
        <v>98.3</v>
      </c>
      <c r="CJ49" s="22">
        <f>SUM(CJ3:CJ48)</f>
        <v>591</v>
      </c>
      <c r="CK49" s="22">
        <f>SUM(CK3:CK48)</f>
        <v>5</v>
      </c>
      <c r="CL49" s="22">
        <f>SUM(CL3:CL48)</f>
        <v>508</v>
      </c>
      <c r="CM49" s="22">
        <f>SUM(CM3:CM48)</f>
        <v>24</v>
      </c>
      <c r="CN49" s="68">
        <f>TRUNC(CO49/6)+0.1*(CO49-6*TRUNC(CO49/6))</f>
        <v>5</v>
      </c>
      <c r="CO49" s="22">
        <f>SUM(CO3:CO48)</f>
        <v>30</v>
      </c>
      <c r="CP49" s="22">
        <f>SUM(CP3:CP48)</f>
        <v>0</v>
      </c>
      <c r="CQ49" s="22">
        <f>SUM(CQ3:CQ48)</f>
        <v>32</v>
      </c>
      <c r="CR49" s="22">
        <f>SUM(CR3:CR48)</f>
        <v>0</v>
      </c>
      <c r="CS49" s="68">
        <f>TRUNC(CT49/6)+0.1*(CT49-6*TRUNC(CT49/6))</f>
        <v>15</v>
      </c>
      <c r="CT49" s="22">
        <f>SUM(CT3:CT48)</f>
        <v>90</v>
      </c>
      <c r="CU49" s="22">
        <f>SUM(CU3:CU48)</f>
        <v>0</v>
      </c>
      <c r="CV49" s="22">
        <f>SUM(CV3:CV48)</f>
        <v>67</v>
      </c>
      <c r="CW49" s="22">
        <f>SUM(CW3:CW48)</f>
        <v>5</v>
      </c>
      <c r="CX49" s="68">
        <f>TRUNC(CY49/6)+0.1*(CY49-6*TRUNC(CY49/6))</f>
        <v>23</v>
      </c>
      <c r="CY49" s="22">
        <f>SUM(CY3:CY48)</f>
        <v>138</v>
      </c>
      <c r="CZ49" s="22">
        <f>SUM(CZ3:CZ48)</f>
        <v>2</v>
      </c>
      <c r="DA49" s="22">
        <f>SUM(DA3:DA48)</f>
        <v>149</v>
      </c>
      <c r="DB49" s="22">
        <f>SUM(DB3:DB48)</f>
        <v>7</v>
      </c>
      <c r="DC49" s="68">
        <f>TRUNC(DD49/6)+0.1*(DD49-6*TRUNC(DD49/6))</f>
        <v>72.5</v>
      </c>
      <c r="DD49" s="22">
        <f>SUM(DD3:DD48)</f>
        <v>437</v>
      </c>
      <c r="DE49" s="22">
        <f>SUM(DE3:DE48)</f>
        <v>4</v>
      </c>
      <c r="DF49" s="22">
        <f>SUM(DF3:DF48)</f>
        <v>305</v>
      </c>
      <c r="DG49" s="22">
        <f>SUM(DG3:DG48)</f>
        <v>14</v>
      </c>
      <c r="DH49" s="68">
        <f>TRUNC(DI49/6)+0.1*(DI49-6*TRUNC(DI49/6))</f>
        <v>8</v>
      </c>
      <c r="DI49" s="22">
        <f>SUM(DI3:DI48)</f>
        <v>48</v>
      </c>
      <c r="DJ49" s="22">
        <f>SUM(DJ3:DJ48)</f>
        <v>1</v>
      </c>
      <c r="DK49" s="22">
        <f>SUM(DK3:DK48)</f>
        <v>31</v>
      </c>
      <c r="DL49" s="22">
        <f>SUM(DL3:DL48)</f>
        <v>3</v>
      </c>
      <c r="DM49" s="68">
        <f>TRUNC(DN49/6)+0.1*(DN49-6*TRUNC(DN49/6))</f>
        <v>1.4</v>
      </c>
      <c r="DN49" s="22">
        <f>SUM(DN3:DN48)</f>
        <v>10</v>
      </c>
      <c r="DO49" s="22">
        <f>SUM(DO3:DO48)</f>
        <v>0</v>
      </c>
      <c r="DP49" s="22">
        <f>SUM(DP3:DP48)</f>
        <v>23</v>
      </c>
      <c r="DQ49" s="22">
        <f>SUM(DQ3:DQ48)</f>
        <v>0</v>
      </c>
      <c r="DR49" s="68">
        <f>TRUNC(DS49/6)+0.1*(DS49-6*TRUNC(DS49/6))</f>
        <v>12</v>
      </c>
      <c r="DS49" s="22">
        <f>SUM(DS3:DS48)</f>
        <v>72</v>
      </c>
      <c r="DT49" s="22">
        <f>SUM(DT3:DT48)</f>
        <v>0</v>
      </c>
      <c r="DU49" s="22">
        <f>SUM(DU3:DU48)</f>
        <v>50</v>
      </c>
      <c r="DV49" s="22">
        <f>SUM(DV3:DV48)</f>
        <v>3</v>
      </c>
    </row>
  </sheetData>
  <pageMargins left="1.3779527559055118" right="0.98425196850393704" top="0.98425196850393704" bottom="0.98425196850393704" header="0.51181102362204722" footer="0.51181102362204722"/>
  <pageSetup paperSize="9"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U51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B39" sqref="AB39"/>
    </sheetView>
  </sheetViews>
  <sheetFormatPr defaultRowHeight="13.2" x14ac:dyDescent="0.25"/>
  <cols>
    <col min="1" max="1" width="12.6640625" customWidth="1"/>
    <col min="2" max="6" width="5.77734375" customWidth="1"/>
    <col min="7" max="7" width="6.88671875" customWidth="1"/>
    <col min="8" max="8" width="5.21875" customWidth="1"/>
    <col min="9" max="10" width="6.77734375" customWidth="1"/>
    <col min="11" max="11" width="3.109375" customWidth="1"/>
    <col min="12" max="43" width="3.5546875" customWidth="1"/>
    <col min="44" max="44" width="3.44140625" customWidth="1"/>
    <col min="45" max="45" width="3.5546875" customWidth="1"/>
    <col min="46" max="46" width="2.88671875" customWidth="1"/>
    <col min="47" max="93" width="3.5546875" customWidth="1"/>
    <col min="94" max="94" width="2.88671875" customWidth="1"/>
    <col min="95" max="100" width="3.5546875" customWidth="1"/>
    <col min="101" max="101" width="2.88671875" customWidth="1"/>
    <col min="102" max="151" width="3.5546875" customWidth="1"/>
  </cols>
  <sheetData>
    <row r="1" spans="1:151" x14ac:dyDescent="0.25">
      <c r="A1" s="1" t="s">
        <v>998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51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">
        <v>8</v>
      </c>
      <c r="M2" s="49"/>
      <c r="N2" s="49"/>
      <c r="O2" s="49"/>
      <c r="P2" s="49"/>
      <c r="Q2" s="49" t="s">
        <v>963</v>
      </c>
      <c r="R2" s="49"/>
      <c r="S2" s="49"/>
      <c r="T2" s="49"/>
      <c r="U2" s="49"/>
      <c r="V2" s="49" t="s">
        <v>717</v>
      </c>
      <c r="W2" s="49"/>
      <c r="X2" s="49"/>
      <c r="Y2" s="49"/>
      <c r="Z2" s="49"/>
      <c r="AA2" s="49" t="s">
        <v>964</v>
      </c>
      <c r="AB2" s="49"/>
      <c r="AC2" s="49"/>
      <c r="AD2" s="49"/>
      <c r="AE2" s="49"/>
      <c r="AF2" s="49" t="s">
        <v>528</v>
      </c>
      <c r="AG2" s="49"/>
      <c r="AH2" s="49"/>
      <c r="AI2" s="49"/>
      <c r="AJ2" s="49"/>
      <c r="AK2" s="49" t="s">
        <v>22</v>
      </c>
      <c r="AL2" s="49"/>
      <c r="AM2" s="49"/>
      <c r="AN2" s="49"/>
      <c r="AO2" s="49"/>
      <c r="AP2" s="49" t="s">
        <v>12</v>
      </c>
      <c r="AQ2" s="49"/>
      <c r="AR2" s="49"/>
      <c r="AS2" s="49"/>
      <c r="AT2" s="49"/>
      <c r="AU2" s="49" t="s">
        <v>831</v>
      </c>
      <c r="AV2" s="49"/>
      <c r="AW2" s="49"/>
      <c r="AX2" s="49"/>
      <c r="AY2" s="49"/>
      <c r="AZ2" s="49" t="s">
        <v>665</v>
      </c>
      <c r="BA2" s="49"/>
      <c r="BB2" s="49"/>
      <c r="BC2" s="49"/>
      <c r="BD2" s="49"/>
      <c r="BE2" s="49" t="s">
        <v>756</v>
      </c>
      <c r="BF2" s="49"/>
      <c r="BG2" s="49"/>
      <c r="BH2" s="49"/>
      <c r="BI2" s="49"/>
      <c r="BJ2" s="49" t="s">
        <v>3</v>
      </c>
      <c r="BK2" s="49"/>
      <c r="BL2" s="49"/>
      <c r="BM2" s="49"/>
      <c r="BN2" s="49"/>
      <c r="BO2" s="49" t="s">
        <v>892</v>
      </c>
      <c r="BP2" s="49"/>
      <c r="BQ2" s="49"/>
      <c r="BR2" s="49"/>
      <c r="BS2" s="49"/>
      <c r="BT2" s="49" t="s">
        <v>721</v>
      </c>
      <c r="BU2" s="49"/>
      <c r="BV2" s="49"/>
      <c r="BW2" s="49"/>
      <c r="BX2" s="49"/>
      <c r="BY2" s="49" t="s">
        <v>962</v>
      </c>
      <c r="BZ2" s="49"/>
      <c r="CA2" s="49"/>
      <c r="CB2" s="49"/>
      <c r="CC2" s="49"/>
      <c r="CD2" s="49" t="s">
        <v>732</v>
      </c>
      <c r="CE2" s="49"/>
      <c r="CF2" s="49"/>
      <c r="CG2" s="49"/>
      <c r="CH2" s="49"/>
      <c r="CI2" s="49" t="s">
        <v>738</v>
      </c>
      <c r="CJ2" s="49"/>
      <c r="CK2" s="49"/>
      <c r="CL2" s="49"/>
      <c r="CM2" s="49"/>
      <c r="CN2" s="49" t="s">
        <v>617</v>
      </c>
      <c r="CO2" s="49"/>
      <c r="CP2" s="49"/>
      <c r="CQ2" s="49"/>
      <c r="CR2" s="49"/>
      <c r="CS2" s="49" t="s">
        <v>530</v>
      </c>
      <c r="CT2" s="49"/>
      <c r="CU2" s="49"/>
      <c r="CV2" s="49"/>
      <c r="CW2" s="49"/>
      <c r="CX2" s="49" t="s">
        <v>999</v>
      </c>
      <c r="CY2" s="49"/>
      <c r="CZ2" s="49"/>
      <c r="DA2" s="49"/>
      <c r="DB2" s="49"/>
      <c r="DC2" s="49" t="s">
        <v>746</v>
      </c>
      <c r="DD2" s="49"/>
      <c r="DE2" s="49"/>
      <c r="DF2" s="49"/>
      <c r="DG2" s="49"/>
      <c r="DH2" s="49" t="s">
        <v>866</v>
      </c>
      <c r="DI2" s="49"/>
      <c r="DJ2" s="49"/>
      <c r="DK2" s="49"/>
      <c r="DL2" s="49"/>
      <c r="DM2" t="s">
        <v>195</v>
      </c>
      <c r="DR2" t="s">
        <v>914</v>
      </c>
      <c r="DW2" t="s">
        <v>10</v>
      </c>
      <c r="EB2" t="s">
        <v>996</v>
      </c>
      <c r="EG2" s="49" t="s">
        <v>1009</v>
      </c>
      <c r="EL2" t="s">
        <v>997</v>
      </c>
      <c r="EQ2" t="s">
        <v>1000</v>
      </c>
    </row>
    <row r="3" spans="1:151" x14ac:dyDescent="0.25">
      <c r="A3" s="49" t="str">
        <f>Q2</f>
        <v>Biggs S</v>
      </c>
      <c r="B3" s="35">
        <f>Q51</f>
        <v>10.3</v>
      </c>
      <c r="C3" s="36">
        <f>R51</f>
        <v>63</v>
      </c>
      <c r="D3" s="36">
        <f>S51</f>
        <v>0</v>
      </c>
      <c r="E3" s="36">
        <f>T51</f>
        <v>60</v>
      </c>
      <c r="F3" s="36">
        <f>U51</f>
        <v>9</v>
      </c>
      <c r="G3" s="7">
        <f>E3/F3</f>
        <v>6.666666666666667</v>
      </c>
      <c r="H3" s="24">
        <v>1</v>
      </c>
      <c r="I3" s="7">
        <f>C3/F3</f>
        <v>7</v>
      </c>
      <c r="J3" s="7">
        <f>6*E3/C3</f>
        <v>5.7142857142857144</v>
      </c>
      <c r="K3" s="20"/>
      <c r="L3" s="68">
        <v>8</v>
      </c>
      <c r="M3" s="22">
        <v>48</v>
      </c>
      <c r="N3" s="22">
        <v>1</v>
      </c>
      <c r="O3" s="22">
        <v>46</v>
      </c>
      <c r="P3" s="22">
        <v>1</v>
      </c>
      <c r="Q3" s="68">
        <v>2</v>
      </c>
      <c r="R3" s="70">
        <v>12</v>
      </c>
      <c r="S3" s="70">
        <v>0</v>
      </c>
      <c r="T3" s="70">
        <v>11</v>
      </c>
      <c r="U3" s="22">
        <v>2</v>
      </c>
      <c r="V3" s="68">
        <v>6</v>
      </c>
      <c r="W3" s="22">
        <v>36</v>
      </c>
      <c r="X3" s="22">
        <v>0</v>
      </c>
      <c r="Y3" s="22">
        <v>19</v>
      </c>
      <c r="Z3" s="22">
        <v>0</v>
      </c>
      <c r="AA3" s="68">
        <v>2</v>
      </c>
      <c r="AB3" s="22">
        <v>12</v>
      </c>
      <c r="AC3" s="22">
        <v>0</v>
      </c>
      <c r="AD3" s="22">
        <v>6</v>
      </c>
      <c r="AE3" s="22">
        <v>1</v>
      </c>
      <c r="AF3" s="68">
        <v>4</v>
      </c>
      <c r="AG3" s="22">
        <v>24</v>
      </c>
      <c r="AH3" s="22">
        <v>0</v>
      </c>
      <c r="AI3" s="22">
        <v>40</v>
      </c>
      <c r="AJ3" s="22">
        <v>0</v>
      </c>
      <c r="AK3" s="68">
        <v>2</v>
      </c>
      <c r="AL3" s="22">
        <v>12</v>
      </c>
      <c r="AM3" s="22">
        <v>0</v>
      </c>
      <c r="AN3" s="22">
        <v>19</v>
      </c>
      <c r="AO3" s="22">
        <v>0</v>
      </c>
      <c r="AP3" s="68">
        <v>6</v>
      </c>
      <c r="AQ3" s="22">
        <v>36</v>
      </c>
      <c r="AR3" s="22">
        <v>0</v>
      </c>
      <c r="AS3" s="22">
        <v>19</v>
      </c>
      <c r="AT3" s="22">
        <v>1</v>
      </c>
      <c r="AU3" s="68">
        <v>2</v>
      </c>
      <c r="AV3" s="22">
        <v>12</v>
      </c>
      <c r="AW3" s="22">
        <v>0</v>
      </c>
      <c r="AX3" s="22">
        <v>5</v>
      </c>
      <c r="AY3" s="22">
        <v>2</v>
      </c>
      <c r="AZ3" s="68">
        <v>3</v>
      </c>
      <c r="BA3" s="22">
        <v>18</v>
      </c>
      <c r="BB3" s="22">
        <v>0</v>
      </c>
      <c r="BC3" s="22">
        <v>5</v>
      </c>
      <c r="BD3" s="22">
        <v>0</v>
      </c>
      <c r="BE3" s="68">
        <v>6</v>
      </c>
      <c r="BF3" s="22">
        <v>36</v>
      </c>
      <c r="BG3" s="22">
        <v>0</v>
      </c>
      <c r="BH3" s="22">
        <v>42</v>
      </c>
      <c r="BI3" s="22">
        <v>0</v>
      </c>
      <c r="BJ3" s="68">
        <v>3</v>
      </c>
      <c r="BK3" s="22">
        <v>18</v>
      </c>
      <c r="BL3" s="22">
        <v>0</v>
      </c>
      <c r="BM3" s="22">
        <v>13</v>
      </c>
      <c r="BN3" s="22">
        <v>1</v>
      </c>
      <c r="BO3" s="68">
        <v>2</v>
      </c>
      <c r="BP3" s="22">
        <v>12</v>
      </c>
      <c r="BQ3" s="22">
        <v>0</v>
      </c>
      <c r="BR3" s="22">
        <v>8</v>
      </c>
      <c r="BS3" s="22">
        <v>1</v>
      </c>
      <c r="BT3" s="68">
        <v>3.3</v>
      </c>
      <c r="BU3" s="22">
        <v>21</v>
      </c>
      <c r="BV3" s="22">
        <v>1</v>
      </c>
      <c r="BW3" s="22">
        <v>5</v>
      </c>
      <c r="BX3" s="22">
        <v>1</v>
      </c>
      <c r="BY3" s="68">
        <v>3</v>
      </c>
      <c r="BZ3" s="22">
        <v>18</v>
      </c>
      <c r="CA3" s="22">
        <v>2</v>
      </c>
      <c r="CB3" s="22">
        <v>12</v>
      </c>
      <c r="CC3" s="22">
        <v>2</v>
      </c>
      <c r="CD3" s="68">
        <v>3</v>
      </c>
      <c r="CE3" s="70">
        <v>18</v>
      </c>
      <c r="CF3" s="22">
        <v>0</v>
      </c>
      <c r="CG3" s="22">
        <v>23</v>
      </c>
      <c r="CH3" s="22">
        <v>2</v>
      </c>
      <c r="CI3" s="68">
        <v>1</v>
      </c>
      <c r="CJ3" s="22">
        <v>6</v>
      </c>
      <c r="CK3" s="22">
        <v>0</v>
      </c>
      <c r="CL3" s="22">
        <v>21</v>
      </c>
      <c r="CM3" s="22">
        <v>0</v>
      </c>
      <c r="CN3" s="68">
        <v>4</v>
      </c>
      <c r="CO3" s="69">
        <v>24</v>
      </c>
      <c r="CP3" s="69">
        <v>2</v>
      </c>
      <c r="CQ3" s="69">
        <v>3</v>
      </c>
      <c r="CR3" s="69">
        <v>0</v>
      </c>
      <c r="CS3" s="68">
        <v>0.1</v>
      </c>
      <c r="CT3" s="22">
        <v>1</v>
      </c>
      <c r="CU3" s="22">
        <v>0</v>
      </c>
      <c r="CV3" s="22">
        <v>1</v>
      </c>
      <c r="CW3" s="22">
        <v>0</v>
      </c>
      <c r="CX3" s="68">
        <v>2</v>
      </c>
      <c r="CY3" s="22">
        <v>12</v>
      </c>
      <c r="CZ3" s="22">
        <v>0</v>
      </c>
      <c r="DA3" s="22">
        <v>9</v>
      </c>
      <c r="DB3" s="22">
        <v>1</v>
      </c>
      <c r="DC3" s="68">
        <v>8</v>
      </c>
      <c r="DD3" s="22">
        <v>48</v>
      </c>
      <c r="DE3" s="22">
        <v>2</v>
      </c>
      <c r="DF3" s="22">
        <v>20</v>
      </c>
      <c r="DG3" s="22">
        <v>2</v>
      </c>
      <c r="DH3" s="68">
        <v>6</v>
      </c>
      <c r="DI3" s="69">
        <v>36</v>
      </c>
      <c r="DJ3" s="69">
        <v>2</v>
      </c>
      <c r="DK3" s="69">
        <v>10</v>
      </c>
      <c r="DL3" s="69">
        <v>0</v>
      </c>
      <c r="DM3" s="71">
        <v>1</v>
      </c>
      <c r="DN3" s="69">
        <v>6</v>
      </c>
      <c r="DO3" s="69">
        <v>0</v>
      </c>
      <c r="DP3" s="69">
        <v>4</v>
      </c>
      <c r="DQ3" s="69">
        <v>1</v>
      </c>
      <c r="DR3" s="71">
        <v>3</v>
      </c>
      <c r="DS3" s="69">
        <v>18</v>
      </c>
      <c r="DT3" s="69">
        <v>0</v>
      </c>
      <c r="DU3" s="69">
        <v>25</v>
      </c>
      <c r="DV3" s="69">
        <v>2</v>
      </c>
      <c r="DW3" s="30">
        <v>2</v>
      </c>
      <c r="DX3">
        <v>12</v>
      </c>
      <c r="DY3">
        <v>0</v>
      </c>
      <c r="DZ3">
        <v>10</v>
      </c>
      <c r="EA3">
        <v>0</v>
      </c>
      <c r="EB3" s="30">
        <v>4</v>
      </c>
      <c r="EC3">
        <v>24</v>
      </c>
      <c r="ED3">
        <v>0</v>
      </c>
      <c r="EE3">
        <v>15</v>
      </c>
      <c r="EF3">
        <v>2</v>
      </c>
      <c r="EG3" s="30">
        <v>3</v>
      </c>
      <c r="EH3">
        <v>18</v>
      </c>
      <c r="EI3">
        <v>0</v>
      </c>
      <c r="EJ3">
        <v>9</v>
      </c>
      <c r="EK3">
        <v>3</v>
      </c>
      <c r="EL3" s="30">
        <v>1</v>
      </c>
      <c r="EM3">
        <v>6</v>
      </c>
      <c r="EN3">
        <v>0</v>
      </c>
      <c r="EO3">
        <v>11</v>
      </c>
      <c r="EP3">
        <v>0</v>
      </c>
      <c r="EQ3" s="30">
        <v>4</v>
      </c>
      <c r="ER3">
        <v>24</v>
      </c>
      <c r="ES3">
        <v>2</v>
      </c>
      <c r="ET3">
        <v>8</v>
      </c>
      <c r="EU3">
        <v>1</v>
      </c>
    </row>
    <row r="4" spans="1:151" x14ac:dyDescent="0.25">
      <c r="A4" s="77" t="str">
        <f>DR2</f>
        <v>Bluff</v>
      </c>
      <c r="B4" s="5">
        <f>DR51</f>
        <v>12</v>
      </c>
      <c r="C4" s="6">
        <f>DS51</f>
        <v>72</v>
      </c>
      <c r="D4" s="6">
        <f>DT51</f>
        <v>0</v>
      </c>
      <c r="E4" s="6">
        <f>DU51</f>
        <v>84</v>
      </c>
      <c r="F4" s="6">
        <f>DV51</f>
        <v>4</v>
      </c>
      <c r="G4" s="7">
        <f>E4/F4</f>
        <v>21</v>
      </c>
      <c r="H4" s="24"/>
      <c r="I4" s="7">
        <f>C4/F4</f>
        <v>18</v>
      </c>
      <c r="J4" s="7">
        <f>6*E4/C4</f>
        <v>7</v>
      </c>
      <c r="K4" s="20"/>
      <c r="L4" s="68"/>
      <c r="M4" s="22"/>
      <c r="N4" s="22"/>
      <c r="O4" s="22"/>
      <c r="P4" s="22"/>
      <c r="Q4" s="68"/>
      <c r="R4" s="70"/>
      <c r="S4" s="70"/>
      <c r="T4" s="70"/>
      <c r="U4" s="22"/>
      <c r="V4" s="68"/>
      <c r="W4" s="22"/>
      <c r="X4" s="22"/>
      <c r="Y4" s="22"/>
      <c r="Z4" s="22"/>
      <c r="AA4" s="68"/>
      <c r="AB4" s="22"/>
      <c r="AC4" s="22"/>
      <c r="AD4" s="22"/>
      <c r="AE4" s="22"/>
      <c r="AF4" s="68"/>
      <c r="AG4" s="22"/>
      <c r="AH4" s="22"/>
      <c r="AI4" s="22"/>
      <c r="AJ4" s="22"/>
      <c r="AK4" s="68"/>
      <c r="AL4" s="22"/>
      <c r="AM4" s="22"/>
      <c r="AN4" s="22"/>
      <c r="AO4" s="22"/>
      <c r="AP4" s="68"/>
      <c r="AQ4" s="22"/>
      <c r="AR4" s="22"/>
      <c r="AS4" s="22"/>
      <c r="AT4" s="22"/>
      <c r="AU4" s="68"/>
      <c r="AV4" s="22"/>
      <c r="AW4" s="22"/>
      <c r="AX4" s="22"/>
      <c r="AY4" s="22"/>
      <c r="AZ4" s="68"/>
      <c r="BA4" s="22"/>
      <c r="BB4" s="22"/>
      <c r="BC4" s="22"/>
      <c r="BD4" s="22"/>
      <c r="BE4" s="68"/>
      <c r="BF4" s="22"/>
      <c r="BG4" s="22"/>
      <c r="BH4" s="22"/>
      <c r="BI4" s="22"/>
      <c r="BJ4" s="68"/>
      <c r="BK4" s="22"/>
      <c r="BL4" s="22"/>
      <c r="BM4" s="22"/>
      <c r="BN4" s="22"/>
      <c r="BO4" s="68"/>
      <c r="BP4" s="22"/>
      <c r="BQ4" s="22"/>
      <c r="BR4" s="22"/>
      <c r="BS4" s="22"/>
      <c r="BT4" s="68"/>
      <c r="BU4" s="22"/>
      <c r="BV4" s="22"/>
      <c r="BW4" s="22"/>
      <c r="BX4" s="22"/>
      <c r="BY4" s="68"/>
      <c r="BZ4" s="22"/>
      <c r="CA4" s="22"/>
      <c r="CB4" s="22"/>
      <c r="CC4" s="22"/>
      <c r="CD4" s="68"/>
      <c r="CE4" s="70"/>
      <c r="CF4" s="22"/>
      <c r="CG4" s="22"/>
      <c r="CH4" s="22"/>
      <c r="CI4" s="68"/>
      <c r="CJ4" s="22"/>
      <c r="CK4" s="22"/>
      <c r="CL4" s="22"/>
      <c r="CM4" s="22"/>
      <c r="CN4" s="68"/>
      <c r="CO4" s="69"/>
      <c r="CP4" s="69"/>
      <c r="CQ4" s="69"/>
      <c r="CR4" s="69"/>
      <c r="CS4" s="68"/>
      <c r="CT4" s="22"/>
      <c r="CU4" s="22"/>
      <c r="CV4" s="22"/>
      <c r="CW4" s="22"/>
      <c r="CX4" s="68"/>
      <c r="CY4" s="22"/>
      <c r="CZ4" s="22"/>
      <c r="DA4" s="22"/>
      <c r="DB4" s="22"/>
      <c r="DC4" s="68"/>
      <c r="DD4" s="22"/>
      <c r="DE4" s="22"/>
      <c r="DF4" s="22"/>
      <c r="DG4" s="22"/>
      <c r="DH4" s="68"/>
      <c r="DI4" s="69"/>
      <c r="DJ4" s="69"/>
      <c r="DK4" s="69"/>
      <c r="DL4" s="69"/>
      <c r="DM4" s="71"/>
      <c r="DN4" s="69"/>
      <c r="DO4" s="69"/>
      <c r="DP4" s="69"/>
      <c r="DQ4" s="69"/>
      <c r="DR4" s="71"/>
      <c r="DS4" s="69"/>
      <c r="DT4" s="69"/>
      <c r="DU4" s="69"/>
      <c r="DV4" s="69"/>
      <c r="DW4" s="30"/>
      <c r="EB4" s="30"/>
      <c r="EG4" s="30"/>
      <c r="EL4" s="30"/>
      <c r="EQ4" s="30"/>
    </row>
    <row r="5" spans="1:151" x14ac:dyDescent="0.25">
      <c r="A5" s="76" t="str">
        <f>AA2</f>
        <v>Cullen M</v>
      </c>
      <c r="B5" s="5">
        <f>AA51</f>
        <v>20</v>
      </c>
      <c r="C5" s="15">
        <f>AB51</f>
        <v>120</v>
      </c>
      <c r="D5" s="15">
        <f>AC51</f>
        <v>0</v>
      </c>
      <c r="E5" s="15">
        <f>AD51</f>
        <v>97</v>
      </c>
      <c r="F5" s="15">
        <f>AE51</f>
        <v>4</v>
      </c>
      <c r="G5" s="7">
        <f>E5/F5</f>
        <v>24.25</v>
      </c>
      <c r="H5" s="24"/>
      <c r="I5" s="7">
        <f>C5/F5</f>
        <v>30</v>
      </c>
      <c r="J5" s="7">
        <f>6*E5/C5</f>
        <v>4.8499999999999996</v>
      </c>
      <c r="K5" s="20"/>
      <c r="L5" s="68"/>
      <c r="M5" s="22"/>
      <c r="N5" s="22"/>
      <c r="O5" s="22"/>
      <c r="P5" s="22"/>
      <c r="Q5" s="68">
        <v>1.3</v>
      </c>
      <c r="R5" s="70">
        <v>9</v>
      </c>
      <c r="S5" s="70">
        <v>0</v>
      </c>
      <c r="T5" s="70">
        <v>11</v>
      </c>
      <c r="U5" s="22">
        <v>0</v>
      </c>
      <c r="V5" s="68">
        <v>2</v>
      </c>
      <c r="W5" s="22">
        <v>12</v>
      </c>
      <c r="X5" s="22">
        <v>0</v>
      </c>
      <c r="Y5" s="22">
        <v>14</v>
      </c>
      <c r="Z5" s="22">
        <v>0</v>
      </c>
      <c r="AA5" s="68">
        <v>3</v>
      </c>
      <c r="AB5" s="22">
        <v>18</v>
      </c>
      <c r="AC5" s="22">
        <v>0</v>
      </c>
      <c r="AD5" s="22">
        <v>17</v>
      </c>
      <c r="AE5" s="22">
        <v>0</v>
      </c>
      <c r="AF5" s="68"/>
      <c r="AG5" s="22"/>
      <c r="AH5" s="22"/>
      <c r="AI5" s="22"/>
      <c r="AJ5" s="22"/>
      <c r="AK5" s="68">
        <v>3</v>
      </c>
      <c r="AL5" s="70">
        <v>18</v>
      </c>
      <c r="AM5" s="22">
        <v>0</v>
      </c>
      <c r="AN5" s="22">
        <v>9</v>
      </c>
      <c r="AO5" s="22">
        <v>1</v>
      </c>
      <c r="AP5" s="68">
        <v>3</v>
      </c>
      <c r="AQ5" s="22">
        <v>18</v>
      </c>
      <c r="AR5" s="22">
        <v>1</v>
      </c>
      <c r="AS5" s="22">
        <v>4</v>
      </c>
      <c r="AT5" s="22">
        <v>1</v>
      </c>
      <c r="AU5" s="68">
        <v>2</v>
      </c>
      <c r="AV5" s="22">
        <v>12</v>
      </c>
      <c r="AW5" s="22">
        <v>1</v>
      </c>
      <c r="AX5" s="22">
        <v>3</v>
      </c>
      <c r="AY5" s="22">
        <v>1</v>
      </c>
      <c r="AZ5" s="68">
        <v>4</v>
      </c>
      <c r="BA5" s="22">
        <v>24</v>
      </c>
      <c r="BB5" s="22">
        <v>0</v>
      </c>
      <c r="BC5" s="22">
        <v>15</v>
      </c>
      <c r="BD5" s="22">
        <v>1</v>
      </c>
      <c r="BE5" s="68">
        <v>6</v>
      </c>
      <c r="BF5" s="69">
        <v>36</v>
      </c>
      <c r="BG5" s="69">
        <v>1</v>
      </c>
      <c r="BH5" s="69">
        <v>15</v>
      </c>
      <c r="BI5" s="69">
        <v>2</v>
      </c>
      <c r="BJ5" s="68">
        <v>2</v>
      </c>
      <c r="BK5" s="69">
        <v>12</v>
      </c>
      <c r="BL5" s="69">
        <v>0</v>
      </c>
      <c r="BM5" s="69">
        <v>4</v>
      </c>
      <c r="BN5" s="69">
        <v>0</v>
      </c>
      <c r="BO5" s="68">
        <v>2</v>
      </c>
      <c r="BP5" s="22">
        <v>12</v>
      </c>
      <c r="BQ5" s="22">
        <v>0</v>
      </c>
      <c r="BR5" s="22">
        <v>19</v>
      </c>
      <c r="BS5" s="22">
        <v>1</v>
      </c>
      <c r="BT5" s="68">
        <v>4</v>
      </c>
      <c r="BU5" s="69">
        <v>24</v>
      </c>
      <c r="BV5" s="69">
        <v>0</v>
      </c>
      <c r="BW5" s="69">
        <v>27</v>
      </c>
      <c r="BX5" s="69">
        <v>0</v>
      </c>
      <c r="BY5" s="68">
        <v>2</v>
      </c>
      <c r="BZ5" s="69">
        <v>12</v>
      </c>
      <c r="CA5" s="69">
        <v>0</v>
      </c>
      <c r="CB5" s="69">
        <v>18</v>
      </c>
      <c r="CC5" s="69">
        <v>0</v>
      </c>
      <c r="CD5" s="71">
        <v>5</v>
      </c>
      <c r="CE5" s="70">
        <v>30</v>
      </c>
      <c r="CF5" s="69">
        <v>0</v>
      </c>
      <c r="CG5" s="69">
        <v>12</v>
      </c>
      <c r="CH5" s="69">
        <v>0</v>
      </c>
      <c r="CI5" s="68"/>
      <c r="CJ5" s="69"/>
      <c r="CK5" s="69"/>
      <c r="CL5" s="69"/>
      <c r="CM5" s="69"/>
      <c r="CN5" s="68">
        <v>6</v>
      </c>
      <c r="CO5" s="22">
        <v>36</v>
      </c>
      <c r="CP5" s="22">
        <v>1</v>
      </c>
      <c r="CQ5" s="22">
        <v>29</v>
      </c>
      <c r="CR5" s="22">
        <v>1</v>
      </c>
      <c r="CS5" s="68">
        <v>2</v>
      </c>
      <c r="CT5" s="69">
        <v>12</v>
      </c>
      <c r="CU5" s="69">
        <v>0</v>
      </c>
      <c r="CV5" s="69">
        <v>8</v>
      </c>
      <c r="CW5" s="69">
        <v>0</v>
      </c>
      <c r="CX5" s="68"/>
      <c r="CY5" s="69"/>
      <c r="CZ5" s="69"/>
      <c r="DA5" s="69"/>
      <c r="DB5" s="69"/>
      <c r="DC5" s="68">
        <v>8</v>
      </c>
      <c r="DD5" s="22">
        <v>48</v>
      </c>
      <c r="DE5" s="22">
        <v>0</v>
      </c>
      <c r="DF5" s="22">
        <v>26</v>
      </c>
      <c r="DG5" s="22">
        <v>2</v>
      </c>
      <c r="DH5" s="68">
        <v>2</v>
      </c>
      <c r="DI5" s="69">
        <v>12</v>
      </c>
      <c r="DJ5" s="69">
        <v>0</v>
      </c>
      <c r="DK5" s="69">
        <v>12</v>
      </c>
      <c r="DL5" s="69">
        <v>0</v>
      </c>
      <c r="DM5" s="30">
        <v>2</v>
      </c>
      <c r="DN5" s="69">
        <v>12</v>
      </c>
      <c r="DO5" s="69">
        <v>0</v>
      </c>
      <c r="DP5" s="69">
        <v>17</v>
      </c>
      <c r="DQ5" s="69">
        <v>2</v>
      </c>
      <c r="DR5" s="30">
        <v>3</v>
      </c>
      <c r="DS5" s="69">
        <v>18</v>
      </c>
      <c r="DT5" s="69">
        <v>0</v>
      </c>
      <c r="DU5" s="69">
        <v>35</v>
      </c>
      <c r="DV5" s="69">
        <v>1</v>
      </c>
      <c r="DW5" s="30">
        <v>1</v>
      </c>
      <c r="DX5">
        <v>6</v>
      </c>
      <c r="DY5">
        <v>0</v>
      </c>
      <c r="DZ5">
        <v>10</v>
      </c>
      <c r="EA5">
        <v>1</v>
      </c>
      <c r="EB5" s="30">
        <v>4</v>
      </c>
      <c r="EC5" s="26">
        <v>24</v>
      </c>
      <c r="ED5" s="26">
        <v>0</v>
      </c>
      <c r="EE5" s="26">
        <v>28</v>
      </c>
      <c r="EF5" s="26">
        <v>1</v>
      </c>
      <c r="EG5" s="30">
        <v>2</v>
      </c>
      <c r="EH5">
        <v>12</v>
      </c>
      <c r="EI5">
        <v>0</v>
      </c>
      <c r="EJ5">
        <v>9</v>
      </c>
      <c r="EK5">
        <v>1</v>
      </c>
      <c r="EL5" s="30"/>
      <c r="EQ5" s="30">
        <v>4</v>
      </c>
      <c r="ER5">
        <v>24</v>
      </c>
      <c r="ES5">
        <v>0</v>
      </c>
      <c r="ET5">
        <v>21</v>
      </c>
      <c r="EU5">
        <v>0</v>
      </c>
    </row>
    <row r="6" spans="1:151" x14ac:dyDescent="0.25">
      <c r="A6" s="4" t="str">
        <f>V2</f>
        <v>Day G</v>
      </c>
      <c r="B6" s="5">
        <f>V51</f>
        <v>80</v>
      </c>
      <c r="C6" s="15">
        <f>W51</f>
        <v>480</v>
      </c>
      <c r="D6" s="15">
        <f>X51</f>
        <v>6</v>
      </c>
      <c r="E6" s="15">
        <f>Y51</f>
        <v>402</v>
      </c>
      <c r="F6" s="15">
        <f>Z51</f>
        <v>15</v>
      </c>
      <c r="G6" s="7">
        <f t="shared" ref="G6:G17" si="0">E6/F6</f>
        <v>26.8</v>
      </c>
      <c r="H6" s="24">
        <v>2</v>
      </c>
      <c r="I6" s="7">
        <f t="shared" ref="I6:I17" si="1">C6/F6</f>
        <v>32</v>
      </c>
      <c r="J6" s="7">
        <f t="shared" ref="J6:J17" si="2">6*E6/C6</f>
        <v>5.0250000000000004</v>
      </c>
      <c r="K6" s="20"/>
      <c r="L6" s="68"/>
      <c r="M6" s="22"/>
      <c r="N6" s="22"/>
      <c r="O6" s="22"/>
      <c r="P6" s="22"/>
      <c r="Q6" s="68">
        <v>3</v>
      </c>
      <c r="R6" s="70">
        <v>18</v>
      </c>
      <c r="S6" s="70">
        <v>0</v>
      </c>
      <c r="T6" s="70">
        <v>15</v>
      </c>
      <c r="U6" s="22">
        <v>3</v>
      </c>
      <c r="V6" s="68">
        <v>4</v>
      </c>
      <c r="W6" s="22">
        <v>24</v>
      </c>
      <c r="X6" s="22">
        <v>0</v>
      </c>
      <c r="Y6" s="22">
        <v>13</v>
      </c>
      <c r="Z6" s="22">
        <v>0</v>
      </c>
      <c r="AA6" s="68">
        <v>4</v>
      </c>
      <c r="AB6" s="22">
        <v>24</v>
      </c>
      <c r="AC6" s="22">
        <v>0</v>
      </c>
      <c r="AD6" s="22">
        <v>16</v>
      </c>
      <c r="AE6" s="22">
        <v>0</v>
      </c>
      <c r="AF6" s="68"/>
      <c r="AG6" s="22"/>
      <c r="AH6" s="22"/>
      <c r="AI6" s="22"/>
      <c r="AJ6" s="22"/>
      <c r="AK6" s="68">
        <v>2</v>
      </c>
      <c r="AL6" s="70">
        <v>12</v>
      </c>
      <c r="AM6" s="22">
        <v>0</v>
      </c>
      <c r="AN6" s="22">
        <v>11</v>
      </c>
      <c r="AO6" s="22">
        <v>1</v>
      </c>
      <c r="AP6" s="68">
        <v>2</v>
      </c>
      <c r="AQ6" s="22">
        <v>12</v>
      </c>
      <c r="AR6" s="22">
        <v>0</v>
      </c>
      <c r="AS6" s="22">
        <v>6</v>
      </c>
      <c r="AT6" s="22">
        <v>1</v>
      </c>
      <c r="AU6" s="68">
        <v>3</v>
      </c>
      <c r="AV6" s="22">
        <v>18</v>
      </c>
      <c r="AW6" s="22">
        <v>0</v>
      </c>
      <c r="AX6" s="22">
        <v>6</v>
      </c>
      <c r="AY6" s="22">
        <v>2</v>
      </c>
      <c r="AZ6" s="68">
        <v>5</v>
      </c>
      <c r="BA6" s="22">
        <v>30</v>
      </c>
      <c r="BB6" s="22">
        <v>1</v>
      </c>
      <c r="BC6" s="22">
        <v>21</v>
      </c>
      <c r="BD6" s="22">
        <v>0</v>
      </c>
      <c r="BE6" s="68">
        <v>8</v>
      </c>
      <c r="BF6" s="69">
        <v>48</v>
      </c>
      <c r="BG6" s="69">
        <v>0</v>
      </c>
      <c r="BH6" s="69">
        <v>30</v>
      </c>
      <c r="BI6" s="69">
        <v>2</v>
      </c>
      <c r="BJ6" s="68">
        <v>2</v>
      </c>
      <c r="BK6" s="69">
        <v>12</v>
      </c>
      <c r="BL6" s="69">
        <v>0</v>
      </c>
      <c r="BM6" s="69">
        <v>16</v>
      </c>
      <c r="BN6" s="69">
        <v>1</v>
      </c>
      <c r="BO6" s="68">
        <v>2</v>
      </c>
      <c r="BP6" s="22">
        <v>12</v>
      </c>
      <c r="BQ6" s="22">
        <v>0</v>
      </c>
      <c r="BR6" s="22">
        <v>12</v>
      </c>
      <c r="BS6" s="22">
        <v>1</v>
      </c>
      <c r="BT6" s="68">
        <v>2</v>
      </c>
      <c r="BU6" s="69">
        <v>12</v>
      </c>
      <c r="BV6" s="69">
        <v>0</v>
      </c>
      <c r="BW6" s="69">
        <v>27</v>
      </c>
      <c r="BX6" s="69">
        <v>1</v>
      </c>
      <c r="BY6" s="68">
        <v>4</v>
      </c>
      <c r="BZ6" s="69">
        <v>24</v>
      </c>
      <c r="CA6" s="69">
        <v>0</v>
      </c>
      <c r="CB6" s="69">
        <v>32</v>
      </c>
      <c r="CC6" s="69">
        <v>0</v>
      </c>
      <c r="CD6" s="71">
        <v>6</v>
      </c>
      <c r="CE6" s="70">
        <v>36</v>
      </c>
      <c r="CF6" s="69">
        <v>2</v>
      </c>
      <c r="CG6" s="69">
        <v>5</v>
      </c>
      <c r="CH6" s="69">
        <v>2</v>
      </c>
      <c r="CI6" s="68"/>
      <c r="CJ6" s="69"/>
      <c r="CK6" s="69"/>
      <c r="CL6" s="69"/>
      <c r="CM6" s="69"/>
      <c r="CN6" s="68">
        <v>4</v>
      </c>
      <c r="CO6" s="22">
        <v>24</v>
      </c>
      <c r="CP6" s="22">
        <v>0</v>
      </c>
      <c r="CQ6" s="22">
        <v>13</v>
      </c>
      <c r="CR6" s="22">
        <v>1</v>
      </c>
      <c r="CS6" s="68">
        <v>2</v>
      </c>
      <c r="CT6" s="69">
        <v>12</v>
      </c>
      <c r="CU6" s="69">
        <v>0</v>
      </c>
      <c r="CV6" s="69">
        <v>13</v>
      </c>
      <c r="CW6" s="69">
        <v>1</v>
      </c>
      <c r="CX6" s="68"/>
      <c r="CY6" s="69"/>
      <c r="CZ6" s="69"/>
      <c r="DA6" s="69"/>
      <c r="DB6" s="69"/>
      <c r="DC6" s="68">
        <v>4</v>
      </c>
      <c r="DD6" s="69">
        <v>24</v>
      </c>
      <c r="DE6" s="69">
        <v>0</v>
      </c>
      <c r="DF6" s="69">
        <v>21</v>
      </c>
      <c r="DG6" s="69">
        <v>2</v>
      </c>
      <c r="DH6" s="68">
        <v>5</v>
      </c>
      <c r="DI6">
        <v>30</v>
      </c>
      <c r="DJ6">
        <v>0</v>
      </c>
      <c r="DK6" s="69">
        <v>19</v>
      </c>
      <c r="DL6" s="69">
        <v>1</v>
      </c>
      <c r="DM6" s="30">
        <v>2</v>
      </c>
      <c r="DN6" s="26">
        <v>12</v>
      </c>
      <c r="DO6" s="26">
        <v>0</v>
      </c>
      <c r="DP6" s="26">
        <v>16</v>
      </c>
      <c r="DQ6" s="26">
        <v>2</v>
      </c>
      <c r="DR6" s="30">
        <v>1</v>
      </c>
      <c r="DS6" s="26">
        <v>6</v>
      </c>
      <c r="DT6" s="26">
        <v>0</v>
      </c>
      <c r="DU6" s="26">
        <v>2</v>
      </c>
      <c r="DV6" s="26">
        <v>0</v>
      </c>
      <c r="DW6" s="30"/>
      <c r="EB6" s="30"/>
      <c r="EG6" s="30"/>
      <c r="EL6" s="30"/>
      <c r="EQ6" s="30">
        <v>2</v>
      </c>
      <c r="ER6">
        <v>12</v>
      </c>
      <c r="ES6">
        <v>0</v>
      </c>
      <c r="ET6">
        <v>18</v>
      </c>
      <c r="EU6">
        <v>0</v>
      </c>
    </row>
    <row r="7" spans="1:151" x14ac:dyDescent="0.25">
      <c r="A7" s="77" t="str">
        <f>AK2</f>
        <v>Holliday</v>
      </c>
      <c r="B7" s="35">
        <f>AK51</f>
        <v>20.2</v>
      </c>
      <c r="C7" s="36">
        <f>AL51</f>
        <v>122</v>
      </c>
      <c r="D7" s="36">
        <f>AM51</f>
        <v>1</v>
      </c>
      <c r="E7" s="36">
        <f>AN51</f>
        <v>141</v>
      </c>
      <c r="F7" s="36">
        <f>AO51</f>
        <v>5</v>
      </c>
      <c r="G7" s="7">
        <f t="shared" si="0"/>
        <v>28.2</v>
      </c>
      <c r="H7" s="24"/>
      <c r="I7" s="7">
        <f t="shared" si="1"/>
        <v>24.4</v>
      </c>
      <c r="J7" s="7">
        <f t="shared" si="2"/>
        <v>6.9344262295081966</v>
      </c>
      <c r="K7" s="7"/>
      <c r="L7" s="68"/>
      <c r="M7" s="22"/>
      <c r="N7" s="22"/>
      <c r="O7" s="22"/>
      <c r="P7" s="22"/>
      <c r="Q7" s="68">
        <v>2</v>
      </c>
      <c r="R7" s="70">
        <v>12</v>
      </c>
      <c r="S7" s="70">
        <v>0</v>
      </c>
      <c r="T7" s="70">
        <v>14</v>
      </c>
      <c r="U7" s="22">
        <v>2</v>
      </c>
      <c r="V7" s="68">
        <v>4</v>
      </c>
      <c r="W7" s="22">
        <v>24</v>
      </c>
      <c r="X7" s="22">
        <v>0</v>
      </c>
      <c r="Y7" s="22">
        <v>50</v>
      </c>
      <c r="Z7" s="22">
        <v>2</v>
      </c>
      <c r="AA7" s="68">
        <v>3</v>
      </c>
      <c r="AB7" s="22">
        <v>18</v>
      </c>
      <c r="AC7" s="22">
        <v>0</v>
      </c>
      <c r="AD7" s="22">
        <v>10</v>
      </c>
      <c r="AE7" s="22">
        <v>1</v>
      </c>
      <c r="AF7" s="68"/>
      <c r="AG7" s="22"/>
      <c r="AH7" s="22"/>
      <c r="AI7" s="22"/>
      <c r="AJ7" s="22"/>
      <c r="AK7" s="68">
        <v>2</v>
      </c>
      <c r="AL7" s="70">
        <v>12</v>
      </c>
      <c r="AM7" s="22">
        <v>0</v>
      </c>
      <c r="AN7" s="22">
        <v>23</v>
      </c>
      <c r="AO7" s="22">
        <v>1</v>
      </c>
      <c r="AP7" s="68">
        <v>4</v>
      </c>
      <c r="AQ7" s="22">
        <v>24</v>
      </c>
      <c r="AR7" s="22">
        <v>1</v>
      </c>
      <c r="AS7" s="22">
        <v>5</v>
      </c>
      <c r="AT7" s="22">
        <v>1</v>
      </c>
      <c r="AU7" s="68">
        <v>2</v>
      </c>
      <c r="AV7" s="22">
        <v>12</v>
      </c>
      <c r="AW7" s="22">
        <v>0</v>
      </c>
      <c r="AX7" s="22">
        <v>11</v>
      </c>
      <c r="AY7" s="22">
        <v>1</v>
      </c>
      <c r="AZ7" s="68">
        <v>8</v>
      </c>
      <c r="BA7" s="22">
        <v>48</v>
      </c>
      <c r="BB7" s="22">
        <v>3</v>
      </c>
      <c r="BC7" s="22">
        <v>14</v>
      </c>
      <c r="BD7" s="22">
        <v>1</v>
      </c>
      <c r="BE7" s="68">
        <v>3</v>
      </c>
      <c r="BF7" s="69">
        <v>18</v>
      </c>
      <c r="BG7" s="69">
        <v>0</v>
      </c>
      <c r="BH7" s="69">
        <v>14</v>
      </c>
      <c r="BI7" s="69">
        <v>0</v>
      </c>
      <c r="BJ7" s="68">
        <v>5</v>
      </c>
      <c r="BK7" s="69">
        <v>30</v>
      </c>
      <c r="BL7" s="69">
        <v>2</v>
      </c>
      <c r="BM7" s="69">
        <v>15</v>
      </c>
      <c r="BN7" s="69">
        <v>2</v>
      </c>
      <c r="BO7" s="68">
        <v>4</v>
      </c>
      <c r="BP7" s="22">
        <v>24</v>
      </c>
      <c r="BQ7" s="22">
        <v>0</v>
      </c>
      <c r="BR7" s="22">
        <v>32</v>
      </c>
      <c r="BS7" s="22">
        <v>0</v>
      </c>
      <c r="BT7" s="68">
        <v>2</v>
      </c>
      <c r="BU7" s="69">
        <v>12</v>
      </c>
      <c r="BV7" s="69">
        <v>0</v>
      </c>
      <c r="BW7" s="69">
        <v>17</v>
      </c>
      <c r="BX7" s="69">
        <v>0</v>
      </c>
      <c r="BY7" s="68">
        <v>4</v>
      </c>
      <c r="BZ7" s="69">
        <v>24</v>
      </c>
      <c r="CA7" s="69">
        <v>1</v>
      </c>
      <c r="CB7" s="69">
        <v>28</v>
      </c>
      <c r="CC7" s="69">
        <v>0</v>
      </c>
      <c r="CD7" s="71">
        <v>2</v>
      </c>
      <c r="CE7" s="70">
        <v>12</v>
      </c>
      <c r="CF7" s="69">
        <v>0</v>
      </c>
      <c r="CG7" s="69">
        <v>7</v>
      </c>
      <c r="CH7" s="69">
        <v>0</v>
      </c>
      <c r="CI7" s="68"/>
      <c r="CJ7" s="69"/>
      <c r="CK7" s="69"/>
      <c r="CL7" s="69"/>
      <c r="CM7" s="69"/>
      <c r="CN7" s="68">
        <v>3</v>
      </c>
      <c r="CO7" s="22">
        <v>18</v>
      </c>
      <c r="CP7" s="22">
        <v>0</v>
      </c>
      <c r="CQ7" s="22">
        <v>29</v>
      </c>
      <c r="CR7" s="22">
        <v>0</v>
      </c>
      <c r="CS7" s="68">
        <v>2</v>
      </c>
      <c r="CT7" s="69">
        <v>12</v>
      </c>
      <c r="CU7" s="69">
        <v>0</v>
      </c>
      <c r="CV7" s="69">
        <v>12</v>
      </c>
      <c r="CW7" s="69">
        <v>2</v>
      </c>
      <c r="CX7" s="68"/>
      <c r="CY7" s="69"/>
      <c r="CZ7" s="69"/>
      <c r="DA7" s="69"/>
      <c r="DB7" s="69"/>
      <c r="DC7" s="68">
        <v>4</v>
      </c>
      <c r="DD7" s="69">
        <v>24</v>
      </c>
      <c r="DE7" s="69">
        <v>0</v>
      </c>
      <c r="DF7" s="69">
        <v>23</v>
      </c>
      <c r="DG7" s="69">
        <v>1</v>
      </c>
      <c r="DH7" s="68">
        <v>4</v>
      </c>
      <c r="DI7" s="69">
        <v>24</v>
      </c>
      <c r="DJ7" s="69">
        <v>0</v>
      </c>
      <c r="DK7" s="69">
        <v>40</v>
      </c>
      <c r="DL7" s="69">
        <v>2</v>
      </c>
      <c r="DM7" s="30">
        <v>2</v>
      </c>
      <c r="DN7" s="69">
        <v>12</v>
      </c>
      <c r="DO7" s="69">
        <v>0</v>
      </c>
      <c r="DP7" s="69">
        <v>17</v>
      </c>
      <c r="DQ7" s="69">
        <v>2</v>
      </c>
      <c r="DR7" s="30">
        <v>5</v>
      </c>
      <c r="DS7" s="69">
        <v>30</v>
      </c>
      <c r="DT7" s="69">
        <v>0</v>
      </c>
      <c r="DU7" s="69">
        <v>22</v>
      </c>
      <c r="DV7" s="69">
        <v>1</v>
      </c>
      <c r="DW7" s="30"/>
      <c r="EB7" s="30"/>
      <c r="EG7" s="30"/>
      <c r="EL7" s="30"/>
      <c r="EQ7" s="30">
        <v>4</v>
      </c>
      <c r="ER7">
        <v>24</v>
      </c>
      <c r="ES7">
        <v>0</v>
      </c>
      <c r="ET7">
        <v>21</v>
      </c>
      <c r="EU7">
        <v>0</v>
      </c>
    </row>
    <row r="8" spans="1:151" x14ac:dyDescent="0.25">
      <c r="A8" s="78" t="str">
        <f>AP2</f>
        <v>Lewis</v>
      </c>
      <c r="B8" s="5">
        <f>AP51</f>
        <v>121</v>
      </c>
      <c r="C8" s="15">
        <f>AQ51</f>
        <v>726</v>
      </c>
      <c r="D8" s="15">
        <f>AR51</f>
        <v>19</v>
      </c>
      <c r="E8" s="15">
        <f>AS51</f>
        <v>371</v>
      </c>
      <c r="F8" s="15">
        <f>AT51</f>
        <v>29</v>
      </c>
      <c r="G8" s="7">
        <f t="shared" si="0"/>
        <v>12.793103448275861</v>
      </c>
      <c r="H8" s="24">
        <v>1</v>
      </c>
      <c r="I8" s="7">
        <f t="shared" si="1"/>
        <v>25.03448275862069</v>
      </c>
      <c r="J8" s="7">
        <f t="shared" si="2"/>
        <v>3.0661157024793386</v>
      </c>
      <c r="K8" s="7"/>
      <c r="L8" s="68"/>
      <c r="M8" s="22"/>
      <c r="N8" s="22"/>
      <c r="O8" s="22"/>
      <c r="P8" s="22"/>
      <c r="Q8" s="68">
        <v>2</v>
      </c>
      <c r="R8" s="70">
        <v>12</v>
      </c>
      <c r="S8" s="70">
        <v>0</v>
      </c>
      <c r="T8" s="70">
        <v>9</v>
      </c>
      <c r="U8" s="22">
        <v>2</v>
      </c>
      <c r="V8" s="68">
        <v>3</v>
      </c>
      <c r="W8" s="22">
        <v>18</v>
      </c>
      <c r="X8" s="22">
        <v>0</v>
      </c>
      <c r="Y8" s="22">
        <v>12</v>
      </c>
      <c r="Z8" s="22">
        <v>3</v>
      </c>
      <c r="AA8" s="68">
        <v>4</v>
      </c>
      <c r="AB8" s="22">
        <v>24</v>
      </c>
      <c r="AC8" s="22">
        <v>0</v>
      </c>
      <c r="AD8" s="22">
        <v>29</v>
      </c>
      <c r="AE8" s="22">
        <v>0</v>
      </c>
      <c r="AF8" s="68"/>
      <c r="AG8" s="22"/>
      <c r="AH8" s="22"/>
      <c r="AI8" s="22"/>
      <c r="AJ8" s="22"/>
      <c r="AK8" s="68">
        <v>1.2</v>
      </c>
      <c r="AL8" s="70">
        <v>8</v>
      </c>
      <c r="AM8" s="22">
        <v>0</v>
      </c>
      <c r="AN8" s="22">
        <v>20</v>
      </c>
      <c r="AO8" s="22">
        <v>0</v>
      </c>
      <c r="AP8" s="71">
        <v>4</v>
      </c>
      <c r="AQ8" s="22">
        <v>24</v>
      </c>
      <c r="AR8" s="22">
        <v>2</v>
      </c>
      <c r="AS8" s="22">
        <v>10</v>
      </c>
      <c r="AT8" s="69">
        <v>1</v>
      </c>
      <c r="AU8" s="68">
        <v>1.1000000000000001</v>
      </c>
      <c r="AV8" s="69">
        <v>7</v>
      </c>
      <c r="AW8" s="69">
        <v>0</v>
      </c>
      <c r="AX8" s="69">
        <v>7</v>
      </c>
      <c r="AY8" s="69">
        <v>1</v>
      </c>
      <c r="AZ8" s="68">
        <v>4</v>
      </c>
      <c r="BA8" s="22">
        <v>24</v>
      </c>
      <c r="BB8" s="22">
        <v>2</v>
      </c>
      <c r="BC8" s="22">
        <v>11</v>
      </c>
      <c r="BD8" s="22">
        <v>2</v>
      </c>
      <c r="BE8" s="68">
        <v>7</v>
      </c>
      <c r="BF8" s="69">
        <v>42</v>
      </c>
      <c r="BG8" s="69">
        <v>1</v>
      </c>
      <c r="BH8" s="69">
        <v>25</v>
      </c>
      <c r="BI8" s="69">
        <v>2</v>
      </c>
      <c r="BJ8" s="68">
        <v>2</v>
      </c>
      <c r="BK8" s="69">
        <v>12</v>
      </c>
      <c r="BL8" s="69">
        <v>0</v>
      </c>
      <c r="BM8" s="69">
        <v>17</v>
      </c>
      <c r="BN8" s="69">
        <v>0</v>
      </c>
      <c r="BO8" s="68">
        <v>2</v>
      </c>
      <c r="BP8" s="22">
        <v>12</v>
      </c>
      <c r="BQ8" s="22">
        <v>0</v>
      </c>
      <c r="BR8" s="22">
        <v>13</v>
      </c>
      <c r="BS8" s="22">
        <v>1</v>
      </c>
      <c r="BT8" s="68">
        <v>5</v>
      </c>
      <c r="BU8" s="69">
        <v>30</v>
      </c>
      <c r="BV8" s="69">
        <v>1</v>
      </c>
      <c r="BW8" s="69">
        <v>28</v>
      </c>
      <c r="BX8" s="69">
        <v>2</v>
      </c>
      <c r="BY8" s="68"/>
      <c r="BZ8" s="69"/>
      <c r="CA8" s="69"/>
      <c r="CB8" s="69"/>
      <c r="CC8" s="69"/>
      <c r="CD8" s="71">
        <v>4</v>
      </c>
      <c r="CE8" s="70">
        <v>24</v>
      </c>
      <c r="CF8" s="69">
        <v>0</v>
      </c>
      <c r="CG8" s="69">
        <v>27</v>
      </c>
      <c r="CH8" s="69">
        <v>0</v>
      </c>
      <c r="CI8" s="68"/>
      <c r="CJ8" s="69"/>
      <c r="CK8" s="69"/>
      <c r="CL8" s="69"/>
      <c r="CM8" s="69"/>
      <c r="CN8" s="68"/>
      <c r="CO8" s="69"/>
      <c r="CP8" s="69"/>
      <c r="CQ8" s="69"/>
      <c r="CR8" s="69"/>
      <c r="CS8" s="68">
        <v>2</v>
      </c>
      <c r="CT8" s="69">
        <v>12</v>
      </c>
      <c r="CU8" s="69">
        <v>0</v>
      </c>
      <c r="CV8" s="69">
        <v>21</v>
      </c>
      <c r="CW8" s="69">
        <v>0</v>
      </c>
      <c r="CX8" s="68"/>
      <c r="CY8" s="22"/>
      <c r="CZ8" s="22"/>
      <c r="DA8" s="22"/>
      <c r="DB8" s="22"/>
      <c r="DC8" s="68">
        <v>2</v>
      </c>
      <c r="DD8" s="69">
        <v>12</v>
      </c>
      <c r="DE8" s="69">
        <v>0</v>
      </c>
      <c r="DF8" s="69">
        <v>3</v>
      </c>
      <c r="DG8" s="69">
        <v>1</v>
      </c>
      <c r="DH8" s="68">
        <v>4</v>
      </c>
      <c r="DI8" s="69">
        <v>24</v>
      </c>
      <c r="DJ8" s="69">
        <v>0</v>
      </c>
      <c r="DK8" s="69">
        <v>22</v>
      </c>
      <c r="DL8" s="69">
        <v>2</v>
      </c>
      <c r="DM8" s="30"/>
      <c r="DR8" s="30"/>
      <c r="DS8" s="4"/>
      <c r="DW8" s="30"/>
      <c r="EB8" s="30"/>
      <c r="EG8" s="30"/>
      <c r="EL8" s="30"/>
      <c r="EQ8" s="30"/>
    </row>
    <row r="9" spans="1:151" x14ac:dyDescent="0.25">
      <c r="A9" s="81" t="str">
        <f>AZ2</f>
        <v>Loveridge</v>
      </c>
      <c r="B9" s="35">
        <f>AZ51</f>
        <v>36.1</v>
      </c>
      <c r="C9" s="36">
        <f>BA51</f>
        <v>217</v>
      </c>
      <c r="D9" s="36">
        <f>BB51</f>
        <v>6</v>
      </c>
      <c r="E9" s="36">
        <f>BC51</f>
        <v>128</v>
      </c>
      <c r="F9" s="36">
        <f>BD51</f>
        <v>5</v>
      </c>
      <c r="G9" s="7">
        <f t="shared" si="0"/>
        <v>25.6</v>
      </c>
      <c r="H9" s="24"/>
      <c r="I9" s="7">
        <f t="shared" si="1"/>
        <v>43.4</v>
      </c>
      <c r="J9" s="7">
        <f t="shared" si="2"/>
        <v>3.5391705069124426</v>
      </c>
      <c r="K9" s="7"/>
      <c r="L9" s="68"/>
      <c r="M9" s="22"/>
      <c r="N9" s="22"/>
      <c r="O9" s="22"/>
      <c r="P9" s="22"/>
      <c r="Q9" s="68"/>
      <c r="R9" s="70"/>
      <c r="S9" s="70"/>
      <c r="T9" s="70"/>
      <c r="U9" s="22"/>
      <c r="V9" s="68">
        <v>2</v>
      </c>
      <c r="W9" s="22">
        <v>12</v>
      </c>
      <c r="X9" s="22">
        <v>1</v>
      </c>
      <c r="Y9" s="22">
        <v>10</v>
      </c>
      <c r="Z9" s="22">
        <v>1</v>
      </c>
      <c r="AA9" s="68">
        <v>4</v>
      </c>
      <c r="AB9" s="22">
        <v>24</v>
      </c>
      <c r="AC9" s="22">
        <v>0</v>
      </c>
      <c r="AD9" s="22">
        <v>19</v>
      </c>
      <c r="AE9" s="22">
        <v>2</v>
      </c>
      <c r="AF9" s="68"/>
      <c r="AG9" s="22"/>
      <c r="AH9" s="22"/>
      <c r="AI9" s="22"/>
      <c r="AJ9" s="22"/>
      <c r="AK9" s="68">
        <v>4</v>
      </c>
      <c r="AL9" s="70">
        <v>24</v>
      </c>
      <c r="AM9" s="22">
        <v>0</v>
      </c>
      <c r="AN9" s="22">
        <v>26</v>
      </c>
      <c r="AO9" s="22">
        <v>1</v>
      </c>
      <c r="AP9" s="68">
        <v>4</v>
      </c>
      <c r="AQ9" s="22">
        <v>24</v>
      </c>
      <c r="AR9" s="22">
        <v>1</v>
      </c>
      <c r="AS9" s="22">
        <v>28</v>
      </c>
      <c r="AT9" s="22">
        <v>1</v>
      </c>
      <c r="AU9" s="68">
        <v>2</v>
      </c>
      <c r="AV9" s="69">
        <v>12</v>
      </c>
      <c r="AW9" s="69">
        <v>0</v>
      </c>
      <c r="AX9" s="69">
        <v>9</v>
      </c>
      <c r="AY9" s="69">
        <v>2</v>
      </c>
      <c r="AZ9" s="68">
        <v>4</v>
      </c>
      <c r="BA9" s="22">
        <v>24</v>
      </c>
      <c r="BB9" s="22">
        <v>0</v>
      </c>
      <c r="BC9" s="22">
        <v>20</v>
      </c>
      <c r="BD9" s="22">
        <v>1</v>
      </c>
      <c r="BE9" s="68">
        <v>8</v>
      </c>
      <c r="BF9" s="70">
        <v>48</v>
      </c>
      <c r="BG9" s="22">
        <v>0</v>
      </c>
      <c r="BH9" s="22">
        <v>38</v>
      </c>
      <c r="BI9" s="22">
        <v>0</v>
      </c>
      <c r="BJ9" s="68"/>
      <c r="BK9" s="22"/>
      <c r="BL9" s="22"/>
      <c r="BM9" s="22"/>
      <c r="BN9" s="22"/>
      <c r="BO9" s="68">
        <v>2</v>
      </c>
      <c r="BP9" s="22">
        <v>12</v>
      </c>
      <c r="BQ9" s="22">
        <v>0</v>
      </c>
      <c r="BR9" s="22">
        <v>13</v>
      </c>
      <c r="BS9" s="22">
        <v>0</v>
      </c>
      <c r="BT9" s="68"/>
      <c r="BU9" s="69"/>
      <c r="BV9" s="69"/>
      <c r="BW9" s="69"/>
      <c r="BX9" s="69"/>
      <c r="BY9" s="68"/>
      <c r="BZ9" s="70"/>
      <c r="CA9" s="22"/>
      <c r="CB9" s="22"/>
      <c r="CC9" s="22"/>
      <c r="CD9" s="68">
        <v>4</v>
      </c>
      <c r="CE9" s="70">
        <v>24</v>
      </c>
      <c r="CF9" s="22">
        <v>0</v>
      </c>
      <c r="CG9" s="22">
        <v>24</v>
      </c>
      <c r="CH9" s="22">
        <v>2</v>
      </c>
      <c r="CI9" s="68"/>
      <c r="CJ9" s="22"/>
      <c r="CK9" s="22"/>
      <c r="CL9" s="22"/>
      <c r="CM9" s="22"/>
      <c r="CN9" s="68"/>
      <c r="CO9" s="69"/>
      <c r="CP9" s="69"/>
      <c r="CQ9" s="69"/>
      <c r="CR9" s="69"/>
      <c r="CS9" s="68">
        <v>2</v>
      </c>
      <c r="CT9" s="69">
        <v>12</v>
      </c>
      <c r="CU9" s="69">
        <v>0</v>
      </c>
      <c r="CV9" s="69">
        <v>10</v>
      </c>
      <c r="CW9" s="69">
        <v>2</v>
      </c>
      <c r="CX9" s="68"/>
      <c r="CY9" s="22"/>
      <c r="CZ9" s="22"/>
      <c r="DA9" s="22"/>
      <c r="DB9" s="22"/>
      <c r="DC9" s="68">
        <v>3</v>
      </c>
      <c r="DD9" s="22">
        <v>18</v>
      </c>
      <c r="DE9" s="22">
        <v>1</v>
      </c>
      <c r="DF9" s="22">
        <v>20</v>
      </c>
      <c r="DG9" s="22">
        <v>0</v>
      </c>
      <c r="DH9" s="68">
        <v>7</v>
      </c>
      <c r="DI9" s="69">
        <v>42</v>
      </c>
      <c r="DJ9" s="69">
        <v>0</v>
      </c>
      <c r="DK9" s="69">
        <v>21</v>
      </c>
      <c r="DL9" s="69">
        <v>1</v>
      </c>
      <c r="DM9" s="30"/>
      <c r="DR9" s="30"/>
      <c r="DS9" s="4"/>
      <c r="DW9" s="30"/>
      <c r="EB9" s="30"/>
      <c r="EG9" s="30"/>
      <c r="EL9" s="30"/>
      <c r="EQ9" s="30"/>
    </row>
    <row r="10" spans="1:151" x14ac:dyDescent="0.25">
      <c r="A10" s="76" t="str">
        <f>AU2</f>
        <v>Mason-Wilkes</v>
      </c>
      <c r="B10" s="5">
        <f>AU51</f>
        <v>21.1</v>
      </c>
      <c r="C10" s="15">
        <f>AV51</f>
        <v>127</v>
      </c>
      <c r="D10" s="15">
        <f>AW51</f>
        <v>1</v>
      </c>
      <c r="E10" s="15">
        <f>AX51</f>
        <v>89</v>
      </c>
      <c r="F10" s="15">
        <f>AY51</f>
        <v>13</v>
      </c>
      <c r="G10" s="7">
        <f t="shared" si="0"/>
        <v>6.8461538461538458</v>
      </c>
      <c r="H10" s="24">
        <v>1</v>
      </c>
      <c r="I10" s="7">
        <f t="shared" si="1"/>
        <v>9.7692307692307701</v>
      </c>
      <c r="J10" s="7">
        <f t="shared" si="2"/>
        <v>4.2047244094488185</v>
      </c>
      <c r="K10" s="7"/>
      <c r="L10" s="68"/>
      <c r="M10" s="22"/>
      <c r="N10" s="22"/>
      <c r="O10" s="22"/>
      <c r="P10" s="22"/>
      <c r="Q10" s="68"/>
      <c r="R10" s="70"/>
      <c r="S10" s="70"/>
      <c r="T10" s="70"/>
      <c r="U10" s="22"/>
      <c r="V10" s="68">
        <v>4</v>
      </c>
      <c r="W10" s="22">
        <v>24</v>
      </c>
      <c r="X10" s="22">
        <v>0</v>
      </c>
      <c r="Y10" s="22">
        <v>16</v>
      </c>
      <c r="Z10" s="22">
        <v>0</v>
      </c>
      <c r="AA10" s="68"/>
      <c r="AB10" s="22"/>
      <c r="AC10" s="22"/>
      <c r="AD10" s="22"/>
      <c r="AE10" s="22"/>
      <c r="AF10" s="71"/>
      <c r="AG10" s="22"/>
      <c r="AH10" s="22"/>
      <c r="AI10" s="22"/>
      <c r="AJ10" s="22"/>
      <c r="AK10" s="68">
        <v>1</v>
      </c>
      <c r="AL10" s="70">
        <v>6</v>
      </c>
      <c r="AM10" s="22">
        <v>1</v>
      </c>
      <c r="AN10" s="22">
        <v>0</v>
      </c>
      <c r="AO10" s="22">
        <v>0</v>
      </c>
      <c r="AP10" s="68">
        <v>4</v>
      </c>
      <c r="AQ10" s="22">
        <v>24</v>
      </c>
      <c r="AR10" s="22">
        <v>1</v>
      </c>
      <c r="AS10" s="22">
        <v>13</v>
      </c>
      <c r="AT10" s="22">
        <v>1</v>
      </c>
      <c r="AU10" s="68">
        <v>2</v>
      </c>
      <c r="AV10" s="22">
        <v>12</v>
      </c>
      <c r="AW10" s="22">
        <v>0</v>
      </c>
      <c r="AX10" s="22">
        <v>11</v>
      </c>
      <c r="AY10" s="22">
        <v>0</v>
      </c>
      <c r="AZ10" s="68">
        <v>2</v>
      </c>
      <c r="BA10" s="22">
        <v>12</v>
      </c>
      <c r="BB10" s="22">
        <v>0</v>
      </c>
      <c r="BC10" s="22">
        <v>7</v>
      </c>
      <c r="BD10" s="22">
        <v>0</v>
      </c>
      <c r="BE10" s="68">
        <v>7</v>
      </c>
      <c r="BF10" s="70">
        <v>42</v>
      </c>
      <c r="BG10" s="22">
        <v>2</v>
      </c>
      <c r="BH10" s="22">
        <v>29</v>
      </c>
      <c r="BI10" s="22">
        <v>2</v>
      </c>
      <c r="BJ10" s="68"/>
      <c r="BK10" s="22"/>
      <c r="BL10" s="22"/>
      <c r="BM10" s="22"/>
      <c r="BN10" s="22"/>
      <c r="BO10" s="68">
        <v>2</v>
      </c>
      <c r="BP10" s="22">
        <v>12</v>
      </c>
      <c r="BQ10" s="22">
        <v>0</v>
      </c>
      <c r="BR10" s="22">
        <v>8</v>
      </c>
      <c r="BS10" s="22">
        <v>2</v>
      </c>
      <c r="BT10" s="68"/>
      <c r="BU10" s="70"/>
      <c r="BV10" s="22"/>
      <c r="BW10" s="22"/>
      <c r="BX10" s="22"/>
      <c r="BY10" s="68"/>
      <c r="BZ10" s="70"/>
      <c r="CA10" s="22"/>
      <c r="CB10" s="22"/>
      <c r="CC10" s="22"/>
      <c r="CD10" s="68">
        <v>4</v>
      </c>
      <c r="CE10" s="70">
        <v>24</v>
      </c>
      <c r="CF10" s="22">
        <v>0</v>
      </c>
      <c r="CG10" s="22">
        <v>13</v>
      </c>
      <c r="CH10" s="22">
        <v>0</v>
      </c>
      <c r="CI10" s="68"/>
      <c r="CJ10" s="22"/>
      <c r="CK10" s="22"/>
      <c r="CL10" s="22"/>
      <c r="CM10" s="22"/>
      <c r="CN10" s="68"/>
      <c r="CO10" s="22"/>
      <c r="CP10" s="22"/>
      <c r="CQ10" s="22"/>
      <c r="CR10" s="22"/>
      <c r="CS10" s="68">
        <v>2</v>
      </c>
      <c r="CT10" s="69">
        <v>12</v>
      </c>
      <c r="CU10" s="69">
        <v>0</v>
      </c>
      <c r="CV10" s="69">
        <v>8</v>
      </c>
      <c r="CW10" s="69">
        <v>1</v>
      </c>
      <c r="CX10" s="68"/>
      <c r="CY10" s="22"/>
      <c r="CZ10" s="22"/>
      <c r="DA10" s="22"/>
      <c r="DB10" s="22"/>
      <c r="DC10" s="68">
        <v>4</v>
      </c>
      <c r="DD10" s="22">
        <v>24</v>
      </c>
      <c r="DE10" s="22">
        <v>0</v>
      </c>
      <c r="DF10" s="22">
        <v>16</v>
      </c>
      <c r="DG10" s="22">
        <v>2</v>
      </c>
      <c r="DH10" s="68">
        <v>6</v>
      </c>
      <c r="DI10" s="69">
        <v>36</v>
      </c>
      <c r="DJ10" s="69">
        <v>0</v>
      </c>
      <c r="DK10" s="69">
        <v>39</v>
      </c>
      <c r="DL10" s="69">
        <v>0</v>
      </c>
      <c r="DM10" s="30"/>
      <c r="DR10" s="30"/>
      <c r="DS10" s="4"/>
      <c r="DW10" s="30"/>
      <c r="EB10" s="30"/>
      <c r="EG10" s="30"/>
      <c r="EL10" s="30"/>
      <c r="EQ10" s="30"/>
    </row>
    <row r="11" spans="1:151" x14ac:dyDescent="0.25">
      <c r="A11" s="79" t="str">
        <f>BE2</f>
        <v>Obee</v>
      </c>
      <c r="B11" s="35">
        <f>BE51</f>
        <v>59</v>
      </c>
      <c r="C11" s="36">
        <f>BF51</f>
        <v>354</v>
      </c>
      <c r="D11" s="36">
        <f>BG51</f>
        <v>6</v>
      </c>
      <c r="E11" s="36">
        <f>BH51</f>
        <v>256</v>
      </c>
      <c r="F11" s="36">
        <f>BI51</f>
        <v>11</v>
      </c>
      <c r="G11" s="7">
        <f t="shared" si="0"/>
        <v>23.272727272727273</v>
      </c>
      <c r="H11" s="24">
        <v>1</v>
      </c>
      <c r="I11" s="7">
        <f t="shared" si="1"/>
        <v>32.18181818181818</v>
      </c>
      <c r="J11" s="7">
        <f t="shared" si="2"/>
        <v>4.3389830508474576</v>
      </c>
      <c r="K11" s="7"/>
      <c r="L11" s="68"/>
      <c r="M11" s="22"/>
      <c r="N11" s="22"/>
      <c r="O11" s="22"/>
      <c r="P11" s="22"/>
      <c r="Q11" s="68"/>
      <c r="R11" s="70"/>
      <c r="S11" s="70"/>
      <c r="T11" s="70"/>
      <c r="U11" s="22"/>
      <c r="V11" s="68">
        <v>8</v>
      </c>
      <c r="W11" s="22">
        <v>48</v>
      </c>
      <c r="X11" s="22">
        <v>0</v>
      </c>
      <c r="Y11" s="22">
        <v>51</v>
      </c>
      <c r="Z11" s="22">
        <v>1</v>
      </c>
      <c r="AA11" s="68"/>
      <c r="AB11" s="22"/>
      <c r="AC11" s="22"/>
      <c r="AD11" s="22"/>
      <c r="AE11" s="22"/>
      <c r="AF11" s="68"/>
      <c r="AG11" s="22"/>
      <c r="AH11" s="22"/>
      <c r="AI11" s="22"/>
      <c r="AJ11" s="22"/>
      <c r="AK11" s="68">
        <v>2</v>
      </c>
      <c r="AL11" s="70">
        <v>12</v>
      </c>
      <c r="AM11" s="22">
        <v>0</v>
      </c>
      <c r="AN11" s="22">
        <v>18</v>
      </c>
      <c r="AO11" s="22">
        <v>0</v>
      </c>
      <c r="AP11" s="68">
        <v>3</v>
      </c>
      <c r="AQ11" s="22">
        <v>18</v>
      </c>
      <c r="AR11" s="22">
        <v>0</v>
      </c>
      <c r="AS11" s="22">
        <v>14</v>
      </c>
      <c r="AT11" s="22">
        <v>1</v>
      </c>
      <c r="AU11" s="68">
        <v>2</v>
      </c>
      <c r="AV11" s="22">
        <v>12</v>
      </c>
      <c r="AW11" s="22">
        <v>0</v>
      </c>
      <c r="AX11" s="22">
        <v>15</v>
      </c>
      <c r="AY11" s="22">
        <v>3</v>
      </c>
      <c r="AZ11" s="68">
        <v>2.1</v>
      </c>
      <c r="BA11" s="22">
        <v>13</v>
      </c>
      <c r="BB11" s="22">
        <v>0</v>
      </c>
      <c r="BC11" s="22">
        <v>20</v>
      </c>
      <c r="BD11" s="22">
        <v>0</v>
      </c>
      <c r="BE11" s="71">
        <v>8</v>
      </c>
      <c r="BF11" s="69">
        <v>48</v>
      </c>
      <c r="BG11" s="22">
        <v>2</v>
      </c>
      <c r="BH11" s="22">
        <v>22</v>
      </c>
      <c r="BI11" s="22">
        <v>3</v>
      </c>
      <c r="BJ11" s="68"/>
      <c r="BK11" s="22"/>
      <c r="BL11" s="22"/>
      <c r="BM11" s="22"/>
      <c r="BN11" s="22"/>
      <c r="BO11" s="68">
        <v>2</v>
      </c>
      <c r="BP11" s="22">
        <v>12</v>
      </c>
      <c r="BQ11" s="22">
        <v>0</v>
      </c>
      <c r="BR11" s="22">
        <v>23</v>
      </c>
      <c r="BS11" s="22">
        <v>2</v>
      </c>
      <c r="BT11" s="68"/>
      <c r="BU11" s="70"/>
      <c r="BV11" s="22"/>
      <c r="BW11" s="22"/>
      <c r="BX11" s="22"/>
      <c r="BY11" s="68"/>
      <c r="BZ11" s="70"/>
      <c r="CA11" s="22"/>
      <c r="CB11" s="22"/>
      <c r="CC11" s="22"/>
      <c r="CD11" s="68">
        <v>4</v>
      </c>
      <c r="CE11" s="70">
        <v>24</v>
      </c>
      <c r="CF11" s="22">
        <v>0</v>
      </c>
      <c r="CG11" s="22">
        <v>17</v>
      </c>
      <c r="CH11" s="22">
        <v>0</v>
      </c>
      <c r="CI11" s="68"/>
      <c r="CJ11" s="22"/>
      <c r="CK11" s="22"/>
      <c r="CL11" s="22"/>
      <c r="CM11" s="22"/>
      <c r="CN11" s="68"/>
      <c r="CO11" s="22"/>
      <c r="CP11" s="22"/>
      <c r="CQ11" s="22"/>
      <c r="CR11" s="22"/>
      <c r="CS11" s="68"/>
      <c r="CT11" s="69"/>
      <c r="CU11" s="69"/>
      <c r="CV11" s="69"/>
      <c r="CW11" s="69"/>
      <c r="CX11" s="68"/>
      <c r="CY11" s="22"/>
      <c r="CZ11" s="22"/>
      <c r="DA11" s="22"/>
      <c r="DB11" s="22"/>
      <c r="DC11" s="68">
        <v>4</v>
      </c>
      <c r="DD11" s="22">
        <v>24</v>
      </c>
      <c r="DE11" s="22">
        <v>0</v>
      </c>
      <c r="DF11" s="22">
        <v>26</v>
      </c>
      <c r="DG11" s="22">
        <v>2</v>
      </c>
      <c r="DH11" s="68"/>
      <c r="DM11" s="30"/>
      <c r="DR11" s="30"/>
      <c r="DS11" s="4"/>
      <c r="DW11" s="30"/>
      <c r="EB11" s="30"/>
      <c r="EG11" s="30"/>
      <c r="EL11" s="30"/>
      <c r="EQ11" s="30"/>
    </row>
    <row r="12" spans="1:151" x14ac:dyDescent="0.25">
      <c r="A12" s="49" t="str">
        <f>EQ2</f>
        <v>O'Boyle</v>
      </c>
      <c r="B12" s="5">
        <f>EQ51</f>
        <v>14</v>
      </c>
      <c r="C12" s="15">
        <f>ER51</f>
        <v>84</v>
      </c>
      <c r="D12" s="15">
        <f>ES51</f>
        <v>2</v>
      </c>
      <c r="E12" s="15">
        <f>ET51</f>
        <v>68</v>
      </c>
      <c r="F12" s="15">
        <f>EU51</f>
        <v>1</v>
      </c>
      <c r="G12" s="7">
        <f t="shared" si="0"/>
        <v>68</v>
      </c>
      <c r="I12" s="7">
        <f>C12/F12</f>
        <v>84</v>
      </c>
      <c r="J12" s="7">
        <f>6*E12/C12</f>
        <v>4.8571428571428568</v>
      </c>
      <c r="K12" s="7"/>
      <c r="L12" s="68"/>
      <c r="M12" s="22"/>
      <c r="N12" s="22"/>
      <c r="O12" s="22"/>
      <c r="P12" s="22"/>
      <c r="Q12" s="68"/>
      <c r="R12" s="70"/>
      <c r="S12" s="70"/>
      <c r="T12" s="70"/>
      <c r="U12" s="22"/>
      <c r="V12" s="68"/>
      <c r="W12" s="22"/>
      <c r="X12" s="22"/>
      <c r="Y12" s="22"/>
      <c r="Z12" s="22"/>
      <c r="AA12" s="68"/>
      <c r="AB12" s="22"/>
      <c r="AC12" s="22"/>
      <c r="AD12" s="22"/>
      <c r="AE12" s="22"/>
      <c r="AF12" s="68"/>
      <c r="AG12" s="22"/>
      <c r="AH12" s="22"/>
      <c r="AI12" s="22"/>
      <c r="AJ12" s="22"/>
      <c r="AK12" s="68">
        <v>3</v>
      </c>
      <c r="AL12" s="70">
        <v>18</v>
      </c>
      <c r="AM12" s="22">
        <v>0</v>
      </c>
      <c r="AN12" s="22">
        <v>15</v>
      </c>
      <c r="AO12" s="22">
        <v>1</v>
      </c>
      <c r="AP12" s="68"/>
      <c r="AQ12" s="22"/>
      <c r="AR12" s="22"/>
      <c r="AS12" s="22"/>
      <c r="AT12" s="22"/>
      <c r="AU12" s="68"/>
      <c r="AV12" s="22"/>
      <c r="AW12" s="22"/>
      <c r="AX12" s="22"/>
      <c r="AY12" s="22"/>
      <c r="AZ12" s="68">
        <v>4</v>
      </c>
      <c r="BA12" s="22">
        <v>24</v>
      </c>
      <c r="BB12" s="22">
        <v>0</v>
      </c>
      <c r="BC12" s="22">
        <v>15</v>
      </c>
      <c r="BD12" s="22">
        <v>0</v>
      </c>
      <c r="BE12" s="71">
        <v>6</v>
      </c>
      <c r="BF12" s="69">
        <v>36</v>
      </c>
      <c r="BG12" s="22">
        <v>0</v>
      </c>
      <c r="BH12" s="22">
        <v>41</v>
      </c>
      <c r="BI12" s="22">
        <v>0</v>
      </c>
      <c r="BJ12" s="68"/>
      <c r="BK12" s="22"/>
      <c r="BL12" s="22"/>
      <c r="BM12" s="22"/>
      <c r="BN12" s="22"/>
      <c r="BO12" s="68"/>
      <c r="BP12" s="22"/>
      <c r="BQ12" s="22"/>
      <c r="BR12" s="22"/>
      <c r="BS12" s="22"/>
      <c r="BT12" s="68"/>
      <c r="BU12" s="70"/>
      <c r="BV12" s="22"/>
      <c r="BW12" s="22"/>
      <c r="BX12" s="22"/>
      <c r="BY12" s="68"/>
      <c r="BZ12" s="70"/>
      <c r="CA12" s="22"/>
      <c r="CB12" s="22"/>
      <c r="CC12" s="22"/>
      <c r="CD12" s="68"/>
      <c r="CE12" s="70"/>
      <c r="CF12" s="22"/>
      <c r="CG12" s="22"/>
      <c r="CH12" s="22"/>
      <c r="CI12" s="68"/>
      <c r="CJ12" s="22"/>
      <c r="CK12" s="22"/>
      <c r="CL12" s="22"/>
      <c r="CM12" s="22"/>
      <c r="CN12" s="68"/>
      <c r="CO12" s="22"/>
      <c r="CP12" s="22"/>
      <c r="CQ12" s="22"/>
      <c r="CR12" s="22"/>
      <c r="CS12" s="68"/>
      <c r="CT12" s="69"/>
      <c r="CU12" s="69"/>
      <c r="CV12" s="69"/>
      <c r="CW12" s="69"/>
      <c r="CX12" s="68"/>
      <c r="CY12" s="22"/>
      <c r="CZ12" s="22"/>
      <c r="DA12" s="22"/>
      <c r="DB12" s="22"/>
      <c r="DC12" s="68"/>
      <c r="DD12" s="22"/>
      <c r="DE12" s="22"/>
      <c r="DF12" s="22"/>
      <c r="DG12" s="22"/>
      <c r="DH12" s="68"/>
      <c r="DM12" s="30"/>
      <c r="DR12" s="30"/>
      <c r="DS12" s="4"/>
      <c r="DW12" s="30"/>
      <c r="EB12" s="30"/>
      <c r="EG12" s="30"/>
      <c r="EL12" s="30"/>
      <c r="EQ12" s="30"/>
    </row>
    <row r="13" spans="1:151" x14ac:dyDescent="0.25">
      <c r="A13" s="76" t="str">
        <f>BJ2</f>
        <v>O'Reilly</v>
      </c>
      <c r="B13" s="5">
        <f>BJ51</f>
        <v>14</v>
      </c>
      <c r="C13" s="15">
        <f>BK51</f>
        <v>84</v>
      </c>
      <c r="D13" s="15">
        <f>BL51</f>
        <v>2</v>
      </c>
      <c r="E13" s="15">
        <f>BM51</f>
        <v>65</v>
      </c>
      <c r="F13" s="15">
        <f>BN51</f>
        <v>4</v>
      </c>
      <c r="G13" s="7">
        <f t="shared" si="0"/>
        <v>16.25</v>
      </c>
      <c r="H13" s="24"/>
      <c r="I13" s="7">
        <f t="shared" si="1"/>
        <v>21</v>
      </c>
      <c r="J13" s="7">
        <f t="shared" si="2"/>
        <v>4.6428571428571432</v>
      </c>
      <c r="K13" s="7"/>
      <c r="L13" s="68"/>
      <c r="M13" s="22"/>
      <c r="N13" s="22"/>
      <c r="O13" s="22"/>
      <c r="P13" s="69"/>
      <c r="Q13" s="71"/>
      <c r="R13" s="69"/>
      <c r="S13" s="69"/>
      <c r="T13" s="69"/>
      <c r="U13" s="69"/>
      <c r="V13" s="68">
        <v>7</v>
      </c>
      <c r="W13" s="22">
        <v>42</v>
      </c>
      <c r="X13" s="22">
        <v>2</v>
      </c>
      <c r="Y13" s="22">
        <v>13</v>
      </c>
      <c r="Z13" s="22">
        <v>2</v>
      </c>
      <c r="AA13" s="68"/>
      <c r="AB13" s="22"/>
      <c r="AC13" s="22"/>
      <c r="AD13" s="22"/>
      <c r="AE13" s="22"/>
      <c r="AF13" s="68"/>
      <c r="AG13" s="22"/>
      <c r="AH13" s="22"/>
      <c r="AI13" s="22"/>
      <c r="AJ13" s="22"/>
      <c r="AK13" s="68"/>
      <c r="AL13" s="70"/>
      <c r="AM13" s="22"/>
      <c r="AN13" s="22"/>
      <c r="AO13" s="22"/>
      <c r="AP13" s="74">
        <v>4</v>
      </c>
      <c r="AQ13" s="22">
        <v>24</v>
      </c>
      <c r="AR13" s="22">
        <v>0</v>
      </c>
      <c r="AS13" s="22">
        <v>19</v>
      </c>
      <c r="AT13" s="22">
        <v>0</v>
      </c>
      <c r="AU13" s="68">
        <v>2</v>
      </c>
      <c r="AV13" s="22">
        <v>12</v>
      </c>
      <c r="AW13" s="22">
        <v>0</v>
      </c>
      <c r="AX13" s="22">
        <v>5</v>
      </c>
      <c r="AY13" s="22">
        <v>1</v>
      </c>
      <c r="AZ13" s="68"/>
      <c r="BA13" s="22"/>
      <c r="BB13" s="22"/>
      <c r="BC13" s="22"/>
      <c r="BD13" s="72"/>
      <c r="BE13" s="68"/>
      <c r="BF13" s="70"/>
      <c r="BG13" s="22"/>
      <c r="BH13" s="22"/>
      <c r="BI13" s="22"/>
      <c r="BJ13" s="68"/>
      <c r="BK13" s="22"/>
      <c r="BL13" s="22"/>
      <c r="BM13" s="22"/>
      <c r="BN13" s="22"/>
      <c r="BO13" s="68">
        <v>2</v>
      </c>
      <c r="BP13" s="22">
        <v>12</v>
      </c>
      <c r="BQ13" s="22">
        <v>0</v>
      </c>
      <c r="BR13" s="22">
        <v>15</v>
      </c>
      <c r="BS13" s="22">
        <v>1</v>
      </c>
      <c r="BT13" s="68"/>
      <c r="BU13" s="70"/>
      <c r="BV13" s="22"/>
      <c r="BW13" s="22"/>
      <c r="BX13" s="22"/>
      <c r="BY13" s="68"/>
      <c r="BZ13" s="70"/>
      <c r="CA13" s="22"/>
      <c r="CB13" s="22"/>
      <c r="CC13" s="22"/>
      <c r="CD13" s="68">
        <v>7</v>
      </c>
      <c r="CE13" s="70">
        <v>42</v>
      </c>
      <c r="CF13" s="22">
        <v>1</v>
      </c>
      <c r="CG13" s="22">
        <v>23</v>
      </c>
      <c r="CH13" s="22">
        <v>1</v>
      </c>
      <c r="CI13" s="68"/>
      <c r="CJ13" s="22"/>
      <c r="CK13" s="22"/>
      <c r="CL13" s="22"/>
      <c r="CM13" s="22"/>
      <c r="CN13" s="68"/>
      <c r="CO13" s="22"/>
      <c r="CP13" s="22"/>
      <c r="CQ13" s="22"/>
      <c r="CR13" s="22"/>
      <c r="CS13" s="68"/>
      <c r="CT13" s="22"/>
      <c r="CU13" s="22"/>
      <c r="CV13" s="22"/>
      <c r="CW13" s="22"/>
      <c r="CX13" s="68"/>
      <c r="CY13" s="22"/>
      <c r="CZ13" s="22"/>
      <c r="DA13" s="22"/>
      <c r="DB13" s="22"/>
      <c r="DC13" s="68">
        <v>8</v>
      </c>
      <c r="DD13" s="22">
        <v>48</v>
      </c>
      <c r="DE13" s="22">
        <v>1</v>
      </c>
      <c r="DF13" s="22">
        <v>49</v>
      </c>
      <c r="DG13" s="22">
        <v>2</v>
      </c>
      <c r="DH13" s="68"/>
      <c r="DM13" s="30"/>
      <c r="DR13" s="30"/>
      <c r="DS13" s="4"/>
      <c r="DW13" s="30"/>
      <c r="EB13" s="30"/>
      <c r="EG13" s="30"/>
      <c r="EL13" s="30"/>
      <c r="EQ13" s="30"/>
    </row>
    <row r="14" spans="1:151" x14ac:dyDescent="0.25">
      <c r="A14" s="76" t="str">
        <f>BO2</f>
        <v>Owens R</v>
      </c>
      <c r="B14" s="5">
        <f>BO51</f>
        <v>28</v>
      </c>
      <c r="C14" s="15">
        <f>BP51</f>
        <v>168</v>
      </c>
      <c r="D14" s="15">
        <f>BQ51</f>
        <v>0</v>
      </c>
      <c r="E14" s="15">
        <f>BR51</f>
        <v>185</v>
      </c>
      <c r="F14" s="15">
        <f>BS51</f>
        <v>10</v>
      </c>
      <c r="G14" s="7">
        <f t="shared" si="0"/>
        <v>18.5</v>
      </c>
      <c r="H14" s="24"/>
      <c r="I14" s="7">
        <f t="shared" si="1"/>
        <v>16.8</v>
      </c>
      <c r="J14" s="7">
        <f>6*E14/C14</f>
        <v>6.6071428571428568</v>
      </c>
      <c r="K14" s="7"/>
      <c r="L14" s="68"/>
      <c r="M14" s="22"/>
      <c r="N14" s="22"/>
      <c r="O14" s="22"/>
      <c r="P14" s="69"/>
      <c r="Q14" s="71"/>
      <c r="R14" s="69"/>
      <c r="S14" s="69"/>
      <c r="T14" s="69"/>
      <c r="U14" s="69"/>
      <c r="V14" s="68">
        <v>5</v>
      </c>
      <c r="W14" s="22">
        <v>30</v>
      </c>
      <c r="X14" s="22">
        <v>0</v>
      </c>
      <c r="Y14" s="22">
        <v>29</v>
      </c>
      <c r="Z14" s="22">
        <v>0</v>
      </c>
      <c r="AA14" s="68"/>
      <c r="AB14" s="22"/>
      <c r="AC14" s="22"/>
      <c r="AD14" s="22"/>
      <c r="AE14" s="22"/>
      <c r="AF14" s="68"/>
      <c r="AG14" s="22"/>
      <c r="AH14" s="22"/>
      <c r="AI14" s="22"/>
      <c r="AJ14" s="22"/>
      <c r="AK14" s="68"/>
      <c r="AL14" s="70"/>
      <c r="AM14" s="22"/>
      <c r="AN14" s="22"/>
      <c r="AO14" s="22"/>
      <c r="AP14" s="68">
        <v>7</v>
      </c>
      <c r="AQ14" s="22">
        <v>42</v>
      </c>
      <c r="AR14" s="22">
        <v>1</v>
      </c>
      <c r="AS14" s="22">
        <v>34</v>
      </c>
      <c r="AT14" s="22">
        <v>1</v>
      </c>
      <c r="AU14" s="68">
        <v>3</v>
      </c>
      <c r="AV14" s="22">
        <v>18</v>
      </c>
      <c r="AW14" s="22">
        <v>0</v>
      </c>
      <c r="AX14" s="22">
        <v>17</v>
      </c>
      <c r="AY14" s="22">
        <v>0</v>
      </c>
      <c r="AZ14" s="68"/>
      <c r="BA14" s="22"/>
      <c r="BB14" s="22"/>
      <c r="BC14" s="22"/>
      <c r="BD14" s="70"/>
      <c r="BE14" s="68"/>
      <c r="BF14" s="70"/>
      <c r="BG14" s="22"/>
      <c r="BH14" s="22"/>
      <c r="BI14" s="22"/>
      <c r="BJ14" s="68"/>
      <c r="BK14" s="22"/>
      <c r="BL14" s="22"/>
      <c r="BM14" s="22"/>
      <c r="BN14" s="22"/>
      <c r="BO14" s="68">
        <v>1</v>
      </c>
      <c r="BP14" s="22">
        <v>6</v>
      </c>
      <c r="BQ14" s="22">
        <v>0</v>
      </c>
      <c r="BR14" s="22">
        <v>9</v>
      </c>
      <c r="BS14" s="22">
        <v>0</v>
      </c>
      <c r="BT14" s="68"/>
      <c r="BU14" s="70"/>
      <c r="BV14" s="22"/>
      <c r="BW14" s="22"/>
      <c r="BX14" s="22"/>
      <c r="BY14" s="68"/>
      <c r="BZ14" s="70"/>
      <c r="CA14" s="22"/>
      <c r="CB14" s="22"/>
      <c r="CC14" s="22"/>
      <c r="CD14" s="68">
        <v>4.3</v>
      </c>
      <c r="CE14" s="70">
        <v>27</v>
      </c>
      <c r="CF14" s="22">
        <v>3</v>
      </c>
      <c r="CG14" s="22">
        <v>3</v>
      </c>
      <c r="CH14" s="22">
        <v>3</v>
      </c>
      <c r="CI14" s="68"/>
      <c r="CJ14" s="22"/>
      <c r="CK14" s="22"/>
      <c r="CL14" s="22"/>
      <c r="CM14" s="22"/>
      <c r="CN14" s="68"/>
      <c r="CO14" s="22"/>
      <c r="CP14" s="22"/>
      <c r="CQ14" s="22"/>
      <c r="CR14" s="22"/>
      <c r="CS14" s="68"/>
      <c r="CT14" s="22"/>
      <c r="CU14" s="22"/>
      <c r="CV14" s="22"/>
      <c r="CW14" s="22"/>
      <c r="CX14" s="68"/>
      <c r="CY14" s="22"/>
      <c r="CZ14" s="22"/>
      <c r="DA14" s="22"/>
      <c r="DB14" s="22"/>
      <c r="DC14" s="68">
        <v>4</v>
      </c>
      <c r="DD14" s="22">
        <v>24</v>
      </c>
      <c r="DE14" s="22">
        <v>0</v>
      </c>
      <c r="DF14" s="22">
        <v>29</v>
      </c>
      <c r="DG14" s="22">
        <v>0</v>
      </c>
      <c r="DH14" s="68"/>
      <c r="DM14" s="30"/>
      <c r="DR14" s="30"/>
      <c r="DS14" s="4"/>
      <c r="DW14" s="30"/>
      <c r="EB14" s="30"/>
      <c r="EG14" s="30"/>
      <c r="EL14" s="30"/>
      <c r="EQ14" s="30"/>
    </row>
    <row r="15" spans="1:151" x14ac:dyDescent="0.25">
      <c r="A15" s="77" t="str">
        <f>BT2</f>
        <v>Prior J</v>
      </c>
      <c r="B15" s="5">
        <f>BT51</f>
        <v>16.3</v>
      </c>
      <c r="C15" s="15">
        <f>BU51</f>
        <v>99</v>
      </c>
      <c r="D15" s="15">
        <f>BV51</f>
        <v>2</v>
      </c>
      <c r="E15" s="15">
        <f>BW51</f>
        <v>104</v>
      </c>
      <c r="F15" s="15">
        <f>BX51</f>
        <v>4</v>
      </c>
      <c r="G15" s="7">
        <f t="shared" si="0"/>
        <v>26</v>
      </c>
      <c r="H15" s="24"/>
      <c r="I15" s="7">
        <f t="shared" si="1"/>
        <v>24.75</v>
      </c>
      <c r="J15" s="7">
        <f t="shared" si="2"/>
        <v>6.3030303030303028</v>
      </c>
      <c r="K15" s="7"/>
      <c r="L15" s="68"/>
      <c r="M15" s="22"/>
      <c r="N15" s="22"/>
      <c r="O15" s="22"/>
      <c r="P15" s="69"/>
      <c r="Q15" s="71"/>
      <c r="R15" s="69"/>
      <c r="S15" s="69"/>
      <c r="T15" s="69"/>
      <c r="U15" s="69"/>
      <c r="V15" s="68">
        <v>2</v>
      </c>
      <c r="W15" s="22">
        <v>12</v>
      </c>
      <c r="X15" s="22">
        <v>0</v>
      </c>
      <c r="Y15" s="22">
        <v>4</v>
      </c>
      <c r="Z15" s="22">
        <v>3</v>
      </c>
      <c r="AA15" s="68"/>
      <c r="AB15" s="22"/>
      <c r="AC15" s="22"/>
      <c r="AD15" s="22"/>
      <c r="AE15" s="22"/>
      <c r="AF15" s="68"/>
      <c r="AG15" s="22"/>
      <c r="AH15" s="22"/>
      <c r="AI15" s="22"/>
      <c r="AJ15" s="22"/>
      <c r="AK15" s="71"/>
      <c r="AL15" s="69"/>
      <c r="AM15" s="22"/>
      <c r="AN15" s="22"/>
      <c r="AO15" s="22"/>
      <c r="AP15" s="68">
        <v>4</v>
      </c>
      <c r="AQ15" s="22">
        <v>24</v>
      </c>
      <c r="AR15" s="22">
        <v>0</v>
      </c>
      <c r="AS15" s="22">
        <v>14</v>
      </c>
      <c r="AT15" s="22">
        <v>1</v>
      </c>
      <c r="AU15" s="68"/>
      <c r="AV15" s="22"/>
      <c r="AW15" s="22"/>
      <c r="AX15" s="22"/>
      <c r="AY15" s="22"/>
      <c r="AZ15" s="68"/>
      <c r="BA15" s="22"/>
      <c r="BB15" s="22"/>
      <c r="BC15" s="22"/>
      <c r="BD15" s="22"/>
      <c r="BE15" s="68"/>
      <c r="BF15" s="70"/>
      <c r="BG15" s="22"/>
      <c r="BH15" s="22"/>
      <c r="BI15" s="22"/>
      <c r="BJ15" s="68"/>
      <c r="BK15" s="22"/>
      <c r="BL15" s="22"/>
      <c r="BM15" s="22"/>
      <c r="BN15" s="22"/>
      <c r="BO15" s="68">
        <v>2</v>
      </c>
      <c r="BP15" s="22">
        <v>12</v>
      </c>
      <c r="BQ15" s="22">
        <v>0</v>
      </c>
      <c r="BR15" s="22">
        <v>16</v>
      </c>
      <c r="BS15" s="22">
        <v>0</v>
      </c>
      <c r="BT15" s="68"/>
      <c r="BU15" s="70"/>
      <c r="BV15" s="22"/>
      <c r="BW15" s="22"/>
      <c r="BX15" s="22"/>
      <c r="BY15" s="68"/>
      <c r="BZ15" s="70"/>
      <c r="CA15" s="22"/>
      <c r="CB15" s="22"/>
      <c r="CC15" s="22"/>
      <c r="CD15" s="68">
        <v>1</v>
      </c>
      <c r="CE15" s="70">
        <v>6</v>
      </c>
      <c r="CF15" s="22">
        <v>0</v>
      </c>
      <c r="CG15" s="22">
        <v>3</v>
      </c>
      <c r="CH15" s="22">
        <v>0</v>
      </c>
      <c r="CI15" s="68"/>
      <c r="CJ15" s="22"/>
      <c r="CK15" s="22"/>
      <c r="CL15" s="22"/>
      <c r="CM15" s="22"/>
      <c r="CN15" s="68"/>
      <c r="CO15" s="22"/>
      <c r="CP15" s="22"/>
      <c r="CQ15" s="22"/>
      <c r="CR15" s="22"/>
      <c r="CS15" s="68"/>
      <c r="CT15" s="22"/>
      <c r="CU15" s="22"/>
      <c r="CV15" s="22"/>
      <c r="CW15" s="22"/>
      <c r="CX15" s="68"/>
      <c r="CY15" s="22"/>
      <c r="CZ15" s="22"/>
      <c r="DA15" s="22"/>
      <c r="DB15" s="22"/>
      <c r="DC15" s="68">
        <v>4</v>
      </c>
      <c r="DD15" s="22">
        <v>24</v>
      </c>
      <c r="DE15" s="22">
        <v>0</v>
      </c>
      <c r="DF15" s="22">
        <v>27</v>
      </c>
      <c r="DG15" s="22">
        <v>0</v>
      </c>
      <c r="DH15" s="68"/>
      <c r="DM15" s="30"/>
      <c r="DR15" s="30"/>
      <c r="DS15" s="4"/>
      <c r="DW15" s="30"/>
      <c r="EB15" s="30"/>
      <c r="EG15" s="30"/>
      <c r="EL15" s="30"/>
      <c r="EQ15" s="30"/>
    </row>
    <row r="16" spans="1:151" x14ac:dyDescent="0.25">
      <c r="A16" s="77" t="str">
        <f>BY2</f>
        <v>Shine M</v>
      </c>
      <c r="B16" s="5">
        <f>BY51</f>
        <v>13</v>
      </c>
      <c r="C16" s="15">
        <f>BZ51</f>
        <v>78</v>
      </c>
      <c r="D16" s="15">
        <f>CA51</f>
        <v>3</v>
      </c>
      <c r="E16" s="15">
        <f>CB51</f>
        <v>90</v>
      </c>
      <c r="F16" s="15">
        <f>CC51</f>
        <v>2</v>
      </c>
      <c r="G16" s="7">
        <f t="shared" si="0"/>
        <v>45</v>
      </c>
      <c r="I16" s="7">
        <f t="shared" si="1"/>
        <v>39</v>
      </c>
      <c r="J16" s="7">
        <f>6*E16/C16</f>
        <v>6.9230769230769234</v>
      </c>
      <c r="K16" s="7"/>
      <c r="L16" s="68"/>
      <c r="M16" s="22"/>
      <c r="N16" s="22"/>
      <c r="O16" s="22"/>
      <c r="P16" s="69"/>
      <c r="Q16" s="71"/>
      <c r="R16" s="69"/>
      <c r="S16" s="69"/>
      <c r="T16" s="69"/>
      <c r="U16" s="69"/>
      <c r="V16" s="68">
        <v>8</v>
      </c>
      <c r="W16" s="22">
        <v>48</v>
      </c>
      <c r="X16" s="22">
        <v>0</v>
      </c>
      <c r="Y16" s="22">
        <v>67</v>
      </c>
      <c r="Z16" s="22">
        <v>1</v>
      </c>
      <c r="AA16" s="68"/>
      <c r="AB16" s="22"/>
      <c r="AC16" s="22"/>
      <c r="AD16" s="22"/>
      <c r="AE16" s="22"/>
      <c r="AF16" s="68"/>
      <c r="AG16" s="22"/>
      <c r="AH16" s="22"/>
      <c r="AI16" s="22"/>
      <c r="AJ16" s="22"/>
      <c r="AK16" s="68"/>
      <c r="AL16" s="70"/>
      <c r="AM16" s="22"/>
      <c r="AN16" s="22"/>
      <c r="AO16" s="22"/>
      <c r="AP16" s="68">
        <v>4</v>
      </c>
      <c r="AQ16" s="22">
        <v>24</v>
      </c>
      <c r="AR16" s="22">
        <v>0</v>
      </c>
      <c r="AS16" s="22">
        <v>9</v>
      </c>
      <c r="AT16" s="22">
        <v>1</v>
      </c>
      <c r="AU16" s="68"/>
      <c r="AV16" s="22"/>
      <c r="AW16" s="22"/>
      <c r="AX16" s="22"/>
      <c r="AY16" s="22"/>
      <c r="AZ16" s="68"/>
      <c r="BA16" s="70"/>
      <c r="BB16" s="22"/>
      <c r="BC16" s="22"/>
      <c r="BD16" s="22"/>
      <c r="BE16" s="68"/>
      <c r="BF16" s="70"/>
      <c r="BG16" s="22"/>
      <c r="BH16" s="22"/>
      <c r="BI16" s="22"/>
      <c r="BJ16" s="68"/>
      <c r="BK16" s="22"/>
      <c r="BL16" s="22"/>
      <c r="BM16" s="22"/>
      <c r="BN16" s="22"/>
      <c r="BO16" s="68">
        <v>5</v>
      </c>
      <c r="BP16" s="22">
        <v>30</v>
      </c>
      <c r="BQ16" s="22">
        <v>0</v>
      </c>
      <c r="BR16" s="22">
        <v>17</v>
      </c>
      <c r="BS16" s="22">
        <v>1</v>
      </c>
      <c r="BT16" s="68"/>
      <c r="BU16" s="70"/>
      <c r="BV16" s="22"/>
      <c r="BW16" s="22"/>
      <c r="BX16" s="22"/>
      <c r="BY16" s="68"/>
      <c r="BZ16" s="70"/>
      <c r="CA16" s="22"/>
      <c r="CB16" s="22"/>
      <c r="CC16" s="22"/>
      <c r="CD16" s="68">
        <v>8</v>
      </c>
      <c r="CE16" s="70">
        <v>48</v>
      </c>
      <c r="CF16" s="22">
        <v>2</v>
      </c>
      <c r="CG16" s="22">
        <v>34</v>
      </c>
      <c r="CH16" s="22">
        <v>2</v>
      </c>
      <c r="CI16" s="68"/>
      <c r="CJ16" s="22"/>
      <c r="CK16" s="22"/>
      <c r="CL16" s="22"/>
      <c r="CM16" s="22"/>
      <c r="CN16" s="68"/>
      <c r="CO16" s="22"/>
      <c r="CP16" s="22"/>
      <c r="CQ16" s="22"/>
      <c r="CR16" s="22"/>
      <c r="CS16" s="68"/>
      <c r="CT16" s="22"/>
      <c r="CU16" s="22"/>
      <c r="CV16" s="22"/>
      <c r="CW16" s="22"/>
      <c r="CX16" s="68"/>
      <c r="CY16" s="22"/>
      <c r="CZ16" s="22"/>
      <c r="DA16" s="22"/>
      <c r="DB16" s="22"/>
      <c r="DC16" s="68">
        <v>2</v>
      </c>
      <c r="DD16" s="22">
        <v>12</v>
      </c>
      <c r="DE16" s="22">
        <v>0</v>
      </c>
      <c r="DF16" s="22">
        <v>13</v>
      </c>
      <c r="DG16" s="22">
        <v>1</v>
      </c>
      <c r="DH16" s="68"/>
      <c r="DM16" s="30"/>
      <c r="DR16" s="30"/>
      <c r="DS16" s="4"/>
      <c r="DW16" s="30"/>
      <c r="EB16" s="30"/>
      <c r="EG16" s="30"/>
      <c r="EL16" s="30"/>
      <c r="EQ16" s="30"/>
    </row>
    <row r="17" spans="1:147" x14ac:dyDescent="0.25">
      <c r="A17" s="80" t="str">
        <f>CD2</f>
        <v>Stephens M</v>
      </c>
      <c r="B17" s="5">
        <f>CD51</f>
        <v>72.099999999999994</v>
      </c>
      <c r="C17" s="15">
        <f>CE51</f>
        <v>433</v>
      </c>
      <c r="D17" s="15">
        <f>CF51</f>
        <v>8</v>
      </c>
      <c r="E17" s="15">
        <f>CG51</f>
        <v>285</v>
      </c>
      <c r="F17" s="15">
        <f>CH51</f>
        <v>19</v>
      </c>
      <c r="G17" s="7">
        <f t="shared" si="0"/>
        <v>15</v>
      </c>
      <c r="H17" s="24">
        <v>2</v>
      </c>
      <c r="I17" s="7">
        <f t="shared" si="1"/>
        <v>22.789473684210527</v>
      </c>
      <c r="J17" s="7">
        <f t="shared" si="2"/>
        <v>3.9491916859122402</v>
      </c>
      <c r="K17" s="7"/>
      <c r="L17" s="68"/>
      <c r="M17" s="22"/>
      <c r="N17" s="22"/>
      <c r="O17" s="22"/>
      <c r="P17" s="22"/>
      <c r="Q17" s="68"/>
      <c r="R17" s="70"/>
      <c r="S17" s="70"/>
      <c r="T17" s="70"/>
      <c r="U17" s="22"/>
      <c r="V17" s="68">
        <v>8</v>
      </c>
      <c r="W17" s="22">
        <v>48</v>
      </c>
      <c r="X17" s="22">
        <v>0</v>
      </c>
      <c r="Y17" s="22">
        <v>28</v>
      </c>
      <c r="Z17" s="22">
        <v>0</v>
      </c>
      <c r="AA17" s="68"/>
      <c r="AB17" s="22"/>
      <c r="AC17" s="22"/>
      <c r="AD17" s="22"/>
      <c r="AE17" s="22"/>
      <c r="AF17" s="68"/>
      <c r="AG17" s="22"/>
      <c r="AH17" s="22"/>
      <c r="AI17" s="22"/>
      <c r="AJ17" s="22"/>
      <c r="AK17" s="68"/>
      <c r="AL17" s="70"/>
      <c r="AM17" s="22"/>
      <c r="AN17" s="22"/>
      <c r="AO17" s="22"/>
      <c r="AP17" s="68">
        <v>4</v>
      </c>
      <c r="AQ17" s="22">
        <v>24</v>
      </c>
      <c r="AR17" s="22">
        <v>0</v>
      </c>
      <c r="AS17" s="22">
        <v>14</v>
      </c>
      <c r="AT17" s="22">
        <v>1</v>
      </c>
      <c r="AU17" s="68"/>
      <c r="AV17" s="22"/>
      <c r="AW17" s="22"/>
      <c r="AX17" s="22"/>
      <c r="AY17" s="22"/>
      <c r="AZ17" s="68"/>
      <c r="BA17" s="70"/>
      <c r="BB17" s="22"/>
      <c r="BC17" s="22"/>
      <c r="BD17" s="22"/>
      <c r="BE17" s="68"/>
      <c r="BF17" s="70"/>
      <c r="BG17" s="22"/>
      <c r="BH17" s="22"/>
      <c r="BI17" s="22"/>
      <c r="BJ17" s="68"/>
      <c r="BK17" s="22"/>
      <c r="BL17" s="22"/>
      <c r="BM17" s="22"/>
      <c r="BN17" s="22"/>
      <c r="BO17" s="68"/>
      <c r="BP17" s="22"/>
      <c r="BQ17" s="22"/>
      <c r="BR17" s="22"/>
      <c r="BS17" s="22"/>
      <c r="BT17" s="68"/>
      <c r="BU17" s="70"/>
      <c r="BV17" s="22"/>
      <c r="BW17" s="22"/>
      <c r="BX17" s="22"/>
      <c r="BY17" s="68"/>
      <c r="BZ17" s="70"/>
      <c r="CA17" s="22"/>
      <c r="CB17" s="22"/>
      <c r="CC17" s="22"/>
      <c r="CD17" s="68">
        <v>4.5</v>
      </c>
      <c r="CE17" s="70">
        <v>29</v>
      </c>
      <c r="CF17" s="22">
        <v>0</v>
      </c>
      <c r="CG17" s="22">
        <v>17</v>
      </c>
      <c r="CH17" s="22">
        <v>4</v>
      </c>
      <c r="CI17" s="68"/>
      <c r="CJ17" s="22"/>
      <c r="CK17" s="22"/>
      <c r="CL17" s="22"/>
      <c r="CM17" s="22"/>
      <c r="CN17" s="68"/>
      <c r="CO17" s="22"/>
      <c r="CP17" s="22"/>
      <c r="CQ17" s="22"/>
      <c r="CR17" s="22"/>
      <c r="CS17" s="68"/>
      <c r="CT17" s="22"/>
      <c r="CU17" s="22"/>
      <c r="CV17" s="22"/>
      <c r="CW17" s="22"/>
      <c r="CX17" s="68"/>
      <c r="CY17" s="22"/>
      <c r="CZ17" s="22"/>
      <c r="DA17" s="22"/>
      <c r="DB17" s="22"/>
      <c r="DC17" s="68">
        <v>7</v>
      </c>
      <c r="DD17" s="22">
        <v>42</v>
      </c>
      <c r="DE17" s="22">
        <v>1</v>
      </c>
      <c r="DF17" s="22">
        <v>23</v>
      </c>
      <c r="DG17" s="22">
        <v>2</v>
      </c>
      <c r="DH17" s="68"/>
      <c r="DM17" s="30"/>
      <c r="DR17" s="30"/>
      <c r="DS17" s="4"/>
      <c r="DW17" s="30"/>
      <c r="EB17" s="30"/>
      <c r="EG17" s="30"/>
      <c r="EL17" s="30"/>
      <c r="EQ17" s="30"/>
    </row>
    <row r="18" spans="1:147" x14ac:dyDescent="0.25">
      <c r="A18" s="81" t="str">
        <f>CN2</f>
        <v>Stewart</v>
      </c>
      <c r="B18" s="5">
        <f>CN51</f>
        <v>17</v>
      </c>
      <c r="C18" s="15">
        <f>CO51</f>
        <v>102</v>
      </c>
      <c r="D18" s="15">
        <f>CP51</f>
        <v>3</v>
      </c>
      <c r="E18" s="15">
        <f>CQ51</f>
        <v>74</v>
      </c>
      <c r="F18" s="15">
        <f>CR51</f>
        <v>2</v>
      </c>
      <c r="G18" s="7">
        <f>E18/F18</f>
        <v>37</v>
      </c>
      <c r="H18" s="24"/>
      <c r="I18" s="7">
        <f>C18/F18</f>
        <v>51</v>
      </c>
      <c r="J18" s="7">
        <f>6*E18/C18</f>
        <v>4.3529411764705879</v>
      </c>
      <c r="K18" s="7"/>
      <c r="L18" s="68"/>
      <c r="M18" s="22"/>
      <c r="N18" s="22"/>
      <c r="O18" s="22"/>
      <c r="P18" s="22"/>
      <c r="Q18" s="68"/>
      <c r="R18" s="70"/>
      <c r="S18" s="70"/>
      <c r="T18" s="70"/>
      <c r="U18" s="22"/>
      <c r="V18" s="68">
        <v>2</v>
      </c>
      <c r="W18" s="22">
        <v>12</v>
      </c>
      <c r="X18" s="22">
        <v>0</v>
      </c>
      <c r="Y18" s="22">
        <v>8</v>
      </c>
      <c r="Z18" s="22">
        <v>1</v>
      </c>
      <c r="AA18" s="68"/>
      <c r="AB18" s="22"/>
      <c r="AC18" s="22"/>
      <c r="AD18" s="22"/>
      <c r="AE18" s="22"/>
      <c r="AF18" s="68"/>
      <c r="AG18" s="22"/>
      <c r="AH18" s="22"/>
      <c r="AI18" s="22"/>
      <c r="AJ18" s="22"/>
      <c r="AK18" s="68"/>
      <c r="AL18" s="70"/>
      <c r="AM18" s="22"/>
      <c r="AN18" s="22"/>
      <c r="AO18" s="22"/>
      <c r="AP18" s="68">
        <v>2</v>
      </c>
      <c r="AQ18" s="22">
        <v>12</v>
      </c>
      <c r="AR18" s="22">
        <v>0</v>
      </c>
      <c r="AS18" s="22">
        <v>8</v>
      </c>
      <c r="AT18" s="22">
        <v>0</v>
      </c>
      <c r="AU18" s="68"/>
      <c r="AV18" s="22"/>
      <c r="AW18" s="22"/>
      <c r="AX18" s="22"/>
      <c r="AY18" s="22"/>
      <c r="AZ18" s="68"/>
      <c r="BA18" s="70"/>
      <c r="BB18" s="22"/>
      <c r="BC18" s="22"/>
      <c r="BD18" s="22"/>
      <c r="BE18" s="68"/>
      <c r="BF18" s="70"/>
      <c r="BG18" s="22"/>
      <c r="BH18" s="22"/>
      <c r="BI18" s="22"/>
      <c r="BJ18" s="68"/>
      <c r="BK18" s="22"/>
      <c r="BL18" s="22"/>
      <c r="BM18" s="22"/>
      <c r="BN18" s="22"/>
      <c r="BO18" s="68"/>
      <c r="BP18" s="22"/>
      <c r="BQ18" s="22"/>
      <c r="BR18" s="22"/>
      <c r="BS18" s="22"/>
      <c r="BT18" s="68"/>
      <c r="BU18" s="70"/>
      <c r="BV18" s="22"/>
      <c r="BW18" s="22"/>
      <c r="BX18" s="22"/>
      <c r="BY18" s="68"/>
      <c r="BZ18" s="70"/>
      <c r="CA18" s="22"/>
      <c r="CB18" s="22"/>
      <c r="CC18" s="22"/>
      <c r="CD18" s="68">
        <v>4</v>
      </c>
      <c r="CE18" s="70">
        <v>24</v>
      </c>
      <c r="CF18" s="22">
        <v>0</v>
      </c>
      <c r="CG18" s="22">
        <v>34</v>
      </c>
      <c r="CH18" s="22">
        <v>0</v>
      </c>
      <c r="CI18" s="68"/>
      <c r="CJ18" s="22"/>
      <c r="CK18" s="22"/>
      <c r="CL18" s="22"/>
      <c r="CM18" s="22"/>
      <c r="CN18" s="68"/>
      <c r="CO18" s="22"/>
      <c r="CP18" s="22"/>
      <c r="CQ18" s="22"/>
      <c r="CR18" s="22"/>
      <c r="CS18" s="68"/>
      <c r="CT18" s="22"/>
      <c r="CU18" s="22"/>
      <c r="CV18" s="22"/>
      <c r="CW18" s="22"/>
      <c r="CX18" s="68"/>
      <c r="CY18" s="22"/>
      <c r="CZ18" s="22"/>
      <c r="DA18" s="22"/>
      <c r="DB18" s="22"/>
      <c r="DC18" s="68">
        <v>4</v>
      </c>
      <c r="DD18" s="22">
        <v>24</v>
      </c>
      <c r="DE18" s="22">
        <v>1</v>
      </c>
      <c r="DF18" s="22">
        <v>20</v>
      </c>
      <c r="DG18" s="22">
        <v>3</v>
      </c>
      <c r="DH18" s="68"/>
      <c r="DM18" s="30"/>
      <c r="DR18" s="30"/>
      <c r="DS18" s="4"/>
      <c r="DW18" s="30"/>
      <c r="EB18" s="30"/>
      <c r="EG18" s="30"/>
      <c r="EL18" s="30"/>
      <c r="EQ18" s="30"/>
    </row>
    <row r="19" spans="1:147" x14ac:dyDescent="0.25">
      <c r="A19" s="81" t="str">
        <f>CS2</f>
        <v>Swain</v>
      </c>
      <c r="B19" s="5">
        <f>CS51</f>
        <v>12.1</v>
      </c>
      <c r="C19" s="15">
        <f>CT51</f>
        <v>73</v>
      </c>
      <c r="D19" s="15">
        <f>CU51</f>
        <v>0</v>
      </c>
      <c r="E19" s="15">
        <f>CV51</f>
        <v>73</v>
      </c>
      <c r="F19" s="15">
        <f>CW51</f>
        <v>6</v>
      </c>
      <c r="G19" s="7">
        <f>E19/F19</f>
        <v>12.166666666666666</v>
      </c>
      <c r="H19" s="24"/>
      <c r="I19" s="7">
        <f>C19/F19</f>
        <v>12.166666666666666</v>
      </c>
      <c r="J19" s="7">
        <f>6*E19/C19</f>
        <v>6</v>
      </c>
      <c r="K19" s="7"/>
      <c r="L19" s="68"/>
      <c r="M19" s="22"/>
      <c r="N19" s="22"/>
      <c r="O19" s="22"/>
      <c r="P19" s="22"/>
      <c r="Q19" s="68"/>
      <c r="R19" s="70"/>
      <c r="S19" s="70"/>
      <c r="T19" s="70"/>
      <c r="U19" s="22"/>
      <c r="V19" s="30">
        <v>7</v>
      </c>
      <c r="W19" s="22">
        <v>42</v>
      </c>
      <c r="X19" s="22">
        <v>3</v>
      </c>
      <c r="Y19" s="22">
        <v>10</v>
      </c>
      <c r="Z19" s="22">
        <v>1</v>
      </c>
      <c r="AA19" s="30"/>
      <c r="AF19" s="30"/>
      <c r="AK19" s="68"/>
      <c r="AL19" s="70"/>
      <c r="AM19" s="22"/>
      <c r="AN19" s="22"/>
      <c r="AO19" s="22"/>
      <c r="AP19" s="68">
        <v>5</v>
      </c>
      <c r="AQ19" s="22">
        <v>30</v>
      </c>
      <c r="AR19" s="22">
        <v>0</v>
      </c>
      <c r="AS19" s="22">
        <v>20</v>
      </c>
      <c r="AT19" s="22">
        <v>2</v>
      </c>
      <c r="AU19" s="68"/>
      <c r="AV19" s="22"/>
      <c r="AW19" s="22"/>
      <c r="AX19" s="22"/>
      <c r="AY19" s="22"/>
      <c r="AZ19" s="68"/>
      <c r="BA19" s="70"/>
      <c r="BB19" s="22"/>
      <c r="BC19" s="22"/>
      <c r="BD19" s="22"/>
      <c r="BE19" s="68"/>
      <c r="BF19" s="70"/>
      <c r="BG19" s="22"/>
      <c r="BH19" s="22"/>
      <c r="BI19" s="22"/>
      <c r="BJ19" s="68"/>
      <c r="BK19" s="22"/>
      <c r="BL19" s="22"/>
      <c r="BM19" s="22"/>
      <c r="BN19" s="22"/>
      <c r="BO19" s="68"/>
      <c r="BP19" s="22"/>
      <c r="BQ19" s="22"/>
      <c r="BR19" s="22"/>
      <c r="BS19" s="22"/>
      <c r="BT19" s="68"/>
      <c r="BU19" s="70"/>
      <c r="BV19" s="22"/>
      <c r="BW19" s="22"/>
      <c r="BX19" s="22"/>
      <c r="BY19" s="68"/>
      <c r="BZ19" s="70"/>
      <c r="CA19" s="22"/>
      <c r="CB19" s="22"/>
      <c r="CC19" s="22"/>
      <c r="CD19" s="68">
        <v>2.5</v>
      </c>
      <c r="CE19" s="70">
        <v>17</v>
      </c>
      <c r="CF19" s="22">
        <v>0</v>
      </c>
      <c r="CG19" s="22">
        <v>17</v>
      </c>
      <c r="CH19" s="22">
        <v>0</v>
      </c>
      <c r="CI19" s="68"/>
      <c r="CJ19" s="22"/>
      <c r="CK19" s="22"/>
      <c r="CL19" s="22"/>
      <c r="CM19" s="22"/>
      <c r="CN19" s="68"/>
      <c r="CO19" s="22"/>
      <c r="CP19" s="22"/>
      <c r="CQ19" s="22"/>
      <c r="CR19" s="22"/>
      <c r="CS19" s="68"/>
      <c r="CT19" s="22"/>
      <c r="CU19" s="22"/>
      <c r="CV19" s="22"/>
      <c r="CW19" s="22"/>
      <c r="CX19" s="68"/>
      <c r="CY19" s="22"/>
      <c r="CZ19" s="22"/>
      <c r="DA19" s="22"/>
      <c r="DB19" s="22"/>
      <c r="DC19" s="68">
        <v>4</v>
      </c>
      <c r="DD19" s="22">
        <v>24</v>
      </c>
      <c r="DE19" s="22">
        <v>0</v>
      </c>
      <c r="DF19" s="22">
        <v>14</v>
      </c>
      <c r="DG19" s="22">
        <v>0</v>
      </c>
      <c r="DH19" s="68"/>
      <c r="DM19" s="30"/>
      <c r="DR19" s="4"/>
      <c r="DS19" s="4"/>
      <c r="DW19" s="30"/>
      <c r="EB19" s="30"/>
      <c r="EG19" s="30"/>
      <c r="EL19" s="30"/>
      <c r="EQ19" s="30"/>
    </row>
    <row r="20" spans="1:147" x14ac:dyDescent="0.25">
      <c r="A20" s="80" t="str">
        <f>DC2</f>
        <v>Thomas D</v>
      </c>
      <c r="B20" s="5">
        <f>DC51</f>
        <v>90.3</v>
      </c>
      <c r="C20" s="15">
        <f>DD51</f>
        <v>543</v>
      </c>
      <c r="D20" s="15">
        <f>DE51</f>
        <v>6</v>
      </c>
      <c r="E20" s="15">
        <f>DF51</f>
        <v>423</v>
      </c>
      <c r="F20" s="15">
        <f>DG51</f>
        <v>25</v>
      </c>
      <c r="G20" s="7">
        <f>E20/F20</f>
        <v>16.920000000000002</v>
      </c>
      <c r="H20" s="24">
        <v>2</v>
      </c>
      <c r="I20" s="7">
        <f>C20/F20</f>
        <v>21.72</v>
      </c>
      <c r="J20" s="7">
        <f>6*E20/C20</f>
        <v>4.6740331491712706</v>
      </c>
      <c r="K20" s="7"/>
      <c r="L20" s="68"/>
      <c r="M20" s="70"/>
      <c r="N20" s="22"/>
      <c r="O20" s="22"/>
      <c r="P20" s="22"/>
      <c r="Q20" s="68"/>
      <c r="R20" s="70"/>
      <c r="S20" s="70"/>
      <c r="T20" s="70"/>
      <c r="U20" s="22"/>
      <c r="V20" s="68">
        <v>3</v>
      </c>
      <c r="W20" s="22">
        <v>18</v>
      </c>
      <c r="X20" s="22">
        <v>0</v>
      </c>
      <c r="Y20" s="22">
        <v>25</v>
      </c>
      <c r="Z20" s="22">
        <v>0</v>
      </c>
      <c r="AA20" s="68"/>
      <c r="AB20" s="22"/>
      <c r="AC20" s="22"/>
      <c r="AD20" s="22"/>
      <c r="AE20" s="22"/>
      <c r="AF20" s="68"/>
      <c r="AG20" s="22"/>
      <c r="AH20" s="22"/>
      <c r="AI20" s="22"/>
      <c r="AJ20" s="22"/>
      <c r="AK20" s="68"/>
      <c r="AL20" s="70"/>
      <c r="AM20" s="22"/>
      <c r="AN20" s="22"/>
      <c r="AO20" s="22"/>
      <c r="AP20" s="68">
        <v>4</v>
      </c>
      <c r="AQ20" s="70">
        <v>24</v>
      </c>
      <c r="AR20" s="22">
        <v>1</v>
      </c>
      <c r="AS20" s="22">
        <v>11</v>
      </c>
      <c r="AT20" s="22">
        <v>4</v>
      </c>
      <c r="AU20" s="68"/>
      <c r="AV20" s="22"/>
      <c r="AW20" s="22"/>
      <c r="AX20" s="22"/>
      <c r="AY20" s="22"/>
      <c r="AZ20" s="68"/>
      <c r="BA20" s="70"/>
      <c r="BB20" s="22"/>
      <c r="BC20" s="22"/>
      <c r="BD20" s="22"/>
      <c r="BE20" s="68"/>
      <c r="BF20" s="70"/>
      <c r="BG20" s="22"/>
      <c r="BH20" s="22"/>
      <c r="BI20" s="22"/>
      <c r="BJ20" s="68"/>
      <c r="BK20" s="22"/>
      <c r="BL20" s="22"/>
      <c r="BM20" s="22"/>
      <c r="BN20" s="22"/>
      <c r="BO20" s="68"/>
      <c r="BP20" s="22"/>
      <c r="BQ20" s="22"/>
      <c r="BR20" s="22"/>
      <c r="BS20" s="22"/>
      <c r="BT20" s="68"/>
      <c r="BU20" s="70"/>
      <c r="BV20" s="22"/>
      <c r="BW20" s="22"/>
      <c r="BX20" s="22"/>
      <c r="BY20" s="68"/>
      <c r="BZ20" s="70"/>
      <c r="CA20" s="22"/>
      <c r="CB20" s="22"/>
      <c r="CC20" s="22"/>
      <c r="CD20" s="30">
        <v>2</v>
      </c>
      <c r="CE20" s="69">
        <v>12</v>
      </c>
      <c r="CF20" s="22">
        <v>0</v>
      </c>
      <c r="CG20" s="22">
        <v>8</v>
      </c>
      <c r="CH20" s="22">
        <v>1</v>
      </c>
      <c r="CI20" s="71"/>
      <c r="CJ20" s="22"/>
      <c r="CK20" s="22"/>
      <c r="CL20" s="22"/>
      <c r="CM20" s="22"/>
      <c r="CN20" s="68"/>
      <c r="CO20" s="22"/>
      <c r="CP20" s="22"/>
      <c r="CQ20" s="22"/>
      <c r="CR20" s="22"/>
      <c r="CS20" s="68"/>
      <c r="CT20" s="22"/>
      <c r="CU20" s="22"/>
      <c r="CV20" s="22"/>
      <c r="CW20" s="22"/>
      <c r="CX20" s="68"/>
      <c r="CY20" s="22"/>
      <c r="CZ20" s="22"/>
      <c r="DA20" s="22"/>
      <c r="DB20" s="22"/>
      <c r="DC20" s="30">
        <v>4.3</v>
      </c>
      <c r="DD20" s="22">
        <v>27</v>
      </c>
      <c r="DE20" s="22">
        <v>0</v>
      </c>
      <c r="DF20" s="22">
        <v>19</v>
      </c>
      <c r="DG20" s="22">
        <v>3</v>
      </c>
      <c r="DH20" s="68"/>
      <c r="DM20" s="30"/>
      <c r="DW20" s="30"/>
      <c r="EB20" s="30"/>
      <c r="EG20" s="30"/>
      <c r="EL20" s="30"/>
      <c r="EQ20" s="30"/>
    </row>
    <row r="21" spans="1:147" x14ac:dyDescent="0.25">
      <c r="A21" s="76" t="s">
        <v>866</v>
      </c>
      <c r="B21" s="5">
        <f>DH51</f>
        <v>34</v>
      </c>
      <c r="C21" s="15">
        <f>DI51</f>
        <v>204</v>
      </c>
      <c r="D21" s="15">
        <f>DJ51</f>
        <v>2</v>
      </c>
      <c r="E21" s="15">
        <f>DK51</f>
        <v>163</v>
      </c>
      <c r="F21" s="15">
        <f>DL51</f>
        <v>6</v>
      </c>
      <c r="G21" s="7">
        <f>E21/F21</f>
        <v>27.166666666666668</v>
      </c>
      <c r="H21" s="24"/>
      <c r="I21" s="7">
        <f>C21/F21</f>
        <v>34</v>
      </c>
      <c r="J21" s="7">
        <f>6*E21/C21</f>
        <v>4.7941176470588234</v>
      </c>
      <c r="K21" s="7"/>
      <c r="L21" s="68"/>
      <c r="M21" s="70"/>
      <c r="N21" s="22"/>
      <c r="O21" s="22"/>
      <c r="P21" s="22"/>
      <c r="Q21" s="68"/>
      <c r="R21" s="70"/>
      <c r="S21" s="70"/>
      <c r="T21" s="70"/>
      <c r="U21" s="22"/>
      <c r="V21" s="68">
        <v>5</v>
      </c>
      <c r="W21" s="22">
        <v>30</v>
      </c>
      <c r="X21" s="22">
        <v>0</v>
      </c>
      <c r="Y21" s="22">
        <v>33</v>
      </c>
      <c r="Z21" s="22">
        <v>0</v>
      </c>
      <c r="AA21" s="68"/>
      <c r="AB21" s="22"/>
      <c r="AC21" s="22"/>
      <c r="AD21" s="22"/>
      <c r="AE21" s="22"/>
      <c r="AF21" s="68"/>
      <c r="AG21" s="22"/>
      <c r="AH21" s="22"/>
      <c r="AI21" s="22"/>
      <c r="AJ21" s="22"/>
      <c r="AK21" s="68"/>
      <c r="AL21" s="70"/>
      <c r="AM21" s="22"/>
      <c r="AN21" s="22"/>
      <c r="AO21" s="22"/>
      <c r="AP21" s="68">
        <v>8</v>
      </c>
      <c r="AQ21" s="70">
        <v>48</v>
      </c>
      <c r="AR21" s="22">
        <v>2</v>
      </c>
      <c r="AS21" s="22">
        <v>20</v>
      </c>
      <c r="AT21" s="22">
        <v>2</v>
      </c>
      <c r="AU21" s="68"/>
      <c r="AV21" s="22"/>
      <c r="AW21" s="22"/>
      <c r="AX21" s="22"/>
      <c r="AY21" s="22"/>
      <c r="AZ21" s="68"/>
      <c r="BA21" s="70"/>
      <c r="BB21" s="22"/>
      <c r="BC21" s="22"/>
      <c r="BD21" s="22"/>
      <c r="BE21" s="68"/>
      <c r="BF21" s="70"/>
      <c r="BG21" s="22"/>
      <c r="BH21" s="22"/>
      <c r="BI21" s="22"/>
      <c r="BJ21" s="68"/>
      <c r="BK21" s="22"/>
      <c r="BL21" s="22"/>
      <c r="BM21" s="22"/>
      <c r="BN21" s="22"/>
      <c r="BO21" s="68"/>
      <c r="BP21" s="22"/>
      <c r="BQ21" s="22"/>
      <c r="BR21" s="22"/>
      <c r="BS21" s="22"/>
      <c r="BT21" s="68"/>
      <c r="BU21" s="70"/>
      <c r="BV21" s="22"/>
      <c r="BW21" s="22"/>
      <c r="BX21" s="22"/>
      <c r="BY21" s="68"/>
      <c r="BZ21" s="70"/>
      <c r="CA21" s="22"/>
      <c r="CB21" s="22"/>
      <c r="CC21" s="22"/>
      <c r="CD21" s="30">
        <v>6</v>
      </c>
      <c r="CE21" s="69">
        <v>36</v>
      </c>
      <c r="CF21" s="22">
        <v>0</v>
      </c>
      <c r="CG21" s="22">
        <v>18</v>
      </c>
      <c r="CH21" s="22">
        <v>2</v>
      </c>
      <c r="CI21" s="71"/>
      <c r="CJ21" s="22"/>
      <c r="CK21" s="22"/>
      <c r="CL21" s="22"/>
      <c r="CM21" s="22"/>
      <c r="CN21" s="68"/>
      <c r="CO21" s="22"/>
      <c r="CP21" s="22"/>
      <c r="CQ21" s="22"/>
      <c r="CR21" s="22"/>
      <c r="CS21" s="68"/>
      <c r="CT21" s="22"/>
      <c r="CU21" s="22"/>
      <c r="CV21" s="22"/>
      <c r="CW21" s="22"/>
      <c r="CX21" s="68"/>
      <c r="CY21" s="22"/>
      <c r="CZ21" s="22"/>
      <c r="DA21" s="22"/>
      <c r="DB21" s="22"/>
      <c r="DC21" s="30">
        <v>2</v>
      </c>
      <c r="DD21" s="22">
        <v>12</v>
      </c>
      <c r="DE21" s="22">
        <v>0</v>
      </c>
      <c r="DF21" s="22">
        <v>12</v>
      </c>
      <c r="DG21" s="22">
        <v>1</v>
      </c>
      <c r="DH21" s="68"/>
      <c r="DM21" s="30"/>
      <c r="DW21" s="30"/>
      <c r="EB21" s="30"/>
      <c r="EG21" s="30"/>
      <c r="EL21" s="30"/>
      <c r="EQ21" s="30"/>
    </row>
    <row r="22" spans="1:147" x14ac:dyDescent="0.25">
      <c r="A22" s="82" t="s">
        <v>2</v>
      </c>
      <c r="C22" s="18"/>
      <c r="D22" s="18"/>
      <c r="E22" s="18"/>
      <c r="F22" s="18"/>
      <c r="K22" s="7"/>
      <c r="L22" s="68"/>
      <c r="M22" s="70"/>
      <c r="N22" s="22"/>
      <c r="O22" s="22"/>
      <c r="P22" s="22"/>
      <c r="Q22" s="68"/>
      <c r="R22" s="70"/>
      <c r="S22" s="70"/>
      <c r="T22" s="70"/>
      <c r="U22" s="22"/>
      <c r="V22" s="68"/>
      <c r="W22" s="22"/>
      <c r="X22" s="22"/>
      <c r="Y22" s="22"/>
      <c r="Z22" s="22"/>
      <c r="AA22" s="68"/>
      <c r="AB22" s="22"/>
      <c r="AC22" s="22"/>
      <c r="AD22" s="22"/>
      <c r="AE22" s="22"/>
      <c r="AF22" s="68"/>
      <c r="AG22" s="22"/>
      <c r="AH22" s="22"/>
      <c r="AI22" s="22"/>
      <c r="AJ22" s="22"/>
      <c r="AK22" s="68"/>
      <c r="AL22" s="70"/>
      <c r="AM22" s="22"/>
      <c r="AN22" s="22"/>
      <c r="AO22" s="22"/>
      <c r="AP22" s="68">
        <v>4</v>
      </c>
      <c r="AQ22" s="22">
        <v>24</v>
      </c>
      <c r="AR22" s="22">
        <v>0</v>
      </c>
      <c r="AS22" s="22">
        <v>12</v>
      </c>
      <c r="AT22" s="22">
        <v>1</v>
      </c>
      <c r="AU22" s="68"/>
      <c r="AV22" s="22"/>
      <c r="AW22" s="22"/>
      <c r="AX22" s="22"/>
      <c r="AY22" s="22"/>
      <c r="AZ22" s="68"/>
      <c r="BA22" s="70"/>
      <c r="BB22" s="22"/>
      <c r="BC22" s="22"/>
      <c r="BD22" s="22"/>
      <c r="BE22" s="68"/>
      <c r="BF22" s="70"/>
      <c r="BG22" s="22"/>
      <c r="BH22" s="22"/>
      <c r="BI22" s="22"/>
      <c r="BJ22" s="68"/>
      <c r="BK22" s="22"/>
      <c r="BL22" s="22"/>
      <c r="BM22" s="22"/>
      <c r="BN22" s="22"/>
      <c r="BO22" s="68"/>
      <c r="BP22" s="22"/>
      <c r="BQ22" s="22"/>
      <c r="BR22" s="22"/>
      <c r="BS22" s="22"/>
      <c r="BT22" s="68"/>
      <c r="BU22" s="70"/>
      <c r="BV22" s="22"/>
      <c r="BW22" s="22"/>
      <c r="BX22" s="22"/>
      <c r="BY22" s="68"/>
      <c r="BZ22" s="69"/>
      <c r="CA22" s="22"/>
      <c r="CB22" s="22"/>
      <c r="CC22" s="22"/>
      <c r="CD22" s="30"/>
      <c r="CE22" s="69"/>
      <c r="CF22" s="22"/>
      <c r="CG22" s="22"/>
      <c r="CH22" s="22"/>
      <c r="CI22" s="30"/>
      <c r="CJ22" s="22"/>
      <c r="CK22" s="22"/>
      <c r="CL22" s="22"/>
      <c r="CM22" s="22"/>
      <c r="CN22" s="68"/>
      <c r="CO22" s="22"/>
      <c r="CP22" s="22"/>
      <c r="CQ22" s="22"/>
      <c r="CR22" s="22"/>
      <c r="CS22" s="30"/>
      <c r="CX22" s="30"/>
      <c r="DC22" s="30">
        <v>8</v>
      </c>
      <c r="DD22" s="22">
        <v>48</v>
      </c>
      <c r="DE22" s="22">
        <v>0</v>
      </c>
      <c r="DF22" s="22">
        <v>41</v>
      </c>
      <c r="DG22" s="22">
        <v>1</v>
      </c>
      <c r="DH22" s="68"/>
      <c r="DM22" s="30"/>
      <c r="DW22" s="30"/>
      <c r="EB22" s="30"/>
      <c r="EG22" s="30"/>
      <c r="EL22" s="30"/>
      <c r="EQ22" s="30"/>
    </row>
    <row r="23" spans="1:147" x14ac:dyDescent="0.25">
      <c r="K23" s="7"/>
      <c r="L23" s="68"/>
      <c r="M23" s="70"/>
      <c r="N23" s="22"/>
      <c r="O23" s="22"/>
      <c r="P23" s="22"/>
      <c r="Q23" s="68"/>
      <c r="R23" s="70"/>
      <c r="S23" s="70"/>
      <c r="T23" s="70"/>
      <c r="U23" s="22"/>
      <c r="V23" s="68"/>
      <c r="W23" s="22"/>
      <c r="X23" s="22"/>
      <c r="Y23" s="22"/>
      <c r="Z23" s="22"/>
      <c r="AA23" s="68"/>
      <c r="AB23" s="22"/>
      <c r="AC23" s="22"/>
      <c r="AD23" s="22"/>
      <c r="AE23" s="22"/>
      <c r="AF23" s="68"/>
      <c r="AG23" s="22"/>
      <c r="AH23" s="22"/>
      <c r="AI23" s="22"/>
      <c r="AJ23" s="22"/>
      <c r="AK23" s="30"/>
      <c r="AP23" s="71">
        <v>7</v>
      </c>
      <c r="AQ23" s="22">
        <v>42</v>
      </c>
      <c r="AR23" s="22">
        <v>3</v>
      </c>
      <c r="AS23" s="22">
        <v>5</v>
      </c>
      <c r="AT23" s="22">
        <v>1</v>
      </c>
      <c r="AU23" s="68"/>
      <c r="AV23" s="22"/>
      <c r="AW23" s="22"/>
      <c r="AX23" s="22"/>
      <c r="AY23" s="22"/>
      <c r="AZ23" s="68"/>
      <c r="BA23" s="22"/>
      <c r="BB23" s="22"/>
      <c r="BC23" s="22"/>
      <c r="BD23" s="22"/>
      <c r="BE23" s="68"/>
      <c r="BF23" s="22"/>
      <c r="BG23" s="22"/>
      <c r="BH23" s="22"/>
      <c r="BI23" s="22"/>
      <c r="BJ23" s="68"/>
      <c r="BK23" s="22"/>
      <c r="BL23" s="22"/>
      <c r="BM23" s="22"/>
      <c r="BN23" s="22"/>
      <c r="BO23" s="68"/>
      <c r="BP23" s="22"/>
      <c r="BQ23" s="22"/>
      <c r="BR23" s="22"/>
      <c r="BS23" s="22"/>
      <c r="BT23" s="68"/>
      <c r="BU23" s="22"/>
      <c r="BV23" s="22"/>
      <c r="BW23" s="22"/>
      <c r="BX23" s="22"/>
      <c r="BY23" s="68"/>
      <c r="BZ23" s="69"/>
      <c r="CA23" s="22"/>
      <c r="CB23" s="22"/>
      <c r="CC23" s="69"/>
      <c r="CD23" s="68"/>
      <c r="CE23" s="22"/>
      <c r="CF23" s="22"/>
      <c r="CG23" s="22"/>
      <c r="CH23" s="22"/>
      <c r="CI23" s="68"/>
      <c r="CJ23" s="22"/>
      <c r="CK23" s="22"/>
      <c r="CL23" s="22"/>
      <c r="CM23" s="22"/>
      <c r="CN23" s="68"/>
      <c r="CO23" s="22"/>
      <c r="CP23" s="22"/>
      <c r="CQ23" s="22"/>
      <c r="CR23" s="22"/>
      <c r="CS23" s="68"/>
      <c r="CT23" s="22"/>
      <c r="CU23" s="22"/>
      <c r="CV23" s="22"/>
      <c r="CW23" s="22"/>
      <c r="CX23" s="68"/>
      <c r="CY23" s="22"/>
      <c r="CZ23" s="22"/>
      <c r="DA23" s="22"/>
      <c r="DB23" s="22"/>
      <c r="DC23" s="68">
        <v>6</v>
      </c>
      <c r="DD23" s="22">
        <v>36</v>
      </c>
      <c r="DE23" s="22">
        <v>0</v>
      </c>
      <c r="DF23" s="22">
        <v>21</v>
      </c>
      <c r="DG23" s="22">
        <v>0</v>
      </c>
      <c r="DH23" s="68"/>
      <c r="DM23" s="30"/>
      <c r="DW23" s="30"/>
      <c r="EB23" s="30"/>
      <c r="EG23" s="30"/>
      <c r="EL23" s="30"/>
      <c r="EQ23" s="30"/>
    </row>
    <row r="24" spans="1:147" x14ac:dyDescent="0.25">
      <c r="A24" s="49" t="str">
        <f>L2</f>
        <v>Clapham</v>
      </c>
      <c r="B24" s="5">
        <f>L51</f>
        <v>8</v>
      </c>
      <c r="C24" s="6">
        <f>M51</f>
        <v>48</v>
      </c>
      <c r="D24" s="6">
        <f>N51</f>
        <v>1</v>
      </c>
      <c r="E24" s="6">
        <f>O51</f>
        <v>46</v>
      </c>
      <c r="F24" s="6">
        <f>P51</f>
        <v>1</v>
      </c>
      <c r="J24" s="7">
        <f>6*E24/C24</f>
        <v>5.75</v>
      </c>
      <c r="K24" s="7"/>
      <c r="L24" s="68"/>
      <c r="M24" s="70"/>
      <c r="N24" s="22"/>
      <c r="O24" s="22"/>
      <c r="P24" s="22"/>
      <c r="Q24" s="68"/>
      <c r="R24" s="70"/>
      <c r="S24" s="70"/>
      <c r="T24" s="70"/>
      <c r="U24" s="22"/>
      <c r="V24" s="68"/>
      <c r="W24" s="22"/>
      <c r="X24" s="22"/>
      <c r="Y24" s="22"/>
      <c r="Z24" s="22"/>
      <c r="AA24" s="68"/>
      <c r="AB24" s="22"/>
      <c r="AC24" s="22"/>
      <c r="AD24" s="22"/>
      <c r="AE24" s="22"/>
      <c r="AF24" s="68"/>
      <c r="AG24" s="22"/>
      <c r="AH24" s="22"/>
      <c r="AI24" s="22"/>
      <c r="AJ24" s="22"/>
      <c r="AK24" s="30"/>
      <c r="AP24" s="71">
        <v>4</v>
      </c>
      <c r="AQ24" s="22">
        <v>24</v>
      </c>
      <c r="AR24" s="22">
        <v>0</v>
      </c>
      <c r="AS24" s="22">
        <v>13</v>
      </c>
      <c r="AT24" s="22">
        <v>2</v>
      </c>
      <c r="AU24" s="68"/>
      <c r="AV24" s="22"/>
      <c r="AW24" s="22"/>
      <c r="AX24" s="22"/>
      <c r="AY24" s="22"/>
      <c r="AZ24" s="68"/>
      <c r="BA24" s="22"/>
      <c r="BB24" s="22"/>
      <c r="BC24" s="22"/>
      <c r="BD24" s="22"/>
      <c r="BE24" s="68"/>
      <c r="BF24" s="22"/>
      <c r="BG24" s="22"/>
      <c r="BH24" s="22"/>
      <c r="BI24" s="22"/>
      <c r="BJ24" s="68"/>
      <c r="BK24" s="22"/>
      <c r="BL24" s="22"/>
      <c r="BM24" s="22"/>
      <c r="BN24" s="22"/>
      <c r="BO24" s="68"/>
      <c r="BP24" s="22"/>
      <c r="BQ24" s="22"/>
      <c r="BR24" s="22"/>
      <c r="BS24" s="22"/>
      <c r="BT24" s="68"/>
      <c r="BU24" s="22"/>
      <c r="BV24" s="22"/>
      <c r="BW24" s="22"/>
      <c r="BX24" s="22"/>
      <c r="BY24" s="68"/>
      <c r="BZ24" s="69"/>
      <c r="CA24" s="22"/>
      <c r="CB24" s="22"/>
      <c r="CC24" s="69"/>
      <c r="CD24" s="68"/>
      <c r="CE24" s="22"/>
      <c r="CF24" s="22"/>
      <c r="CG24" s="22"/>
      <c r="CH24" s="22"/>
      <c r="CI24" s="68"/>
      <c r="CJ24" s="22"/>
      <c r="CK24" s="22"/>
      <c r="CL24" s="22"/>
      <c r="CM24" s="22"/>
      <c r="CN24" s="68"/>
      <c r="CO24" s="22"/>
      <c r="CP24" s="22"/>
      <c r="CQ24" s="22"/>
      <c r="CR24" s="22"/>
      <c r="CS24" s="68"/>
      <c r="CT24" s="22"/>
      <c r="CU24" s="22"/>
      <c r="CV24" s="22"/>
      <c r="CW24" s="22"/>
      <c r="CX24" s="68"/>
      <c r="CY24" s="22"/>
      <c r="CZ24" s="22"/>
      <c r="DA24" s="22"/>
      <c r="DB24" s="22"/>
      <c r="DC24" s="68"/>
      <c r="DD24" s="22"/>
      <c r="DE24" s="22"/>
      <c r="DF24" s="22"/>
      <c r="DG24" s="22"/>
      <c r="DH24" s="68"/>
      <c r="DM24" s="30"/>
      <c r="DW24" s="30"/>
      <c r="EB24" s="30"/>
      <c r="EG24" s="30"/>
      <c r="EL24" s="30"/>
      <c r="EQ24" s="30"/>
    </row>
    <row r="25" spans="1:147" x14ac:dyDescent="0.25">
      <c r="A25" s="49" t="str">
        <f>DM2</f>
        <v>Goad</v>
      </c>
      <c r="B25" s="35">
        <f>DM51</f>
        <v>7</v>
      </c>
      <c r="C25" s="36">
        <f>DN51</f>
        <v>42</v>
      </c>
      <c r="D25" s="36">
        <f>DO51</f>
        <v>0</v>
      </c>
      <c r="E25" s="36">
        <f>DP51</f>
        <v>54</v>
      </c>
      <c r="F25" s="36">
        <f>DQ51</f>
        <v>7</v>
      </c>
      <c r="G25" s="7"/>
      <c r="H25" s="24"/>
      <c r="I25" s="7"/>
      <c r="J25" s="7">
        <f t="shared" ref="J25:J32" si="3">6*E25/C25</f>
        <v>7.7142857142857144</v>
      </c>
      <c r="K25" s="7"/>
      <c r="L25" s="68"/>
      <c r="M25" s="70"/>
      <c r="N25" s="22"/>
      <c r="O25" s="22"/>
      <c r="P25" s="22"/>
      <c r="Q25" s="68"/>
      <c r="R25" s="70"/>
      <c r="S25" s="70"/>
      <c r="T25" s="70"/>
      <c r="U25" s="22"/>
      <c r="V25" s="68"/>
      <c r="W25" s="22"/>
      <c r="X25" s="22"/>
      <c r="Y25" s="22"/>
      <c r="Z25" s="22"/>
      <c r="AA25" s="68"/>
      <c r="AB25" s="22"/>
      <c r="AC25" s="22"/>
      <c r="AD25" s="22"/>
      <c r="AE25" s="22"/>
      <c r="AF25" s="68"/>
      <c r="AG25" s="22"/>
      <c r="AH25" s="22"/>
      <c r="AI25" s="22"/>
      <c r="AJ25" s="22"/>
      <c r="AK25" s="30"/>
      <c r="AP25" s="68">
        <v>4</v>
      </c>
      <c r="AQ25" s="70">
        <v>24</v>
      </c>
      <c r="AR25" s="22">
        <v>0</v>
      </c>
      <c r="AS25" s="22">
        <v>10</v>
      </c>
      <c r="AT25" s="22">
        <v>1</v>
      </c>
      <c r="AU25" s="68"/>
      <c r="AV25" s="22"/>
      <c r="AW25" s="22"/>
      <c r="AX25" s="22"/>
      <c r="AY25" s="22"/>
      <c r="AZ25" s="68"/>
      <c r="BA25" s="22"/>
      <c r="BB25" s="22"/>
      <c r="BC25" s="22"/>
      <c r="BD25" s="22"/>
      <c r="BE25" s="68"/>
      <c r="BF25" s="22"/>
      <c r="BG25" s="22"/>
      <c r="BH25" s="22"/>
      <c r="BI25" s="22"/>
      <c r="BJ25" s="68"/>
      <c r="BK25" s="22"/>
      <c r="BL25" s="22"/>
      <c r="BM25" s="22"/>
      <c r="BN25" s="22"/>
      <c r="BO25" s="68"/>
      <c r="BP25" s="22"/>
      <c r="BQ25" s="22"/>
      <c r="BR25" s="22"/>
      <c r="BS25" s="22"/>
      <c r="BT25" s="68"/>
      <c r="BU25" s="22"/>
      <c r="BV25" s="22"/>
      <c r="BW25" s="22"/>
      <c r="BX25" s="22"/>
      <c r="BY25" s="68"/>
      <c r="BZ25" s="69"/>
      <c r="CA25" s="22"/>
      <c r="CB25" s="22"/>
      <c r="CC25" s="69"/>
      <c r="CD25" s="68"/>
      <c r="CE25" s="22"/>
      <c r="CF25" s="22"/>
      <c r="CG25" s="22"/>
      <c r="CH25" s="22"/>
      <c r="CI25" s="68"/>
      <c r="CJ25" s="22"/>
      <c r="CK25" s="22"/>
      <c r="CL25" s="22"/>
      <c r="CM25" s="22"/>
      <c r="CN25" s="68"/>
      <c r="CO25" s="22"/>
      <c r="CP25" s="22"/>
      <c r="CQ25" s="22"/>
      <c r="CR25" s="22"/>
      <c r="CS25" s="68"/>
      <c r="CT25" s="22"/>
      <c r="CU25" s="22"/>
      <c r="CV25" s="22"/>
      <c r="CW25" s="22"/>
      <c r="CX25" s="68"/>
      <c r="CY25" s="22"/>
      <c r="CZ25" s="22"/>
      <c r="DA25" s="22"/>
      <c r="DB25" s="22"/>
      <c r="DC25" s="68"/>
      <c r="DD25" s="22"/>
      <c r="DE25" s="22"/>
      <c r="DF25" s="22"/>
      <c r="DG25" s="22"/>
      <c r="DH25" s="68"/>
      <c r="DM25" s="30"/>
      <c r="DW25" s="30"/>
      <c r="EB25" s="30"/>
      <c r="EG25" s="30"/>
      <c r="EL25" s="30"/>
      <c r="EQ25" s="30"/>
    </row>
    <row r="26" spans="1:147" x14ac:dyDescent="0.25">
      <c r="A26" s="81" t="str">
        <f>CX2</f>
        <v>Gurpreett</v>
      </c>
      <c r="B26" s="5">
        <f>CX51</f>
        <v>2</v>
      </c>
      <c r="C26" s="15">
        <f>CY51</f>
        <v>12</v>
      </c>
      <c r="D26" s="15">
        <f>CZ51</f>
        <v>0</v>
      </c>
      <c r="E26" s="15">
        <f>DA51</f>
        <v>9</v>
      </c>
      <c r="F26" s="15">
        <f>DB51</f>
        <v>1</v>
      </c>
      <c r="G26" s="7"/>
      <c r="H26" s="24"/>
      <c r="I26" s="7"/>
      <c r="J26" s="7">
        <f t="shared" si="3"/>
        <v>4.5</v>
      </c>
      <c r="K26" s="7"/>
      <c r="L26" s="68"/>
      <c r="M26" s="70"/>
      <c r="N26" s="22"/>
      <c r="O26" s="22"/>
      <c r="P26" s="22"/>
      <c r="Q26" s="68"/>
      <c r="R26" s="70"/>
      <c r="S26" s="70"/>
      <c r="T26" s="70"/>
      <c r="U26" s="22"/>
      <c r="V26" s="68"/>
      <c r="W26" s="22"/>
      <c r="X26" s="22"/>
      <c r="Y26" s="22"/>
      <c r="Z26" s="22"/>
      <c r="AA26" s="68"/>
      <c r="AB26" s="22"/>
      <c r="AC26" s="22"/>
      <c r="AD26" s="22"/>
      <c r="AE26" s="22"/>
      <c r="AF26" s="68"/>
      <c r="AG26" s="22"/>
      <c r="AH26" s="22"/>
      <c r="AI26" s="22"/>
      <c r="AJ26" s="22"/>
      <c r="AK26" s="30"/>
      <c r="AP26" s="68">
        <v>8</v>
      </c>
      <c r="AQ26" s="22">
        <v>48</v>
      </c>
      <c r="AR26" s="22">
        <v>1</v>
      </c>
      <c r="AS26" s="22">
        <v>20</v>
      </c>
      <c r="AT26" s="22">
        <v>0</v>
      </c>
      <c r="AU26" s="68"/>
      <c r="AV26" s="22"/>
      <c r="AW26" s="22"/>
      <c r="AX26" s="22"/>
      <c r="AY26" s="22"/>
      <c r="AZ26" s="68"/>
      <c r="BA26" s="22"/>
      <c r="BB26" s="22"/>
      <c r="BC26" s="22"/>
      <c r="BD26" s="22"/>
      <c r="BE26" s="68"/>
      <c r="BF26" s="22"/>
      <c r="BG26" s="22"/>
      <c r="BH26" s="22"/>
      <c r="BI26" s="22"/>
      <c r="BJ26" s="68"/>
      <c r="BK26" s="22"/>
      <c r="BL26" s="22"/>
      <c r="BM26" s="22"/>
      <c r="BN26" s="22"/>
      <c r="BO26" s="68"/>
      <c r="BP26" s="22"/>
      <c r="BQ26" s="22"/>
      <c r="BR26" s="22"/>
      <c r="BS26" s="22"/>
      <c r="BT26" s="68"/>
      <c r="BU26" s="22"/>
      <c r="BV26" s="22"/>
      <c r="BW26" s="22"/>
      <c r="BX26" s="22"/>
      <c r="BY26" s="68"/>
      <c r="BZ26" s="69"/>
      <c r="CA26" s="22"/>
      <c r="CB26" s="22"/>
      <c r="CC26" s="69"/>
      <c r="CD26" s="68"/>
      <c r="CE26" s="22"/>
      <c r="CF26" s="22"/>
      <c r="CG26" s="22"/>
      <c r="CH26" s="22"/>
      <c r="CI26" s="68"/>
      <c r="CJ26" s="22"/>
      <c r="CK26" s="22"/>
      <c r="CL26" s="22"/>
      <c r="CM26" s="22"/>
      <c r="CN26" s="68"/>
      <c r="CO26" s="22"/>
      <c r="CP26" s="22"/>
      <c r="CQ26" s="22"/>
      <c r="CR26" s="22"/>
      <c r="CS26" s="68"/>
      <c r="CT26" s="22"/>
      <c r="CU26" s="22"/>
      <c r="CV26" s="22"/>
      <c r="CW26" s="22"/>
      <c r="CX26" s="68"/>
      <c r="CY26" s="22"/>
      <c r="CZ26" s="22"/>
      <c r="DA26" s="22"/>
      <c r="DB26" s="22"/>
      <c r="DC26" s="68"/>
      <c r="DD26" s="22"/>
      <c r="DE26" s="22"/>
      <c r="DF26" s="22"/>
      <c r="DG26" s="22"/>
      <c r="DH26" s="68"/>
      <c r="DM26" s="30"/>
      <c r="DW26" s="30"/>
      <c r="EB26" s="30"/>
      <c r="EG26" s="30"/>
      <c r="EL26" s="30"/>
      <c r="EQ26" s="30"/>
    </row>
    <row r="27" spans="1:147" x14ac:dyDescent="0.25">
      <c r="A27" s="76" t="str">
        <f>AF2</f>
        <v>Hirani</v>
      </c>
      <c r="B27" s="5">
        <f>AF51</f>
        <v>4</v>
      </c>
      <c r="C27" s="15">
        <f>AG51</f>
        <v>24</v>
      </c>
      <c r="D27" s="15">
        <f>AH51</f>
        <v>0</v>
      </c>
      <c r="E27" s="15">
        <f>AI51</f>
        <v>40</v>
      </c>
      <c r="F27" s="15">
        <f>AJ51</f>
        <v>0</v>
      </c>
      <c r="G27" s="7"/>
      <c r="H27" s="24"/>
      <c r="I27" s="7"/>
      <c r="J27" s="7">
        <f t="shared" si="3"/>
        <v>10</v>
      </c>
      <c r="K27" s="7"/>
      <c r="L27" s="68"/>
      <c r="M27" s="70"/>
      <c r="N27" s="22"/>
      <c r="O27" s="22"/>
      <c r="P27" s="22"/>
      <c r="Q27" s="68"/>
      <c r="R27" s="70"/>
      <c r="S27" s="70"/>
      <c r="T27" s="70"/>
      <c r="U27" s="22"/>
      <c r="V27" s="68"/>
      <c r="W27" s="22"/>
      <c r="X27" s="22"/>
      <c r="Y27" s="22"/>
      <c r="Z27" s="22"/>
      <c r="AA27" s="68"/>
      <c r="AB27" s="22"/>
      <c r="AC27" s="22"/>
      <c r="AD27" s="22"/>
      <c r="AE27" s="22"/>
      <c r="AF27" s="68"/>
      <c r="AG27" s="22"/>
      <c r="AH27" s="22"/>
      <c r="AI27" s="22"/>
      <c r="AJ27" s="22"/>
      <c r="AK27" s="30"/>
      <c r="AP27" s="71">
        <v>2</v>
      </c>
      <c r="AQ27" s="22">
        <v>12</v>
      </c>
      <c r="AR27" s="22">
        <v>0</v>
      </c>
      <c r="AS27" s="22">
        <v>10</v>
      </c>
      <c r="AT27" s="22">
        <v>1</v>
      </c>
      <c r="AU27" s="68"/>
      <c r="AV27" s="22"/>
      <c r="AW27" s="22"/>
      <c r="AX27" s="22"/>
      <c r="AY27" s="22"/>
      <c r="AZ27" s="68"/>
      <c r="BA27" s="22"/>
      <c r="BB27" s="22"/>
      <c r="BC27" s="22"/>
      <c r="BD27" s="22"/>
      <c r="BE27" s="68"/>
      <c r="BF27" s="22"/>
      <c r="BG27" s="22"/>
      <c r="BH27" s="22"/>
      <c r="BI27" s="22"/>
      <c r="BJ27" s="68"/>
      <c r="BK27" s="22"/>
      <c r="BL27" s="22"/>
      <c r="BM27" s="22"/>
      <c r="BN27" s="22"/>
      <c r="BO27" s="68"/>
      <c r="BP27" s="22"/>
      <c r="BQ27" s="22"/>
      <c r="BR27" s="22"/>
      <c r="BS27" s="22"/>
      <c r="BT27" s="68"/>
      <c r="BU27" s="22"/>
      <c r="BV27" s="22"/>
      <c r="BW27" s="22"/>
      <c r="BX27" s="22"/>
      <c r="BY27" s="68"/>
      <c r="BZ27" s="69"/>
      <c r="CA27" s="22"/>
      <c r="CB27" s="22"/>
      <c r="CC27" s="69"/>
      <c r="CD27" s="68"/>
      <c r="CE27" s="22"/>
      <c r="CF27" s="22"/>
      <c r="CG27" s="22"/>
      <c r="CH27" s="22"/>
      <c r="CI27" s="68"/>
      <c r="CJ27" s="22"/>
      <c r="CK27" s="22"/>
      <c r="CL27" s="22"/>
      <c r="CM27" s="22"/>
      <c r="CN27" s="68"/>
      <c r="CO27" s="22"/>
      <c r="CP27" s="22"/>
      <c r="CQ27" s="22"/>
      <c r="CR27" s="22"/>
      <c r="CS27" s="68"/>
      <c r="CT27" s="22"/>
      <c r="CU27" s="22"/>
      <c r="CV27" s="22"/>
      <c r="CW27" s="22"/>
      <c r="CX27" s="68"/>
      <c r="CY27" s="22"/>
      <c r="CZ27" s="22"/>
      <c r="DA27" s="22"/>
      <c r="DB27" s="22"/>
      <c r="DC27" s="68"/>
      <c r="DD27" s="22"/>
      <c r="DE27" s="22"/>
      <c r="DF27" s="22"/>
      <c r="DG27" s="22"/>
      <c r="DH27" s="68"/>
      <c r="DM27" s="30"/>
      <c r="DW27" s="30"/>
      <c r="EB27" s="30"/>
      <c r="EG27" s="30"/>
      <c r="EL27" s="30"/>
      <c r="EQ27" s="30"/>
    </row>
    <row r="28" spans="1:147" x14ac:dyDescent="0.25">
      <c r="A28" s="81" t="str">
        <f>EL2</f>
        <v>Hodkinson</v>
      </c>
      <c r="B28" s="5">
        <f>EL51</f>
        <v>1</v>
      </c>
      <c r="C28" s="15">
        <f>EM51</f>
        <v>6</v>
      </c>
      <c r="D28" s="15">
        <f>EN51</f>
        <v>0</v>
      </c>
      <c r="E28" s="15">
        <f>EO51</f>
        <v>11</v>
      </c>
      <c r="F28" s="15">
        <f>EP51</f>
        <v>0</v>
      </c>
      <c r="G28" s="7"/>
      <c r="H28" s="24"/>
      <c r="I28" s="7"/>
      <c r="J28" s="7">
        <f t="shared" si="3"/>
        <v>11</v>
      </c>
      <c r="K28" s="7"/>
      <c r="L28" s="68"/>
      <c r="M28" s="70"/>
      <c r="N28" s="22"/>
      <c r="O28" s="22"/>
      <c r="P28" s="22"/>
      <c r="Q28" s="68"/>
      <c r="R28" s="70"/>
      <c r="S28" s="70"/>
      <c r="T28" s="70"/>
      <c r="U28" s="22"/>
      <c r="V28" s="68"/>
      <c r="W28" s="22"/>
      <c r="X28" s="22"/>
      <c r="Y28" s="22"/>
      <c r="Z28" s="22"/>
      <c r="AA28" s="68"/>
      <c r="AB28" s="22"/>
      <c r="AC28" s="22"/>
      <c r="AD28" s="22"/>
      <c r="AE28" s="22"/>
      <c r="AF28" s="68"/>
      <c r="AG28" s="22"/>
      <c r="AH28" s="22"/>
      <c r="AI28" s="22"/>
      <c r="AJ28" s="22"/>
      <c r="AK28" s="30"/>
      <c r="AP28" s="71">
        <v>8</v>
      </c>
      <c r="AQ28" s="22">
        <v>48</v>
      </c>
      <c r="AR28" s="22">
        <v>3</v>
      </c>
      <c r="AS28" s="22">
        <v>13</v>
      </c>
      <c r="AT28" s="22">
        <v>2</v>
      </c>
      <c r="AU28" s="68"/>
      <c r="AV28" s="22"/>
      <c r="AW28" s="22"/>
      <c r="AX28" s="22"/>
      <c r="AY28" s="22"/>
      <c r="AZ28" s="68"/>
      <c r="BA28" s="22"/>
      <c r="BB28" s="22"/>
      <c r="BC28" s="22"/>
      <c r="BD28" s="22"/>
      <c r="BE28" s="68"/>
      <c r="BF28" s="22"/>
      <c r="BG28" s="22"/>
      <c r="BH28" s="22"/>
      <c r="BI28" s="22"/>
      <c r="BJ28" s="68"/>
      <c r="BK28" s="22"/>
      <c r="BL28" s="22"/>
      <c r="BM28" s="22"/>
      <c r="BN28" s="22"/>
      <c r="BO28" s="68"/>
      <c r="BP28" s="22"/>
      <c r="BQ28" s="22"/>
      <c r="BR28" s="22"/>
      <c r="BS28" s="22"/>
      <c r="BT28" s="68"/>
      <c r="BU28" s="22"/>
      <c r="BV28" s="22"/>
      <c r="BW28" s="22"/>
      <c r="BX28" s="22"/>
      <c r="BY28" s="68"/>
      <c r="BZ28" s="69"/>
      <c r="CA28" s="22"/>
      <c r="CB28" s="22"/>
      <c r="CC28" s="69"/>
      <c r="CD28" s="68"/>
      <c r="CE28" s="22"/>
      <c r="CF28" s="22"/>
      <c r="CG28" s="22"/>
      <c r="CH28" s="22"/>
      <c r="CI28" s="68"/>
      <c r="CJ28" s="22"/>
      <c r="CK28" s="22"/>
      <c r="CL28" s="22"/>
      <c r="CM28" s="22"/>
      <c r="CN28" s="68"/>
      <c r="CO28" s="22"/>
      <c r="CP28" s="22"/>
      <c r="CQ28" s="22"/>
      <c r="CR28" s="22"/>
      <c r="CS28" s="68"/>
      <c r="CT28" s="22"/>
      <c r="CU28" s="22"/>
      <c r="CV28" s="22"/>
      <c r="CW28" s="22"/>
      <c r="CX28" s="68"/>
      <c r="CY28" s="22"/>
      <c r="CZ28" s="22"/>
      <c r="DA28" s="22"/>
      <c r="DB28" s="22"/>
      <c r="DC28" s="68"/>
      <c r="DD28" s="22"/>
      <c r="DE28" s="22"/>
      <c r="DF28" s="22"/>
      <c r="DG28" s="22"/>
      <c r="DH28" s="68"/>
      <c r="DM28" s="30"/>
      <c r="DW28" s="30"/>
      <c r="EB28" s="30"/>
      <c r="EG28" s="30"/>
      <c r="EL28" s="30"/>
      <c r="EQ28" s="30"/>
    </row>
    <row r="29" spans="1:147" x14ac:dyDescent="0.25">
      <c r="A29" t="str">
        <f>DW2</f>
        <v>Hood</v>
      </c>
      <c r="B29" s="5">
        <f>DW51</f>
        <v>3</v>
      </c>
      <c r="C29" s="6">
        <f>DX51</f>
        <v>18</v>
      </c>
      <c r="D29" s="6">
        <f>DY51</f>
        <v>0</v>
      </c>
      <c r="E29" s="6">
        <f>DZ51</f>
        <v>20</v>
      </c>
      <c r="F29" s="6">
        <f>EA51</f>
        <v>1</v>
      </c>
      <c r="J29" s="7">
        <f t="shared" si="3"/>
        <v>6.666666666666667</v>
      </c>
      <c r="K29" s="7"/>
      <c r="L29" s="68"/>
      <c r="M29" s="70"/>
      <c r="N29" s="22"/>
      <c r="O29" s="22"/>
      <c r="P29" s="22"/>
      <c r="Q29" s="68"/>
      <c r="R29" s="70"/>
      <c r="S29" s="70"/>
      <c r="T29" s="70"/>
      <c r="U29" s="22"/>
      <c r="V29" s="68"/>
      <c r="W29" s="22"/>
      <c r="X29" s="22"/>
      <c r="Y29" s="22"/>
      <c r="Z29" s="22"/>
      <c r="AA29" s="68"/>
      <c r="AB29" s="22"/>
      <c r="AC29" s="22"/>
      <c r="AD29" s="22"/>
      <c r="AE29" s="22"/>
      <c r="AF29" s="68"/>
      <c r="AG29" s="22"/>
      <c r="AH29" s="22"/>
      <c r="AI29" s="22"/>
      <c r="AJ29" s="22"/>
      <c r="AK29" s="30"/>
      <c r="AP29" s="71">
        <v>6</v>
      </c>
      <c r="AQ29" s="22">
        <v>36</v>
      </c>
      <c r="AR29" s="22">
        <v>0</v>
      </c>
      <c r="AS29" s="22">
        <v>25</v>
      </c>
      <c r="AT29" s="22">
        <v>0</v>
      </c>
      <c r="AU29" s="68"/>
      <c r="AV29" s="22"/>
      <c r="AW29" s="22"/>
      <c r="AX29" s="22"/>
      <c r="AY29" s="22"/>
      <c r="AZ29" s="68"/>
      <c r="BA29" s="22"/>
      <c r="BB29" s="22"/>
      <c r="BC29" s="22"/>
      <c r="BD29" s="22"/>
      <c r="BE29" s="68"/>
      <c r="BF29" s="22"/>
      <c r="BG29" s="22"/>
      <c r="BH29" s="22"/>
      <c r="BI29" s="22"/>
      <c r="BJ29" s="68"/>
      <c r="BK29" s="22"/>
      <c r="BL29" s="22"/>
      <c r="BM29" s="22"/>
      <c r="BN29" s="22"/>
      <c r="BO29" s="68"/>
      <c r="BP29" s="22"/>
      <c r="BQ29" s="22"/>
      <c r="BR29" s="22"/>
      <c r="BS29" s="22"/>
      <c r="BT29" s="68"/>
      <c r="BU29" s="22"/>
      <c r="BV29" s="22"/>
      <c r="BW29" s="22"/>
      <c r="BX29" s="22"/>
      <c r="BY29" s="68"/>
      <c r="BZ29" s="69"/>
      <c r="CA29" s="22"/>
      <c r="CB29" s="22"/>
      <c r="CC29" s="69"/>
      <c r="CD29" s="68"/>
      <c r="CE29" s="22"/>
      <c r="CF29" s="22"/>
      <c r="CG29" s="22"/>
      <c r="CH29" s="22"/>
      <c r="CI29" s="68"/>
      <c r="CJ29" s="22"/>
      <c r="CK29" s="22"/>
      <c r="CL29" s="22"/>
      <c r="CM29" s="22"/>
      <c r="CN29" s="68"/>
      <c r="CO29" s="22"/>
      <c r="CP29" s="22"/>
      <c r="CQ29" s="22"/>
      <c r="CR29" s="22"/>
      <c r="CS29" s="68"/>
      <c r="CT29" s="22"/>
      <c r="CU29" s="22"/>
      <c r="CV29" s="22"/>
      <c r="CW29" s="22"/>
      <c r="CX29" s="68"/>
      <c r="CY29" s="22"/>
      <c r="CZ29" s="22"/>
      <c r="DA29" s="22"/>
      <c r="DB29" s="22"/>
      <c r="DC29" s="68"/>
      <c r="DD29" s="22"/>
      <c r="DE29" s="22"/>
      <c r="DF29" s="22"/>
      <c r="DG29" s="22"/>
      <c r="DH29" s="68"/>
      <c r="DM29" s="30"/>
      <c r="DW29" s="30"/>
      <c r="EB29" s="30"/>
      <c r="EG29" s="30"/>
      <c r="EL29" s="30"/>
      <c r="EQ29" s="30"/>
    </row>
    <row r="30" spans="1:147" x14ac:dyDescent="0.25">
      <c r="A30" s="49" t="str">
        <f>EG2</f>
        <v>Jackson</v>
      </c>
      <c r="B30" s="5">
        <f>EG51</f>
        <v>5</v>
      </c>
      <c r="C30" s="15">
        <f>EH51</f>
        <v>30</v>
      </c>
      <c r="D30" s="15">
        <f>EI51</f>
        <v>0</v>
      </c>
      <c r="E30" s="15">
        <f>EJ51</f>
        <v>18</v>
      </c>
      <c r="F30" s="15">
        <f>EK51</f>
        <v>4</v>
      </c>
      <c r="H30">
        <v>1</v>
      </c>
      <c r="J30" s="7">
        <f t="shared" si="3"/>
        <v>3.6</v>
      </c>
      <c r="K30" s="7"/>
      <c r="L30" s="68"/>
      <c r="M30" s="70"/>
      <c r="N30" s="22"/>
      <c r="O30" s="22"/>
      <c r="P30" s="22"/>
      <c r="Q30" s="68"/>
      <c r="R30" s="70"/>
      <c r="S30" s="70"/>
      <c r="T30" s="70"/>
      <c r="U30" s="22"/>
      <c r="V30" s="68"/>
      <c r="W30" s="22"/>
      <c r="X30" s="22"/>
      <c r="Y30" s="22"/>
      <c r="Z30" s="22"/>
      <c r="AA30" s="68"/>
      <c r="AB30" s="22"/>
      <c r="AC30" s="22"/>
      <c r="AD30" s="22"/>
      <c r="AE30" s="22"/>
      <c r="AF30" s="68"/>
      <c r="AG30" s="22"/>
      <c r="AH30" s="22"/>
      <c r="AI30" s="22"/>
      <c r="AJ30" s="22"/>
      <c r="AK30" s="30"/>
      <c r="AP30" s="30">
        <v>6</v>
      </c>
      <c r="AQ30" s="22">
        <v>36</v>
      </c>
      <c r="AR30" s="22">
        <v>2</v>
      </c>
      <c r="AS30" s="22">
        <v>15</v>
      </c>
      <c r="AT30" s="22">
        <v>1</v>
      </c>
      <c r="AU30" s="68"/>
      <c r="AV30" s="22"/>
      <c r="AW30" s="22"/>
      <c r="AX30" s="22"/>
      <c r="AY30" s="22"/>
      <c r="AZ30" s="68"/>
      <c r="BA30" s="22"/>
      <c r="BB30" s="22"/>
      <c r="BC30" s="22"/>
      <c r="BD30" s="22"/>
      <c r="BE30" s="68"/>
      <c r="BF30" s="22"/>
      <c r="BG30" s="22"/>
      <c r="BH30" s="22"/>
      <c r="BI30" s="22"/>
      <c r="BJ30" s="68"/>
      <c r="BK30" s="22"/>
      <c r="BL30" s="22"/>
      <c r="BM30" s="22"/>
      <c r="BN30" s="22"/>
      <c r="BO30" s="68"/>
      <c r="BP30" s="22"/>
      <c r="BQ30" s="22"/>
      <c r="BR30" s="22"/>
      <c r="BS30" s="22"/>
      <c r="BT30" s="68"/>
      <c r="BU30" s="22"/>
      <c r="BV30" s="22"/>
      <c r="BW30" s="22"/>
      <c r="BX30" s="22"/>
      <c r="BY30" s="68"/>
      <c r="BZ30" s="69"/>
      <c r="CA30" s="22"/>
      <c r="CB30" s="22"/>
      <c r="CC30" s="69"/>
      <c r="CD30" s="68"/>
      <c r="CE30" s="22"/>
      <c r="CF30" s="22"/>
      <c r="CG30" s="22"/>
      <c r="CH30" s="22"/>
      <c r="CI30" s="68"/>
      <c r="CJ30" s="22"/>
      <c r="CK30" s="22"/>
      <c r="CL30" s="22"/>
      <c r="CM30" s="22"/>
      <c r="CN30" s="68"/>
      <c r="CO30" s="22"/>
      <c r="CP30" s="22"/>
      <c r="CQ30" s="22"/>
      <c r="CR30" s="22"/>
      <c r="CS30" s="68"/>
      <c r="CT30" s="22"/>
      <c r="CU30" s="22"/>
      <c r="CV30" s="22"/>
      <c r="CW30" s="22"/>
      <c r="CX30" s="68"/>
      <c r="CY30" s="22"/>
      <c r="CZ30" s="22"/>
      <c r="DA30" s="22"/>
      <c r="DB30" s="22"/>
      <c r="DC30" s="68"/>
      <c r="DD30" s="22"/>
      <c r="DE30" s="22"/>
      <c r="DF30" s="22"/>
      <c r="DG30" s="22"/>
      <c r="DH30" s="68"/>
      <c r="DM30" s="30"/>
      <c r="DW30" s="30"/>
      <c r="EB30" s="30"/>
      <c r="EG30" s="30"/>
      <c r="EL30" s="30"/>
      <c r="EQ30" s="30"/>
    </row>
    <row r="31" spans="1:147" x14ac:dyDescent="0.25">
      <c r="A31" s="49" t="s">
        <v>1001</v>
      </c>
      <c r="B31" s="35">
        <f>EB51</f>
        <v>8</v>
      </c>
      <c r="C31" s="36">
        <f>EC51</f>
        <v>48</v>
      </c>
      <c r="D31" s="36">
        <f>ED51</f>
        <v>0</v>
      </c>
      <c r="E31" s="36">
        <f>EE51</f>
        <v>43</v>
      </c>
      <c r="F31" s="36">
        <f>EF51</f>
        <v>3</v>
      </c>
      <c r="G31" s="7"/>
      <c r="H31" s="24"/>
      <c r="I31" s="7"/>
      <c r="J31" s="7">
        <f t="shared" si="3"/>
        <v>5.375</v>
      </c>
      <c r="K31" s="7"/>
      <c r="L31" s="68"/>
      <c r="M31" s="70"/>
      <c r="N31" s="22"/>
      <c r="O31" s="22"/>
      <c r="P31" s="22"/>
      <c r="Q31" s="68"/>
      <c r="R31" s="70"/>
      <c r="S31" s="70"/>
      <c r="T31" s="70"/>
      <c r="U31" s="22"/>
      <c r="V31" s="68"/>
      <c r="W31" s="22"/>
      <c r="X31" s="22"/>
      <c r="Y31" s="22"/>
      <c r="Z31" s="22"/>
      <c r="AA31" s="68"/>
      <c r="AB31" s="22"/>
      <c r="AC31" s="22"/>
      <c r="AD31" s="22"/>
      <c r="AE31" s="22"/>
      <c r="AF31" s="68"/>
      <c r="AG31" s="22"/>
      <c r="AH31" s="22"/>
      <c r="AI31" s="22"/>
      <c r="AJ31" s="22"/>
      <c r="AK31" s="30"/>
      <c r="AP31" s="30"/>
      <c r="AQ31" s="22"/>
      <c r="AR31" s="22"/>
      <c r="AS31" s="22"/>
      <c r="AT31" s="22"/>
      <c r="AU31" s="68"/>
      <c r="AV31" s="22"/>
      <c r="AW31" s="22"/>
      <c r="AX31" s="22"/>
      <c r="AY31" s="22"/>
      <c r="AZ31" s="68"/>
      <c r="BA31" s="22"/>
      <c r="BB31" s="22"/>
      <c r="BC31" s="22"/>
      <c r="BD31" s="22"/>
      <c r="BE31" s="68"/>
      <c r="BF31" s="22"/>
      <c r="BG31" s="22"/>
      <c r="BH31" s="22"/>
      <c r="BI31" s="22"/>
      <c r="BJ31" s="68"/>
      <c r="BK31" s="22"/>
      <c r="BL31" s="22"/>
      <c r="BM31" s="22"/>
      <c r="BN31" s="22"/>
      <c r="BO31" s="68"/>
      <c r="BP31" s="22"/>
      <c r="BQ31" s="22"/>
      <c r="BR31" s="22"/>
      <c r="BS31" s="22"/>
      <c r="BT31" s="68"/>
      <c r="BU31" s="22"/>
      <c r="BV31" s="22"/>
      <c r="BW31" s="22"/>
      <c r="BX31" s="22"/>
      <c r="BY31" s="68"/>
      <c r="BZ31" s="69"/>
      <c r="CA31" s="22"/>
      <c r="CB31" s="22"/>
      <c r="CC31" s="69"/>
      <c r="CD31" s="68"/>
      <c r="CE31" s="22"/>
      <c r="CF31" s="22"/>
      <c r="CG31" s="22"/>
      <c r="CH31" s="22"/>
      <c r="CI31" s="68"/>
      <c r="CJ31" s="22"/>
      <c r="CK31" s="22"/>
      <c r="CL31" s="22"/>
      <c r="CM31" s="22"/>
      <c r="CN31" s="68"/>
      <c r="CO31" s="22"/>
      <c r="CP31" s="22"/>
      <c r="CQ31" s="22"/>
      <c r="CR31" s="22"/>
      <c r="CS31" s="68"/>
      <c r="CT31" s="22"/>
      <c r="CU31" s="22"/>
      <c r="CV31" s="22"/>
      <c r="CW31" s="22"/>
      <c r="CX31" s="68"/>
      <c r="CY31" s="22"/>
      <c r="CZ31" s="22"/>
      <c r="DA31" s="22"/>
      <c r="DB31" s="22"/>
      <c r="DC31" s="68"/>
      <c r="DD31" s="22"/>
      <c r="DE31" s="22"/>
      <c r="DF31" s="22"/>
      <c r="DG31" s="22"/>
      <c r="DH31" s="68"/>
      <c r="DM31" s="30"/>
      <c r="DW31" s="30"/>
      <c r="EB31" s="30"/>
      <c r="EG31" s="30"/>
      <c r="EL31" s="30"/>
      <c r="EQ31" s="30"/>
    </row>
    <row r="32" spans="1:147" x14ac:dyDescent="0.25">
      <c r="A32" s="80" t="str">
        <f>CI2</f>
        <v>Stephens P</v>
      </c>
      <c r="B32" s="5">
        <f>CI51</f>
        <v>1</v>
      </c>
      <c r="C32" s="15">
        <f>CJ51</f>
        <v>6</v>
      </c>
      <c r="D32" s="15">
        <f>CK51</f>
        <v>0</v>
      </c>
      <c r="E32" s="15">
        <f>CL51</f>
        <v>21</v>
      </c>
      <c r="F32" s="15">
        <f>CM51</f>
        <v>0</v>
      </c>
      <c r="G32" s="7"/>
      <c r="H32" s="24"/>
      <c r="I32" s="7"/>
      <c r="J32" s="7">
        <f t="shared" si="3"/>
        <v>21</v>
      </c>
      <c r="K32" s="7"/>
      <c r="L32" s="68"/>
      <c r="M32" s="70"/>
      <c r="N32" s="22"/>
      <c r="O32" s="22"/>
      <c r="P32" s="22"/>
      <c r="Q32" s="68"/>
      <c r="R32" s="70"/>
      <c r="S32" s="70"/>
      <c r="T32" s="70"/>
      <c r="U32" s="22"/>
      <c r="V32" s="68"/>
      <c r="W32" s="22"/>
      <c r="X32" s="22"/>
      <c r="Y32" s="22"/>
      <c r="Z32" s="22"/>
      <c r="AA32" s="68"/>
      <c r="AB32" s="22"/>
      <c r="AC32" s="22"/>
      <c r="AD32" s="22"/>
      <c r="AE32" s="22"/>
      <c r="AF32" s="68"/>
      <c r="AG32" s="22"/>
      <c r="AH32" s="22"/>
      <c r="AI32" s="22"/>
      <c r="AJ32" s="22"/>
      <c r="AK32" s="30"/>
      <c r="AP32" s="30"/>
      <c r="AQ32" s="22"/>
      <c r="AR32" s="22"/>
      <c r="AS32" s="22"/>
      <c r="AT32" s="22"/>
      <c r="AU32" s="68"/>
      <c r="AV32" s="22"/>
      <c r="AW32" s="22"/>
      <c r="AX32" s="22"/>
      <c r="AY32" s="22"/>
      <c r="AZ32" s="68"/>
      <c r="BA32" s="22"/>
      <c r="BB32" s="22"/>
      <c r="BC32" s="22"/>
      <c r="BD32" s="22"/>
      <c r="BE32" s="68"/>
      <c r="BF32" s="22"/>
      <c r="BG32" s="22"/>
      <c r="BH32" s="22"/>
      <c r="BI32" s="22"/>
      <c r="BJ32" s="68"/>
      <c r="BK32" s="22"/>
      <c r="BL32" s="22"/>
      <c r="BM32" s="22"/>
      <c r="BN32" s="22"/>
      <c r="BO32" s="68"/>
      <c r="BP32" s="22"/>
      <c r="BQ32" s="22"/>
      <c r="BR32" s="22"/>
      <c r="BS32" s="22"/>
      <c r="BT32" s="68"/>
      <c r="BU32" s="22"/>
      <c r="BV32" s="22"/>
      <c r="BW32" s="22"/>
      <c r="BX32" s="22"/>
      <c r="BY32" s="68"/>
      <c r="BZ32" s="69"/>
      <c r="CA32" s="22"/>
      <c r="CB32" s="22"/>
      <c r="CC32" s="69"/>
      <c r="CD32" s="68"/>
      <c r="CE32" s="22"/>
      <c r="CF32" s="22"/>
      <c r="CG32" s="22"/>
      <c r="CH32" s="22"/>
      <c r="CI32" s="68"/>
      <c r="CJ32" s="22"/>
      <c r="CK32" s="22"/>
      <c r="CL32" s="22"/>
      <c r="CM32" s="22"/>
      <c r="CN32" s="68"/>
      <c r="CO32" s="22"/>
      <c r="CP32" s="22"/>
      <c r="CQ32" s="22"/>
      <c r="CR32" s="22"/>
      <c r="CS32" s="68"/>
      <c r="CT32" s="22"/>
      <c r="CU32" s="22"/>
      <c r="CV32" s="22"/>
      <c r="CW32" s="22"/>
      <c r="CX32" s="68"/>
      <c r="CY32" s="22"/>
      <c r="CZ32" s="22"/>
      <c r="DA32" s="22"/>
      <c r="DB32" s="22"/>
      <c r="DC32" s="68"/>
      <c r="DD32" s="22"/>
      <c r="DE32" s="22"/>
      <c r="DF32" s="22"/>
      <c r="DG32" s="22"/>
      <c r="DH32" s="68"/>
      <c r="DM32" s="30"/>
      <c r="DW32" s="30"/>
      <c r="EB32" s="30"/>
      <c r="EG32" s="30"/>
      <c r="EL32" s="30"/>
      <c r="EQ32" s="30"/>
    </row>
    <row r="33" spans="1:147" x14ac:dyDescent="0.25">
      <c r="A33" s="60"/>
      <c r="B33" s="35"/>
      <c r="C33" s="36"/>
      <c r="D33" s="36"/>
      <c r="E33" s="36"/>
      <c r="F33" s="36"/>
      <c r="J33" s="7"/>
      <c r="K33" s="7"/>
      <c r="L33" s="68"/>
      <c r="M33" s="70"/>
      <c r="N33" s="22"/>
      <c r="O33" s="22"/>
      <c r="P33" s="22"/>
      <c r="Q33" s="68"/>
      <c r="R33" s="70"/>
      <c r="S33" s="70"/>
      <c r="T33" s="70"/>
      <c r="U33" s="22"/>
      <c r="V33" s="68"/>
      <c r="W33" s="22"/>
      <c r="X33" s="22"/>
      <c r="Y33" s="22"/>
      <c r="Z33" s="22"/>
      <c r="AA33" s="68"/>
      <c r="AB33" s="22"/>
      <c r="AC33" s="22"/>
      <c r="AD33" s="22"/>
      <c r="AE33" s="22"/>
      <c r="AF33" s="68"/>
      <c r="AG33" s="22"/>
      <c r="AH33" s="22"/>
      <c r="AI33" s="22"/>
      <c r="AJ33" s="22"/>
      <c r="AK33" s="68"/>
      <c r="AL33" s="70"/>
      <c r="AM33" s="22"/>
      <c r="AN33" s="22"/>
      <c r="AO33" s="22"/>
      <c r="AP33" s="68"/>
      <c r="AQ33" s="22"/>
      <c r="AR33" s="22"/>
      <c r="AS33" s="22"/>
      <c r="AT33" s="22"/>
      <c r="AU33" s="68"/>
      <c r="AV33" s="22"/>
      <c r="AW33" s="22"/>
      <c r="AX33" s="22"/>
      <c r="AY33" s="22"/>
      <c r="AZ33" s="68"/>
      <c r="BA33" s="22"/>
      <c r="BB33" s="22"/>
      <c r="BC33" s="22"/>
      <c r="BD33" s="22"/>
      <c r="BE33" s="68"/>
      <c r="BF33" s="22"/>
      <c r="BG33" s="22"/>
      <c r="BH33" s="22"/>
      <c r="BI33" s="22"/>
      <c r="BJ33" s="68"/>
      <c r="BK33" s="22"/>
      <c r="BL33" s="22"/>
      <c r="BM33" s="22"/>
      <c r="BN33" s="22"/>
      <c r="BO33" s="68"/>
      <c r="BP33" s="22"/>
      <c r="BQ33" s="22"/>
      <c r="BR33" s="22"/>
      <c r="BS33" s="22"/>
      <c r="BT33" s="68"/>
      <c r="BU33" s="22"/>
      <c r="BV33" s="22"/>
      <c r="BW33" s="22"/>
      <c r="BX33" s="22"/>
      <c r="BY33" s="68"/>
      <c r="BZ33" s="69"/>
      <c r="CA33" s="22"/>
      <c r="CB33" s="22"/>
      <c r="CC33" s="69"/>
      <c r="CD33" s="68"/>
      <c r="CE33" s="22"/>
      <c r="CF33" s="22"/>
      <c r="CG33" s="22"/>
      <c r="CH33" s="22"/>
      <c r="CI33" s="68"/>
      <c r="CJ33" s="22"/>
      <c r="CK33" s="22"/>
      <c r="CL33" s="22"/>
      <c r="CM33" s="22"/>
      <c r="CN33" s="68"/>
      <c r="CO33" s="22"/>
      <c r="CP33" s="22"/>
      <c r="CQ33" s="22"/>
      <c r="CR33" s="22"/>
      <c r="CS33" s="68"/>
      <c r="CT33" s="22"/>
      <c r="CU33" s="22"/>
      <c r="CV33" s="22"/>
      <c r="CW33" s="22"/>
      <c r="CX33" s="68"/>
      <c r="CY33" s="22"/>
      <c r="CZ33" s="22"/>
      <c r="DA33" s="22"/>
      <c r="DB33" s="22"/>
      <c r="DC33" s="68"/>
      <c r="DD33" s="22"/>
      <c r="DE33" s="22"/>
      <c r="DF33" s="22"/>
      <c r="DG33" s="22"/>
      <c r="DH33" s="68"/>
      <c r="DM33" s="30"/>
      <c r="DW33" s="30"/>
      <c r="EB33" s="30"/>
      <c r="EG33" s="30"/>
      <c r="EL33" s="30"/>
      <c r="EQ33" s="30"/>
    </row>
    <row r="34" spans="1:147" x14ac:dyDescent="0.25">
      <c r="B34" s="9">
        <f>TRUNC(C34/6)+0.1*(C34-6*TRUNC(C34/6))</f>
        <v>730.3</v>
      </c>
      <c r="C34" s="16">
        <f>SUM(C3:C33)</f>
        <v>4383</v>
      </c>
      <c r="D34" s="16">
        <f>SUM(D3:D33)</f>
        <v>68</v>
      </c>
      <c r="E34" s="16">
        <f>SUM(E3:E33)</f>
        <v>3420</v>
      </c>
      <c r="F34" s="16">
        <f>SUM(F3:F33)</f>
        <v>191</v>
      </c>
      <c r="G34" s="8">
        <f>E34/F34</f>
        <v>17.905759162303664</v>
      </c>
      <c r="H34" s="16">
        <f>SUM(H3:H33)</f>
        <v>11</v>
      </c>
      <c r="I34" s="8">
        <f>C34/F34</f>
        <v>22.947643979057592</v>
      </c>
      <c r="J34" s="8">
        <f>6*E34/C34</f>
        <v>4.6817248459958929</v>
      </c>
      <c r="K34" s="7"/>
      <c r="L34" s="68"/>
      <c r="M34" s="70"/>
      <c r="N34" s="22"/>
      <c r="O34" s="22"/>
      <c r="P34" s="22"/>
      <c r="Q34" s="68"/>
      <c r="R34" s="70"/>
      <c r="S34" s="70"/>
      <c r="T34" s="70"/>
      <c r="U34" s="22"/>
      <c r="V34" s="68"/>
      <c r="W34" s="22"/>
      <c r="X34" s="22"/>
      <c r="Y34" s="22"/>
      <c r="Z34" s="22"/>
      <c r="AA34" s="68"/>
      <c r="AB34" s="22"/>
      <c r="AC34" s="22"/>
      <c r="AD34" s="22"/>
      <c r="AE34" s="22"/>
      <c r="AF34" s="68"/>
      <c r="AG34" s="22"/>
      <c r="AH34" s="22"/>
      <c r="AI34" s="22"/>
      <c r="AJ34" s="22"/>
      <c r="AK34" s="68"/>
      <c r="AL34" s="70"/>
      <c r="AM34" s="22"/>
      <c r="AN34" s="22"/>
      <c r="AO34" s="22"/>
      <c r="AP34" s="68"/>
      <c r="AQ34" s="22"/>
      <c r="AR34" s="22"/>
      <c r="AS34" s="22"/>
      <c r="AT34" s="22"/>
      <c r="AU34" s="68"/>
      <c r="AV34" s="22"/>
      <c r="AW34" s="22"/>
      <c r="AX34" s="22"/>
      <c r="AY34" s="22"/>
      <c r="AZ34" s="68"/>
      <c r="BA34" s="22"/>
      <c r="BB34" s="22"/>
      <c r="BC34" s="22"/>
      <c r="BD34" s="22"/>
      <c r="BE34" s="68"/>
      <c r="BF34" s="22"/>
      <c r="BG34" s="22"/>
      <c r="BH34" s="22"/>
      <c r="BI34" s="22"/>
      <c r="BJ34" s="68"/>
      <c r="BK34" s="22"/>
      <c r="BL34" s="22"/>
      <c r="BM34" s="22"/>
      <c r="BN34" s="22"/>
      <c r="BO34" s="68"/>
      <c r="BP34" s="22"/>
      <c r="BQ34" s="22"/>
      <c r="BR34" s="22"/>
      <c r="BS34" s="22"/>
      <c r="BT34" s="68"/>
      <c r="BU34" s="22"/>
      <c r="BV34" s="22"/>
      <c r="BW34" s="22"/>
      <c r="BX34" s="22"/>
      <c r="BY34" s="68"/>
      <c r="BZ34" s="69"/>
      <c r="CA34" s="22"/>
      <c r="CB34" s="22"/>
      <c r="CC34" s="69"/>
      <c r="CD34" s="68"/>
      <c r="CE34" s="22"/>
      <c r="CF34" s="22"/>
      <c r="CG34" s="22"/>
      <c r="CH34" s="22"/>
      <c r="CI34" s="68"/>
      <c r="CJ34" s="22"/>
      <c r="CK34" s="22"/>
      <c r="CL34" s="22"/>
      <c r="CM34" s="22"/>
      <c r="CN34" s="68"/>
      <c r="CO34" s="22"/>
      <c r="CP34" s="22"/>
      <c r="CQ34" s="22"/>
      <c r="CR34" s="22"/>
      <c r="CS34" s="68"/>
      <c r="CT34" s="22"/>
      <c r="CU34" s="22"/>
      <c r="CV34" s="22"/>
      <c r="CW34" s="22"/>
      <c r="CX34" s="68"/>
      <c r="CY34" s="22"/>
      <c r="CZ34" s="22"/>
      <c r="DA34" s="22"/>
      <c r="DB34" s="22"/>
      <c r="DC34" s="68"/>
      <c r="DD34" s="22"/>
      <c r="DE34" s="22"/>
      <c r="DF34" s="22"/>
      <c r="DG34" s="22"/>
      <c r="DH34" s="68"/>
      <c r="DM34" s="30"/>
      <c r="DW34" s="30"/>
      <c r="EB34" s="30"/>
      <c r="EG34" s="30"/>
      <c r="EL34" s="30"/>
      <c r="EQ34" s="30"/>
    </row>
    <row r="35" spans="1:147" x14ac:dyDescent="0.25">
      <c r="F35" s="66" t="s">
        <v>1014</v>
      </c>
      <c r="G35" s="49"/>
      <c r="K35" s="7"/>
      <c r="L35" s="68"/>
      <c r="M35" s="70"/>
      <c r="N35" s="22"/>
      <c r="O35" s="22"/>
      <c r="P35" s="22"/>
      <c r="Q35" s="68"/>
      <c r="R35" s="70"/>
      <c r="S35" s="70"/>
      <c r="T35" s="70"/>
      <c r="U35" s="22"/>
      <c r="V35" s="68"/>
      <c r="W35" s="22"/>
      <c r="X35" s="22"/>
      <c r="Y35" s="22"/>
      <c r="Z35" s="22"/>
      <c r="AA35" s="68"/>
      <c r="AB35" s="22"/>
      <c r="AC35" s="22"/>
      <c r="AD35" s="22"/>
      <c r="AE35" s="22"/>
      <c r="AF35" s="68"/>
      <c r="AG35" s="22"/>
      <c r="AH35" s="22"/>
      <c r="AI35" s="22"/>
      <c r="AJ35" s="22"/>
      <c r="AK35" s="68"/>
      <c r="AL35" s="70"/>
      <c r="AM35" s="22"/>
      <c r="AN35" s="22"/>
      <c r="AO35" s="22"/>
      <c r="AP35" s="68"/>
      <c r="AQ35" s="22"/>
      <c r="AR35" s="22"/>
      <c r="AS35" s="22"/>
      <c r="AT35" s="22"/>
      <c r="AU35" s="68"/>
      <c r="AV35" s="22"/>
      <c r="AW35" s="22"/>
      <c r="AX35" s="22"/>
      <c r="AY35" s="22"/>
      <c r="AZ35" s="68"/>
      <c r="BA35" s="22"/>
      <c r="BB35" s="22"/>
      <c r="BC35" s="22"/>
      <c r="BD35" s="22"/>
      <c r="BE35" s="68"/>
      <c r="BF35" s="22"/>
      <c r="BG35" s="22"/>
      <c r="BH35" s="22"/>
      <c r="BI35" s="22"/>
      <c r="BJ35" s="68"/>
      <c r="BK35" s="22"/>
      <c r="BL35" s="22"/>
      <c r="BM35" s="22"/>
      <c r="BN35" s="22"/>
      <c r="BO35" s="68"/>
      <c r="BP35" s="22"/>
      <c r="BQ35" s="22"/>
      <c r="BR35" s="22"/>
      <c r="BS35" s="22"/>
      <c r="BT35" s="68"/>
      <c r="BU35" s="22"/>
      <c r="BV35" s="22"/>
      <c r="BW35" s="22"/>
      <c r="BX35" s="22"/>
      <c r="BY35" s="68"/>
      <c r="BZ35" s="69"/>
      <c r="CA35" s="22"/>
      <c r="CB35" s="22"/>
      <c r="CC35" s="69"/>
      <c r="CD35" s="68"/>
      <c r="CE35" s="22"/>
      <c r="CF35" s="22"/>
      <c r="CG35" s="22"/>
      <c r="CH35" s="22"/>
      <c r="CI35" s="68"/>
      <c r="CJ35" s="22"/>
      <c r="CK35" s="22"/>
      <c r="CL35" s="22"/>
      <c r="CM35" s="22"/>
      <c r="CN35" s="68"/>
      <c r="CO35" s="22"/>
      <c r="CP35" s="22"/>
      <c r="CQ35" s="22"/>
      <c r="CR35" s="22"/>
      <c r="CS35" s="68"/>
      <c r="CT35" s="22"/>
      <c r="CU35" s="22"/>
      <c r="CV35" s="22"/>
      <c r="CW35" s="22"/>
      <c r="CX35" s="68"/>
      <c r="CY35" s="22"/>
      <c r="CZ35" s="22"/>
      <c r="DA35" s="22"/>
      <c r="DB35" s="22"/>
      <c r="DC35" s="68"/>
      <c r="DD35" s="22"/>
      <c r="DE35" s="22"/>
      <c r="DF35" s="22"/>
      <c r="DG35" s="22"/>
      <c r="DH35" s="68"/>
      <c r="DM35" s="30"/>
      <c r="DW35" s="30"/>
      <c r="EB35" s="30"/>
      <c r="EG35" s="30"/>
      <c r="EL35" s="30"/>
      <c r="EQ35" s="30"/>
    </row>
    <row r="36" spans="1:147" x14ac:dyDescent="0.25">
      <c r="A36" s="1" t="s">
        <v>19</v>
      </c>
      <c r="K36" s="7"/>
      <c r="L36" s="68"/>
      <c r="M36" s="70"/>
      <c r="N36" s="22"/>
      <c r="O36" s="22"/>
      <c r="P36" s="22"/>
      <c r="Q36" s="68"/>
      <c r="R36" s="70"/>
      <c r="S36" s="70"/>
      <c r="T36" s="70"/>
      <c r="U36" s="22"/>
      <c r="V36" s="68"/>
      <c r="W36" s="22"/>
      <c r="X36" s="22"/>
      <c r="Y36" s="22"/>
      <c r="Z36" s="22"/>
      <c r="AA36" s="68"/>
      <c r="AB36" s="22"/>
      <c r="AC36" s="22"/>
      <c r="AD36" s="22"/>
      <c r="AE36" s="22"/>
      <c r="AF36" s="68"/>
      <c r="AG36" s="22"/>
      <c r="AH36" s="22"/>
      <c r="AI36" s="22"/>
      <c r="AJ36" s="22"/>
      <c r="AK36" s="68"/>
      <c r="AL36" s="70"/>
      <c r="AM36" s="22"/>
      <c r="AN36" s="22"/>
      <c r="AO36" s="22"/>
      <c r="AP36" s="68"/>
      <c r="AQ36" s="70"/>
      <c r="AR36" s="22"/>
      <c r="AS36" s="22"/>
      <c r="AT36" s="22"/>
      <c r="AU36" s="68"/>
      <c r="AV36" s="22"/>
      <c r="AW36" s="22"/>
      <c r="AX36" s="22"/>
      <c r="AY36" s="22"/>
      <c r="AZ36" s="68"/>
      <c r="BA36" s="70"/>
      <c r="BB36" s="22"/>
      <c r="BC36" s="22"/>
      <c r="BD36" s="22"/>
      <c r="BE36" s="68"/>
      <c r="BF36" s="70"/>
      <c r="BG36" s="22"/>
      <c r="BH36" s="22"/>
      <c r="BI36" s="22"/>
      <c r="BJ36" s="68"/>
      <c r="BK36" s="22"/>
      <c r="BL36" s="22"/>
      <c r="BM36" s="22"/>
      <c r="BN36" s="22"/>
      <c r="BO36" s="68"/>
      <c r="BP36" s="70"/>
      <c r="BQ36" s="70"/>
      <c r="BR36" s="22"/>
      <c r="BS36" s="22"/>
      <c r="BT36" s="68"/>
      <c r="BU36" s="70"/>
      <c r="BV36" s="22"/>
      <c r="BW36" s="22"/>
      <c r="BX36" s="22"/>
      <c r="BY36" s="68"/>
      <c r="BZ36" s="70"/>
      <c r="CA36" s="22"/>
      <c r="CB36" s="22"/>
      <c r="CC36" s="22"/>
      <c r="CD36" s="68"/>
      <c r="CE36" s="70"/>
      <c r="CF36" s="22"/>
      <c r="CG36" s="22"/>
      <c r="CH36" s="22"/>
      <c r="CI36" s="68"/>
      <c r="CJ36" s="22"/>
      <c r="CK36" s="22"/>
      <c r="CL36" s="22"/>
      <c r="CM36" s="22"/>
      <c r="CN36" s="68"/>
      <c r="CO36" s="22"/>
      <c r="CP36" s="22"/>
      <c r="CQ36" s="22"/>
      <c r="CR36" s="22"/>
      <c r="CS36" s="68"/>
      <c r="CT36" s="22"/>
      <c r="CU36" s="22"/>
      <c r="CV36" s="22"/>
      <c r="CW36" s="22"/>
      <c r="CX36" s="68"/>
      <c r="CY36" s="22"/>
      <c r="CZ36" s="22"/>
      <c r="DA36" s="22"/>
      <c r="DB36" s="22"/>
      <c r="DC36" s="68"/>
      <c r="DD36" s="22"/>
      <c r="DE36" s="22"/>
      <c r="DF36" s="22"/>
      <c r="DG36" s="22"/>
      <c r="DH36" s="68"/>
      <c r="DM36" s="30"/>
      <c r="DW36" s="30"/>
      <c r="EB36" s="30"/>
      <c r="EG36" s="30"/>
      <c r="EL36" s="30"/>
      <c r="EQ36" s="30"/>
    </row>
    <row r="37" spans="1:147" x14ac:dyDescent="0.25">
      <c r="C37" s="66"/>
      <c r="K37" s="7"/>
      <c r="L37" s="68"/>
      <c r="M37" s="69"/>
      <c r="N37" s="22"/>
      <c r="O37" s="22"/>
      <c r="P37" s="22"/>
      <c r="Q37" s="68"/>
      <c r="R37" s="70"/>
      <c r="S37" s="70"/>
      <c r="T37" s="70"/>
      <c r="U37" s="22"/>
      <c r="V37" s="68"/>
      <c r="W37" s="22"/>
      <c r="X37" s="22"/>
      <c r="Y37" s="22"/>
      <c r="Z37" s="22"/>
      <c r="AA37" s="68"/>
      <c r="AB37" s="22"/>
      <c r="AC37" s="22"/>
      <c r="AD37" s="22"/>
      <c r="AE37" s="22"/>
      <c r="AF37" s="68"/>
      <c r="AG37" s="22"/>
      <c r="AH37" s="22"/>
      <c r="AI37" s="22"/>
      <c r="AJ37" s="22"/>
      <c r="AK37" s="68"/>
      <c r="AL37" s="70"/>
      <c r="AM37" s="22"/>
      <c r="AN37" s="22"/>
      <c r="AO37" s="22"/>
      <c r="AP37" s="68"/>
      <c r="AQ37" s="70"/>
      <c r="AR37" s="22"/>
      <c r="AS37" s="22"/>
      <c r="AT37" s="22"/>
      <c r="AU37" s="68"/>
      <c r="AV37" s="22"/>
      <c r="AW37" s="22"/>
      <c r="AX37" s="22"/>
      <c r="AY37" s="22"/>
      <c r="AZ37" s="68"/>
      <c r="BA37" s="70"/>
      <c r="BB37" s="22"/>
      <c r="BC37" s="22"/>
      <c r="BD37" s="22"/>
      <c r="BE37" s="68"/>
      <c r="BF37" s="70"/>
      <c r="BG37" s="22"/>
      <c r="BH37" s="22"/>
      <c r="BI37" s="22"/>
      <c r="BJ37" s="68"/>
      <c r="BK37" s="22"/>
      <c r="BL37" s="22"/>
      <c r="BM37" s="22"/>
      <c r="BN37" s="22"/>
      <c r="BO37" s="68"/>
      <c r="BP37" s="70"/>
      <c r="BQ37" s="70"/>
      <c r="BR37" s="22"/>
      <c r="BS37" s="22"/>
      <c r="BT37" s="68"/>
      <c r="BU37" s="70"/>
      <c r="BV37" s="22"/>
      <c r="BW37" s="22"/>
      <c r="BX37" s="22"/>
      <c r="BY37" s="68"/>
      <c r="BZ37" s="70"/>
      <c r="CA37" s="22"/>
      <c r="CB37" s="22"/>
      <c r="CC37" s="22"/>
      <c r="CD37" s="68"/>
      <c r="CE37" s="70"/>
      <c r="CF37" s="22"/>
      <c r="CG37" s="22"/>
      <c r="CH37" s="22"/>
      <c r="CI37" s="68"/>
      <c r="CJ37" s="22"/>
      <c r="CK37" s="22"/>
      <c r="CL37" s="22"/>
      <c r="CM37" s="22"/>
      <c r="CN37" s="68"/>
      <c r="CO37" s="22"/>
      <c r="CP37" s="22"/>
      <c r="CQ37" s="22"/>
      <c r="CR37" s="22"/>
      <c r="CS37" s="68"/>
      <c r="CT37" s="22"/>
      <c r="CU37" s="22"/>
      <c r="CV37" s="22"/>
      <c r="CW37" s="22"/>
      <c r="CX37" s="68"/>
      <c r="CY37" s="22"/>
      <c r="CZ37" s="22"/>
      <c r="DA37" s="22"/>
      <c r="DB37" s="22"/>
      <c r="DC37" s="68"/>
      <c r="DD37" s="22"/>
      <c r="DE37" s="22"/>
      <c r="DF37" s="22"/>
      <c r="DG37" s="22"/>
      <c r="DH37" s="68"/>
      <c r="DM37" s="30"/>
      <c r="DW37" s="30"/>
      <c r="EB37" s="30"/>
      <c r="EG37" s="30"/>
      <c r="EL37" s="30"/>
      <c r="EQ37" s="30"/>
    </row>
    <row r="38" spans="1:147" x14ac:dyDescent="0.25">
      <c r="A38" s="1" t="s">
        <v>90</v>
      </c>
      <c r="B38" s="6"/>
      <c r="J38" s="6"/>
      <c r="K38" s="7"/>
      <c r="L38" s="68"/>
      <c r="M38" s="69"/>
      <c r="N38" s="22"/>
      <c r="O38" s="22"/>
      <c r="P38" s="22"/>
      <c r="Q38" s="68"/>
      <c r="R38" s="70"/>
      <c r="S38" s="70"/>
      <c r="T38" s="70"/>
      <c r="U38" s="22"/>
      <c r="V38" s="68"/>
      <c r="W38" s="22"/>
      <c r="X38" s="22"/>
      <c r="Y38" s="22"/>
      <c r="Z38" s="22"/>
      <c r="AA38" s="68"/>
      <c r="AB38" s="22"/>
      <c r="AC38" s="22"/>
      <c r="AD38" s="22"/>
      <c r="AE38" s="22"/>
      <c r="AF38" s="68"/>
      <c r="AG38" s="22"/>
      <c r="AH38" s="22"/>
      <c r="AI38" s="22"/>
      <c r="AJ38" s="22"/>
      <c r="AK38" s="68"/>
      <c r="AL38" s="70"/>
      <c r="AM38" s="22"/>
      <c r="AN38" s="22"/>
      <c r="AO38" s="22"/>
      <c r="AP38" s="68"/>
      <c r="AQ38" s="70"/>
      <c r="AR38" s="22"/>
      <c r="AS38" s="22"/>
      <c r="AT38" s="22"/>
      <c r="AU38" s="68"/>
      <c r="AV38" s="22"/>
      <c r="AW38" s="22"/>
      <c r="AX38" s="22"/>
      <c r="AY38" s="22"/>
      <c r="AZ38" s="68"/>
      <c r="BA38" s="70"/>
      <c r="BB38" s="22"/>
      <c r="BC38" s="22"/>
      <c r="BD38" s="22"/>
      <c r="BE38" s="68"/>
      <c r="BF38" s="70"/>
      <c r="BG38" s="22"/>
      <c r="BH38" s="22"/>
      <c r="BI38" s="22"/>
      <c r="BJ38" s="68"/>
      <c r="BK38" s="22"/>
      <c r="BL38" s="22"/>
      <c r="BM38" s="22"/>
      <c r="BN38" s="22"/>
      <c r="BO38" s="68"/>
      <c r="BP38" s="70"/>
      <c r="BQ38" s="70"/>
      <c r="BR38" s="22"/>
      <c r="BS38" s="22"/>
      <c r="BT38" s="68"/>
      <c r="BU38" s="70"/>
      <c r="BV38" s="22"/>
      <c r="BW38" s="22"/>
      <c r="BX38" s="22"/>
      <c r="BY38" s="68"/>
      <c r="BZ38" s="70"/>
      <c r="CA38" s="22"/>
      <c r="CB38" s="22"/>
      <c r="CC38" s="22"/>
      <c r="CD38" s="68"/>
      <c r="CE38" s="70"/>
      <c r="CF38" s="22"/>
      <c r="CG38" s="22"/>
      <c r="CH38" s="22"/>
      <c r="CI38" s="68"/>
      <c r="CJ38" s="22"/>
      <c r="CK38" s="22"/>
      <c r="CL38" s="22"/>
      <c r="CM38" s="22"/>
      <c r="CN38" s="68"/>
      <c r="CO38" s="22"/>
      <c r="CP38" s="22"/>
      <c r="CQ38" s="22"/>
      <c r="CR38" s="22"/>
      <c r="CS38" s="68"/>
      <c r="CT38" s="22"/>
      <c r="CU38" s="22"/>
      <c r="CV38" s="22"/>
      <c r="CW38" s="22"/>
      <c r="CX38" s="68"/>
      <c r="CY38" s="22"/>
      <c r="CZ38" s="22"/>
      <c r="DA38" s="22"/>
      <c r="DB38" s="22"/>
      <c r="DC38" s="68"/>
      <c r="DD38" s="22"/>
      <c r="DE38" s="22"/>
      <c r="DF38" s="22"/>
      <c r="DG38" s="22"/>
      <c r="DH38" s="68"/>
      <c r="DM38" s="30"/>
      <c r="DW38" s="30"/>
      <c r="EB38" s="30"/>
      <c r="EG38" s="30"/>
      <c r="EL38" s="30"/>
      <c r="EQ38" s="30"/>
    </row>
    <row r="39" spans="1:147" x14ac:dyDescent="0.25">
      <c r="A39" s="49" t="s">
        <v>747</v>
      </c>
      <c r="B39" s="49" t="s">
        <v>367</v>
      </c>
      <c r="C39" s="49" t="s">
        <v>970</v>
      </c>
      <c r="D39" s="49"/>
      <c r="E39" s="50" t="s">
        <v>1006</v>
      </c>
      <c r="J39" s="6"/>
      <c r="K39" s="7"/>
      <c r="L39" s="68"/>
      <c r="M39" s="69"/>
      <c r="N39" s="22"/>
      <c r="O39" s="22"/>
      <c r="P39" s="22"/>
      <c r="Q39" s="68"/>
      <c r="R39" s="70"/>
      <c r="S39" s="70"/>
      <c r="T39" s="70"/>
      <c r="U39" s="22"/>
      <c r="V39" s="68"/>
      <c r="W39" s="22"/>
      <c r="X39" s="22"/>
      <c r="Y39" s="22"/>
      <c r="Z39" s="22"/>
      <c r="AA39" s="68"/>
      <c r="AB39" s="22"/>
      <c r="AC39" s="22"/>
      <c r="AD39" s="22"/>
      <c r="AE39" s="22"/>
      <c r="AF39" s="68"/>
      <c r="AG39" s="22"/>
      <c r="AH39" s="22"/>
      <c r="AI39" s="22"/>
      <c r="AJ39" s="22"/>
      <c r="AK39" s="68"/>
      <c r="AL39" s="70"/>
      <c r="AM39" s="22"/>
      <c r="AN39" s="22"/>
      <c r="AO39" s="22"/>
      <c r="AP39" s="68"/>
      <c r="AQ39" s="70"/>
      <c r="AR39" s="22"/>
      <c r="AS39" s="22"/>
      <c r="AT39" s="22"/>
      <c r="AU39" s="68"/>
      <c r="AV39" s="22"/>
      <c r="AW39" s="22"/>
      <c r="AX39" s="22"/>
      <c r="AY39" s="22"/>
      <c r="AZ39" s="68"/>
      <c r="BA39" s="70"/>
      <c r="BB39" s="22"/>
      <c r="BC39" s="22"/>
      <c r="BD39" s="22"/>
      <c r="BE39" s="68"/>
      <c r="BF39" s="70"/>
      <c r="BG39" s="22"/>
      <c r="BH39" s="22"/>
      <c r="BI39" s="22"/>
      <c r="BJ39" s="68"/>
      <c r="BK39" s="22"/>
      <c r="BL39" s="22"/>
      <c r="BM39" s="22"/>
      <c r="BN39" s="22"/>
      <c r="BO39" s="68"/>
      <c r="BP39" s="70"/>
      <c r="BQ39" s="70"/>
      <c r="BR39" s="22"/>
      <c r="BS39" s="22"/>
      <c r="BT39" s="68"/>
      <c r="BU39" s="70"/>
      <c r="BV39" s="22"/>
      <c r="BW39" s="22"/>
      <c r="BX39" s="22"/>
      <c r="BY39" s="68"/>
      <c r="BZ39" s="70"/>
      <c r="CA39" s="22"/>
      <c r="CB39" s="22"/>
      <c r="CC39" s="22"/>
      <c r="CD39" s="68"/>
      <c r="CE39" s="70"/>
      <c r="CF39" s="22"/>
      <c r="CG39" s="22"/>
      <c r="CH39" s="22"/>
      <c r="CI39" s="68"/>
      <c r="CJ39" s="22"/>
      <c r="CK39" s="22"/>
      <c r="CL39" s="22"/>
      <c r="CM39" s="22"/>
      <c r="CN39" s="68"/>
      <c r="CO39" s="22"/>
      <c r="CP39" s="22"/>
      <c r="CQ39" s="22"/>
      <c r="CR39" s="22"/>
      <c r="CS39" s="68"/>
      <c r="CT39" s="22"/>
      <c r="CU39" s="22"/>
      <c r="CV39" s="22"/>
      <c r="CW39" s="22"/>
      <c r="CX39" s="68"/>
      <c r="CY39" s="22"/>
      <c r="CZ39" s="22"/>
      <c r="DA39" s="22"/>
      <c r="DB39" s="22"/>
      <c r="DC39" s="68"/>
      <c r="DD39" s="22"/>
      <c r="DE39" s="22"/>
      <c r="DF39" s="22"/>
      <c r="DG39" s="22"/>
      <c r="DH39" s="68"/>
      <c r="DM39" s="30"/>
      <c r="DW39" s="30"/>
      <c r="EB39" s="30"/>
      <c r="EG39" s="30"/>
      <c r="EL39" s="30"/>
      <c r="EQ39" s="30"/>
    </row>
    <row r="40" spans="1:147" x14ac:dyDescent="0.25">
      <c r="A40" s="49" t="s">
        <v>732</v>
      </c>
      <c r="B40" s="49" t="s">
        <v>244</v>
      </c>
      <c r="C40" s="49" t="s">
        <v>678</v>
      </c>
      <c r="D40" s="49"/>
      <c r="E40" s="50" t="s">
        <v>1007</v>
      </c>
      <c r="J40" s="6"/>
      <c r="K40" s="7"/>
      <c r="L40" s="68"/>
      <c r="M40" s="69"/>
      <c r="N40" s="22"/>
      <c r="O40" s="22"/>
      <c r="P40" s="22"/>
      <c r="Q40" s="68"/>
      <c r="R40" s="70"/>
      <c r="S40" s="70"/>
      <c r="T40" s="70"/>
      <c r="U40" s="22"/>
      <c r="V40" s="68"/>
      <c r="W40" s="22"/>
      <c r="X40" s="22"/>
      <c r="Y40" s="22"/>
      <c r="Z40" s="22"/>
      <c r="AA40" s="68"/>
      <c r="AB40" s="22"/>
      <c r="AC40" s="22"/>
      <c r="AD40" s="22"/>
      <c r="AE40" s="22"/>
      <c r="AF40" s="68"/>
      <c r="AG40" s="22"/>
      <c r="AH40" s="22"/>
      <c r="AI40" s="22"/>
      <c r="AJ40" s="22"/>
      <c r="AK40" s="68"/>
      <c r="AL40" s="70"/>
      <c r="AM40" s="22"/>
      <c r="AN40" s="22"/>
      <c r="AO40" s="22"/>
      <c r="AP40" s="68"/>
      <c r="AQ40" s="70"/>
      <c r="AR40" s="22"/>
      <c r="AS40" s="22"/>
      <c r="AT40" s="22"/>
      <c r="AU40" s="68"/>
      <c r="AV40" s="22"/>
      <c r="AW40" s="22"/>
      <c r="AX40" s="22"/>
      <c r="AY40" s="22"/>
      <c r="AZ40" s="68"/>
      <c r="BA40" s="70"/>
      <c r="BB40" s="22"/>
      <c r="BC40" s="22"/>
      <c r="BD40" s="22"/>
      <c r="BE40" s="68"/>
      <c r="BF40" s="70"/>
      <c r="BG40" s="22"/>
      <c r="BH40" s="22"/>
      <c r="BI40" s="22"/>
      <c r="BJ40" s="68"/>
      <c r="BK40" s="22"/>
      <c r="BL40" s="22"/>
      <c r="BM40" s="22"/>
      <c r="BN40" s="22"/>
      <c r="BO40" s="68"/>
      <c r="BP40" s="70"/>
      <c r="BQ40" s="70"/>
      <c r="BR40" s="22"/>
      <c r="BS40" s="22"/>
      <c r="BT40" s="68"/>
      <c r="BU40" s="70"/>
      <c r="BV40" s="22"/>
      <c r="BW40" s="22"/>
      <c r="BX40" s="22"/>
      <c r="BY40" s="68"/>
      <c r="BZ40" s="70"/>
      <c r="CA40" s="22"/>
      <c r="CB40" s="22"/>
      <c r="CC40" s="22"/>
      <c r="CD40" s="68"/>
      <c r="CE40" s="70"/>
      <c r="CF40" s="22"/>
      <c r="CG40" s="22"/>
      <c r="CH40" s="22"/>
      <c r="CI40" s="68"/>
      <c r="CJ40" s="22"/>
      <c r="CK40" s="22"/>
      <c r="CL40" s="22"/>
      <c r="CM40" s="22"/>
      <c r="CN40" s="68"/>
      <c r="CO40" s="22"/>
      <c r="CP40" s="22"/>
      <c r="CQ40" s="22"/>
      <c r="CR40" s="22"/>
      <c r="CS40" s="68"/>
      <c r="CT40" s="22"/>
      <c r="CU40" s="22"/>
      <c r="CV40" s="22"/>
      <c r="CW40" s="22"/>
      <c r="CX40" s="68"/>
      <c r="CY40" s="22"/>
      <c r="CZ40" s="22"/>
      <c r="DA40" s="22"/>
      <c r="DB40" s="22"/>
      <c r="DC40" s="68"/>
      <c r="DD40" s="22"/>
      <c r="DE40" s="22"/>
      <c r="DF40" s="22"/>
      <c r="DG40" s="22"/>
      <c r="DH40" s="68"/>
      <c r="DM40" s="30"/>
      <c r="DW40" s="30"/>
      <c r="EB40" s="30"/>
      <c r="EG40" s="30"/>
      <c r="EL40" s="30"/>
      <c r="EQ40" s="4"/>
    </row>
    <row r="41" spans="1:147" x14ac:dyDescent="0.25">
      <c r="A41" s="49" t="s">
        <v>732</v>
      </c>
      <c r="B41" s="49" t="s">
        <v>44</v>
      </c>
      <c r="C41" s="49" t="s">
        <v>958</v>
      </c>
      <c r="D41" s="49"/>
      <c r="E41" s="50" t="s">
        <v>774</v>
      </c>
      <c r="J41" s="6"/>
      <c r="K41" s="7"/>
      <c r="L41" s="68"/>
      <c r="M41" s="69"/>
      <c r="N41" s="22"/>
      <c r="O41" s="22"/>
      <c r="P41" s="22"/>
      <c r="Q41" s="68"/>
      <c r="R41" s="70"/>
      <c r="S41" s="70"/>
      <c r="T41" s="70"/>
      <c r="U41" s="22"/>
      <c r="V41" s="68"/>
      <c r="W41" s="22"/>
      <c r="X41" s="22"/>
      <c r="Y41" s="22"/>
      <c r="Z41" s="22"/>
      <c r="AA41" s="68"/>
      <c r="AB41" s="22"/>
      <c r="AC41" s="22"/>
      <c r="AD41" s="22"/>
      <c r="AE41" s="22"/>
      <c r="AF41" s="68"/>
      <c r="AG41" s="22"/>
      <c r="AH41" s="22"/>
      <c r="AI41" s="22"/>
      <c r="AJ41" s="22"/>
      <c r="AK41" s="68"/>
      <c r="AL41" s="70"/>
      <c r="AM41" s="22"/>
      <c r="AN41" s="22"/>
      <c r="AO41" s="22"/>
      <c r="AP41" s="68"/>
      <c r="AQ41" s="70"/>
      <c r="AR41" s="22"/>
      <c r="AS41" s="22"/>
      <c r="AT41" s="22"/>
      <c r="AU41" s="68"/>
      <c r="AV41" s="22"/>
      <c r="AW41" s="22"/>
      <c r="AX41" s="22"/>
      <c r="AY41" s="22"/>
      <c r="AZ41" s="68"/>
      <c r="BA41" s="70"/>
      <c r="BB41" s="22"/>
      <c r="BC41" s="22"/>
      <c r="BD41" s="22"/>
      <c r="BE41" s="68"/>
      <c r="BF41" s="70"/>
      <c r="BG41" s="22"/>
      <c r="BH41" s="22"/>
      <c r="BI41" s="22"/>
      <c r="BJ41" s="68"/>
      <c r="BK41" s="22"/>
      <c r="BL41" s="22"/>
      <c r="BM41" s="22"/>
      <c r="BN41" s="22"/>
      <c r="BO41" s="68"/>
      <c r="BP41" s="70"/>
      <c r="BQ41" s="70"/>
      <c r="BR41" s="22"/>
      <c r="BS41" s="22"/>
      <c r="BT41" s="68"/>
      <c r="BU41" s="70"/>
      <c r="BV41" s="22"/>
      <c r="BW41" s="22"/>
      <c r="BX41" s="22"/>
      <c r="BY41" s="68"/>
      <c r="BZ41" s="70"/>
      <c r="CA41" s="22"/>
      <c r="CB41" s="22"/>
      <c r="CC41" s="22"/>
      <c r="CD41" s="68"/>
      <c r="CE41" s="70"/>
      <c r="CF41" s="22"/>
      <c r="CG41" s="22"/>
      <c r="CH41" s="22"/>
      <c r="CI41" s="68"/>
      <c r="CJ41" s="22"/>
      <c r="CK41" s="22"/>
      <c r="CL41" s="22"/>
      <c r="CM41" s="22"/>
      <c r="CN41" s="68"/>
      <c r="CO41" s="22"/>
      <c r="CP41" s="22"/>
      <c r="CQ41" s="22"/>
      <c r="CR41" s="22"/>
      <c r="CS41" s="68"/>
      <c r="CT41" s="22"/>
      <c r="CU41" s="22"/>
      <c r="CV41" s="22"/>
      <c r="CW41" s="22"/>
      <c r="CX41" s="68"/>
      <c r="CY41" s="22"/>
      <c r="CZ41" s="22"/>
      <c r="DA41" s="22"/>
      <c r="DB41" s="22"/>
      <c r="DC41" s="68"/>
      <c r="DD41" s="22"/>
      <c r="DE41" s="22"/>
      <c r="DF41" s="22"/>
      <c r="DG41" s="22"/>
      <c r="DH41" s="68"/>
      <c r="DM41" s="30"/>
      <c r="DW41" s="30"/>
      <c r="EB41" s="30"/>
      <c r="EG41" s="30"/>
      <c r="EL41" s="30"/>
      <c r="EQ41" s="4"/>
    </row>
    <row r="42" spans="1:147" x14ac:dyDescent="0.25">
      <c r="A42" s="49" t="s">
        <v>717</v>
      </c>
      <c r="B42" s="49" t="s">
        <v>49</v>
      </c>
      <c r="C42" s="49" t="s">
        <v>970</v>
      </c>
      <c r="D42" s="49"/>
      <c r="E42" s="50" t="s">
        <v>1006</v>
      </c>
      <c r="J42" s="6"/>
      <c r="K42" s="7"/>
      <c r="L42" s="68"/>
      <c r="M42" s="69"/>
      <c r="N42" s="22"/>
      <c r="O42" s="22"/>
      <c r="P42" s="22"/>
      <c r="Q42" s="68"/>
      <c r="R42" s="70"/>
      <c r="S42" s="70"/>
      <c r="T42" s="70"/>
      <c r="U42" s="22"/>
      <c r="V42" s="68"/>
      <c r="W42" s="22"/>
      <c r="X42" s="22"/>
      <c r="Y42" s="22"/>
      <c r="Z42" s="22"/>
      <c r="AA42" s="68"/>
      <c r="AB42" s="22"/>
      <c r="AC42" s="22"/>
      <c r="AD42" s="22"/>
      <c r="AE42" s="22"/>
      <c r="AF42" s="68"/>
      <c r="AG42" s="22"/>
      <c r="AH42" s="22"/>
      <c r="AI42" s="22"/>
      <c r="AJ42" s="22"/>
      <c r="AK42" s="68"/>
      <c r="AL42" s="70"/>
      <c r="AM42" s="22"/>
      <c r="AN42" s="22"/>
      <c r="AO42" s="22"/>
      <c r="AP42" s="68"/>
      <c r="AQ42" s="70"/>
      <c r="AR42" s="22"/>
      <c r="AS42" s="22"/>
      <c r="AT42" s="22"/>
      <c r="AU42" s="68"/>
      <c r="AV42" s="22"/>
      <c r="AW42" s="22"/>
      <c r="AX42" s="22"/>
      <c r="AY42" s="22"/>
      <c r="AZ42" s="68"/>
      <c r="BA42" s="70"/>
      <c r="BB42" s="22"/>
      <c r="BC42" s="22"/>
      <c r="BD42" s="22"/>
      <c r="BE42" s="68"/>
      <c r="BF42" s="70"/>
      <c r="BG42" s="22"/>
      <c r="BH42" s="22"/>
      <c r="BI42" s="22"/>
      <c r="BJ42" s="68"/>
      <c r="BK42" s="22"/>
      <c r="BL42" s="22"/>
      <c r="BM42" s="22"/>
      <c r="BN42" s="22"/>
      <c r="BO42" s="68"/>
      <c r="BP42" s="70"/>
      <c r="BQ42" s="70"/>
      <c r="BR42" s="22"/>
      <c r="BS42" s="22"/>
      <c r="BT42" s="68"/>
      <c r="BU42" s="70"/>
      <c r="BV42" s="22"/>
      <c r="BW42" s="22"/>
      <c r="BX42" s="22"/>
      <c r="BY42" s="68"/>
      <c r="BZ42" s="70"/>
      <c r="CA42" s="22"/>
      <c r="CB42" s="22"/>
      <c r="CC42" s="22"/>
      <c r="CD42" s="68"/>
      <c r="CE42" s="70"/>
      <c r="CF42" s="22"/>
      <c r="CG42" s="22"/>
      <c r="CH42" s="22"/>
      <c r="CI42" s="68"/>
      <c r="CJ42" s="22"/>
      <c r="CK42" s="22"/>
      <c r="CL42" s="22"/>
      <c r="CM42" s="22"/>
      <c r="CN42" s="68"/>
      <c r="CO42" s="22"/>
      <c r="CP42" s="22"/>
      <c r="CQ42" s="22"/>
      <c r="CR42" s="22"/>
      <c r="CS42" s="68"/>
      <c r="CT42" s="22"/>
      <c r="CU42" s="22"/>
      <c r="CV42" s="22"/>
      <c r="CW42" s="22"/>
      <c r="CX42" s="68"/>
      <c r="CY42" s="22"/>
      <c r="CZ42" s="22"/>
      <c r="DA42" s="22"/>
      <c r="DB42" s="22"/>
      <c r="DC42" s="68"/>
      <c r="DD42" s="22"/>
      <c r="DE42" s="22"/>
      <c r="DF42" s="22"/>
      <c r="DG42" s="22"/>
      <c r="DH42" s="68"/>
      <c r="DM42" s="30"/>
      <c r="DW42" s="30"/>
      <c r="EB42" s="30"/>
      <c r="EG42" s="30"/>
      <c r="EL42" s="30"/>
    </row>
    <row r="43" spans="1:147" x14ac:dyDescent="0.25">
      <c r="A43" s="49" t="s">
        <v>1010</v>
      </c>
      <c r="B43" s="49" t="s">
        <v>72</v>
      </c>
      <c r="C43" s="49" t="s">
        <v>1004</v>
      </c>
      <c r="D43" s="49"/>
      <c r="E43" s="50" t="s">
        <v>1005</v>
      </c>
      <c r="J43" s="6"/>
      <c r="K43" s="7"/>
      <c r="L43" s="68"/>
      <c r="M43" s="69"/>
      <c r="N43" s="22"/>
      <c r="O43" s="22"/>
      <c r="P43" s="22"/>
      <c r="Q43" s="68"/>
      <c r="R43" s="70"/>
      <c r="S43" s="70"/>
      <c r="T43" s="70"/>
      <c r="U43" s="22"/>
      <c r="V43" s="68"/>
      <c r="W43" s="22"/>
      <c r="X43" s="22"/>
      <c r="Y43" s="22"/>
      <c r="Z43" s="22"/>
      <c r="AA43" s="68"/>
      <c r="AB43" s="22"/>
      <c r="AC43" s="22"/>
      <c r="AD43" s="22"/>
      <c r="AE43" s="22"/>
      <c r="AF43" s="68"/>
      <c r="AG43" s="22"/>
      <c r="AH43" s="22"/>
      <c r="AI43" s="22"/>
      <c r="AJ43" s="22"/>
      <c r="AK43" s="68"/>
      <c r="AL43" s="70"/>
      <c r="AM43" s="22"/>
      <c r="AN43" s="22"/>
      <c r="AO43" s="22"/>
      <c r="AP43" s="68"/>
      <c r="AQ43" s="70"/>
      <c r="AR43" s="22"/>
      <c r="AS43" s="22"/>
      <c r="AT43" s="22"/>
      <c r="AU43" s="68"/>
      <c r="AV43" s="22"/>
      <c r="AW43" s="22"/>
      <c r="AX43" s="22"/>
      <c r="AY43" s="22"/>
      <c r="AZ43" s="68"/>
      <c r="BA43" s="70"/>
      <c r="BB43" s="22"/>
      <c r="BC43" s="22"/>
      <c r="BD43" s="22"/>
      <c r="BE43" s="68"/>
      <c r="BF43" s="70"/>
      <c r="BG43" s="22"/>
      <c r="BH43" s="22"/>
      <c r="BI43" s="22"/>
      <c r="BJ43" s="68"/>
      <c r="BK43" s="22"/>
      <c r="BL43" s="22"/>
      <c r="BM43" s="22"/>
      <c r="BN43" s="22"/>
      <c r="BO43" s="68"/>
      <c r="BP43" s="70"/>
      <c r="BQ43" s="70"/>
      <c r="BR43" s="22"/>
      <c r="BS43" s="22"/>
      <c r="BT43" s="68"/>
      <c r="BU43" s="70"/>
      <c r="BV43" s="22"/>
      <c r="BW43" s="22"/>
      <c r="BX43" s="22"/>
      <c r="BY43" s="68"/>
      <c r="BZ43" s="70"/>
      <c r="CA43" s="22"/>
      <c r="CB43" s="22"/>
      <c r="CC43" s="22"/>
      <c r="CD43" s="68"/>
      <c r="CE43" s="70"/>
      <c r="CF43" s="22"/>
      <c r="CG43" s="22"/>
      <c r="CH43" s="22"/>
      <c r="CI43" s="68"/>
      <c r="CJ43" s="22"/>
      <c r="CK43" s="22"/>
      <c r="CL43" s="22"/>
      <c r="CM43" s="22"/>
      <c r="CN43" s="68"/>
      <c r="CO43" s="22"/>
      <c r="CP43" s="22"/>
      <c r="CQ43" s="22"/>
      <c r="CR43" s="22"/>
      <c r="CS43" s="68"/>
      <c r="CT43" s="22"/>
      <c r="CU43" s="22"/>
      <c r="CV43" s="22"/>
      <c r="CW43" s="22"/>
      <c r="CX43" s="68"/>
      <c r="CY43" s="22"/>
      <c r="CZ43" s="22"/>
      <c r="DA43" s="22"/>
      <c r="DB43" s="22"/>
      <c r="DC43" s="68"/>
      <c r="DD43" s="22"/>
      <c r="DE43" s="22"/>
      <c r="DF43" s="22"/>
      <c r="DG43" s="22"/>
      <c r="DH43" s="68"/>
      <c r="DM43" s="30"/>
      <c r="DW43" s="30"/>
      <c r="EB43" s="30"/>
      <c r="EG43" s="30"/>
      <c r="EL43" s="30"/>
    </row>
    <row r="44" spans="1:147" x14ac:dyDescent="0.25">
      <c r="A44" s="49" t="s">
        <v>717</v>
      </c>
      <c r="B44" s="49" t="s">
        <v>96</v>
      </c>
      <c r="C44" s="49" t="s">
        <v>772</v>
      </c>
      <c r="D44" s="49"/>
      <c r="E44" s="49" t="s">
        <v>1003</v>
      </c>
      <c r="J44" s="6"/>
      <c r="K44" s="7"/>
      <c r="L44" s="68"/>
      <c r="M44" s="69"/>
      <c r="N44" s="22"/>
      <c r="O44" s="22"/>
      <c r="P44" s="22"/>
      <c r="Q44" s="68"/>
      <c r="R44" s="70"/>
      <c r="S44" s="70"/>
      <c r="T44" s="70"/>
      <c r="U44" s="22"/>
      <c r="V44" s="68"/>
      <c r="W44" s="22"/>
      <c r="X44" s="22"/>
      <c r="Y44" s="22"/>
      <c r="Z44" s="22"/>
      <c r="AA44" s="68"/>
      <c r="AB44" s="22"/>
      <c r="AC44" s="22"/>
      <c r="AD44" s="22"/>
      <c r="AE44" s="22"/>
      <c r="AF44" s="68"/>
      <c r="AG44" s="22"/>
      <c r="AH44" s="22"/>
      <c r="AI44" s="22"/>
      <c r="AJ44" s="22"/>
      <c r="AK44" s="68"/>
      <c r="AL44" s="70"/>
      <c r="AM44" s="22"/>
      <c r="AN44" s="22"/>
      <c r="AO44" s="22"/>
      <c r="AP44" s="68"/>
      <c r="AQ44" s="70"/>
      <c r="AR44" s="22"/>
      <c r="AS44" s="22"/>
      <c r="AT44" s="22"/>
      <c r="AU44" s="68"/>
      <c r="AV44" s="22"/>
      <c r="AW44" s="22"/>
      <c r="AX44" s="22"/>
      <c r="AY44" s="22"/>
      <c r="AZ44" s="68"/>
      <c r="BA44" s="70"/>
      <c r="BB44" s="22"/>
      <c r="BC44" s="22"/>
      <c r="BD44" s="22"/>
      <c r="BE44" s="68"/>
      <c r="BF44" s="70"/>
      <c r="BG44" s="22"/>
      <c r="BH44" s="22"/>
      <c r="BI44" s="22"/>
      <c r="BJ44" s="68"/>
      <c r="BK44" s="22"/>
      <c r="BL44" s="22"/>
      <c r="BM44" s="22"/>
      <c r="BN44" s="22"/>
      <c r="BO44" s="68"/>
      <c r="BP44" s="70"/>
      <c r="BQ44" s="70"/>
      <c r="BR44" s="22"/>
      <c r="BS44" s="22"/>
      <c r="BT44" s="68"/>
      <c r="BU44" s="70"/>
      <c r="BV44" s="22"/>
      <c r="BW44" s="22"/>
      <c r="BX44" s="22"/>
      <c r="BY44" s="68"/>
      <c r="BZ44" s="70"/>
      <c r="CA44" s="22"/>
      <c r="CB44" s="22"/>
      <c r="CC44" s="22"/>
      <c r="CD44" s="68"/>
      <c r="CE44" s="70"/>
      <c r="CF44" s="22"/>
      <c r="CG44" s="22"/>
      <c r="CH44" s="22"/>
      <c r="CI44" s="68"/>
      <c r="CJ44" s="22"/>
      <c r="CK44" s="22"/>
      <c r="CL44" s="22"/>
      <c r="CM44" s="22"/>
      <c r="CN44" s="68"/>
      <c r="CO44" s="22"/>
      <c r="CP44" s="22"/>
      <c r="CQ44" s="22"/>
      <c r="CR44" s="22"/>
      <c r="CS44" s="68"/>
      <c r="CT44" s="22"/>
      <c r="CU44" s="22"/>
      <c r="CV44" s="22"/>
      <c r="CW44" s="22"/>
      <c r="CX44" s="68"/>
      <c r="CY44" s="22"/>
      <c r="CZ44" s="22"/>
      <c r="DA44" s="22"/>
      <c r="DB44" s="22"/>
      <c r="DC44" s="68"/>
      <c r="DD44" s="22"/>
      <c r="DE44" s="22"/>
      <c r="DF44" s="22"/>
      <c r="DG44" s="22"/>
      <c r="DH44" s="68"/>
      <c r="DM44" s="30"/>
      <c r="DW44" s="30"/>
      <c r="EB44" s="30"/>
      <c r="EG44" s="30"/>
      <c r="EL44" s="30"/>
    </row>
    <row r="45" spans="1:147" x14ac:dyDescent="0.25">
      <c r="A45" s="49" t="s">
        <v>1008</v>
      </c>
      <c r="B45" s="49" t="s">
        <v>99</v>
      </c>
      <c r="C45" s="49" t="s">
        <v>679</v>
      </c>
      <c r="D45" s="49"/>
      <c r="E45" s="50" t="s">
        <v>689</v>
      </c>
      <c r="J45" s="6"/>
      <c r="K45" s="7"/>
      <c r="L45" s="68"/>
      <c r="M45" s="69"/>
      <c r="N45" s="22"/>
      <c r="O45" s="22"/>
      <c r="P45" s="22"/>
      <c r="Q45" s="68"/>
      <c r="R45" s="70"/>
      <c r="S45" s="70"/>
      <c r="T45" s="70"/>
      <c r="U45" s="22"/>
      <c r="V45" s="68"/>
      <c r="W45" s="22"/>
      <c r="X45" s="22"/>
      <c r="Y45" s="22"/>
      <c r="Z45" s="22"/>
      <c r="AA45" s="68"/>
      <c r="AB45" s="22"/>
      <c r="AC45" s="22"/>
      <c r="AD45" s="22"/>
      <c r="AE45" s="22"/>
      <c r="AF45" s="68"/>
      <c r="AG45" s="22"/>
      <c r="AH45" s="22"/>
      <c r="AI45" s="22"/>
      <c r="AJ45" s="22"/>
      <c r="AK45" s="68"/>
      <c r="AL45" s="70"/>
      <c r="AM45" s="22"/>
      <c r="AN45" s="22"/>
      <c r="AO45" s="22"/>
      <c r="AP45" s="68"/>
      <c r="AQ45" s="70"/>
      <c r="AR45" s="22"/>
      <c r="AS45" s="22"/>
      <c r="AT45" s="22"/>
      <c r="AU45" s="68"/>
      <c r="AV45" s="22"/>
      <c r="AW45" s="22"/>
      <c r="AX45" s="22"/>
      <c r="AY45" s="22"/>
      <c r="AZ45" s="68"/>
      <c r="BA45" s="70"/>
      <c r="BB45" s="22"/>
      <c r="BC45" s="22"/>
      <c r="BD45" s="22"/>
      <c r="BE45" s="68"/>
      <c r="BF45" s="70"/>
      <c r="BG45" s="22"/>
      <c r="BH45" s="22"/>
      <c r="BI45" s="22"/>
      <c r="BJ45" s="68"/>
      <c r="BK45" s="22"/>
      <c r="BL45" s="22"/>
      <c r="BM45" s="22"/>
      <c r="BN45" s="22"/>
      <c r="BO45" s="68"/>
      <c r="BP45" s="70"/>
      <c r="BQ45" s="70"/>
      <c r="BR45" s="22"/>
      <c r="BS45" s="22"/>
      <c r="BT45" s="68"/>
      <c r="BU45" s="70"/>
      <c r="BV45" s="22"/>
      <c r="BW45" s="22"/>
      <c r="BX45" s="22"/>
      <c r="BY45" s="68"/>
      <c r="BZ45" s="70"/>
      <c r="CA45" s="22"/>
      <c r="CB45" s="22"/>
      <c r="CC45" s="22"/>
      <c r="CD45" s="68"/>
      <c r="CE45" s="70"/>
      <c r="CF45" s="22"/>
      <c r="CG45" s="22"/>
      <c r="CH45" s="22"/>
      <c r="CI45" s="68"/>
      <c r="CJ45" s="22"/>
      <c r="CK45" s="22"/>
      <c r="CL45" s="22"/>
      <c r="CM45" s="22"/>
      <c r="CN45" s="68"/>
      <c r="CO45" s="22"/>
      <c r="CP45" s="22"/>
      <c r="CQ45" s="22"/>
      <c r="CR45" s="22"/>
      <c r="CS45" s="68"/>
      <c r="CT45" s="22"/>
      <c r="CU45" s="22"/>
      <c r="CV45" s="22"/>
      <c r="CW45" s="22"/>
      <c r="CX45" s="68"/>
      <c r="CY45" s="22"/>
      <c r="CZ45" s="22"/>
      <c r="DA45" s="22"/>
      <c r="DB45" s="22"/>
      <c r="DC45" s="68"/>
      <c r="DD45" s="22"/>
      <c r="DE45" s="22"/>
      <c r="DF45" s="22"/>
      <c r="DG45" s="22"/>
      <c r="DH45" s="68"/>
      <c r="DM45" s="30"/>
      <c r="DW45" s="30"/>
      <c r="EB45" s="30"/>
      <c r="EG45" s="30"/>
      <c r="EL45" s="30"/>
    </row>
    <row r="46" spans="1:147" x14ac:dyDescent="0.25">
      <c r="A46" s="49" t="s">
        <v>963</v>
      </c>
      <c r="B46" s="49" t="s">
        <v>99</v>
      </c>
      <c r="C46" s="49" t="s">
        <v>1004</v>
      </c>
      <c r="D46" s="49"/>
      <c r="E46" s="50" t="s">
        <v>1005</v>
      </c>
      <c r="K46" s="7"/>
      <c r="L46" s="68"/>
      <c r="M46" s="69"/>
      <c r="N46" s="22"/>
      <c r="O46" s="22"/>
      <c r="P46" s="22"/>
      <c r="Q46" s="68"/>
      <c r="R46" s="70"/>
      <c r="S46" s="70"/>
      <c r="T46" s="70"/>
      <c r="U46" s="22"/>
      <c r="V46" s="68"/>
      <c r="W46" s="22"/>
      <c r="X46" s="22"/>
      <c r="Y46" s="22"/>
      <c r="Z46" s="22"/>
      <c r="AA46" s="68"/>
      <c r="AB46" s="22"/>
      <c r="AC46" s="22"/>
      <c r="AD46" s="22"/>
      <c r="AE46" s="22"/>
      <c r="AF46" s="68"/>
      <c r="AG46" s="22"/>
      <c r="AH46" s="22"/>
      <c r="AI46" s="22"/>
      <c r="AJ46" s="22"/>
      <c r="AK46" s="68"/>
      <c r="AL46" s="70"/>
      <c r="AM46" s="22"/>
      <c r="AN46" s="22"/>
      <c r="AO46" s="22"/>
      <c r="AP46" s="68"/>
      <c r="AQ46" s="70"/>
      <c r="AR46" s="22"/>
      <c r="AS46" s="22"/>
      <c r="AT46" s="22"/>
      <c r="AU46" s="68"/>
      <c r="AV46" s="22"/>
      <c r="AW46" s="22"/>
      <c r="AX46" s="22"/>
      <c r="AY46" s="22"/>
      <c r="AZ46" s="68"/>
      <c r="BA46" s="70"/>
      <c r="BB46" s="22"/>
      <c r="BC46" s="22"/>
      <c r="BD46" s="22"/>
      <c r="BE46" s="68"/>
      <c r="BF46" s="70"/>
      <c r="BG46" s="22"/>
      <c r="BH46" s="22"/>
      <c r="BI46" s="22"/>
      <c r="BJ46" s="68"/>
      <c r="BK46" s="22"/>
      <c r="BL46" s="22"/>
      <c r="BM46" s="22"/>
      <c r="BN46" s="22"/>
      <c r="BO46" s="68"/>
      <c r="BP46" s="70"/>
      <c r="BQ46" s="70"/>
      <c r="BR46" s="22"/>
      <c r="BS46" s="22"/>
      <c r="BT46" s="68"/>
      <c r="BU46" s="70"/>
      <c r="BV46" s="22"/>
      <c r="BW46" s="22"/>
      <c r="BX46" s="22"/>
      <c r="BY46" s="68"/>
      <c r="BZ46" s="70"/>
      <c r="CA46" s="22"/>
      <c r="CB46" s="22"/>
      <c r="CC46" s="22"/>
      <c r="CD46" s="68"/>
      <c r="CE46" s="70"/>
      <c r="CF46" s="22"/>
      <c r="CG46" s="22"/>
      <c r="CH46" s="22"/>
      <c r="CI46" s="68"/>
      <c r="CJ46" s="22"/>
      <c r="CK46" s="22"/>
      <c r="CL46" s="22"/>
      <c r="CM46" s="22"/>
      <c r="CN46" s="68"/>
      <c r="CO46" s="22"/>
      <c r="CP46" s="22"/>
      <c r="CQ46" s="22"/>
      <c r="CR46" s="22"/>
      <c r="CS46" s="68"/>
      <c r="CT46" s="22"/>
      <c r="CU46" s="22"/>
      <c r="CV46" s="22"/>
      <c r="CW46" s="22"/>
      <c r="CX46" s="68"/>
      <c r="CY46" s="22"/>
      <c r="CZ46" s="22"/>
      <c r="DA46" s="22"/>
      <c r="DB46" s="22"/>
      <c r="DC46" s="68"/>
      <c r="DD46" s="22"/>
      <c r="DE46" s="22"/>
      <c r="DF46" s="22"/>
      <c r="DG46" s="22"/>
      <c r="DH46" s="68"/>
      <c r="DM46" s="30"/>
      <c r="DW46" s="30"/>
      <c r="EB46" s="30"/>
      <c r="EG46" s="30"/>
      <c r="EL46" s="30"/>
    </row>
    <row r="47" spans="1:147" x14ac:dyDescent="0.25">
      <c r="A47" s="49" t="s">
        <v>746</v>
      </c>
      <c r="B47" s="49" t="s">
        <v>75</v>
      </c>
      <c r="C47" s="49" t="s">
        <v>690</v>
      </c>
      <c r="D47" s="49"/>
      <c r="E47" s="50" t="s">
        <v>939</v>
      </c>
      <c r="K47" s="7"/>
      <c r="L47" s="68"/>
      <c r="M47" s="69"/>
      <c r="N47" s="22"/>
      <c r="O47" s="22"/>
      <c r="P47" s="22"/>
      <c r="Q47" s="68"/>
      <c r="R47" s="70"/>
      <c r="S47" s="70"/>
      <c r="T47" s="70"/>
      <c r="U47" s="22"/>
      <c r="V47" s="68"/>
      <c r="W47" s="22"/>
      <c r="X47" s="22"/>
      <c r="Y47" s="22"/>
      <c r="Z47" s="22"/>
      <c r="AA47" s="68"/>
      <c r="AB47" s="22"/>
      <c r="AC47" s="22"/>
      <c r="AD47" s="22"/>
      <c r="AE47" s="22"/>
      <c r="AF47" s="68"/>
      <c r="AG47" s="22"/>
      <c r="AH47" s="22"/>
      <c r="AI47" s="22"/>
      <c r="AJ47" s="22"/>
      <c r="AK47" s="68"/>
      <c r="AL47" s="70"/>
      <c r="AM47" s="22"/>
      <c r="AN47" s="22"/>
      <c r="AO47" s="22"/>
      <c r="AP47" s="68"/>
      <c r="AQ47" s="70"/>
      <c r="AR47" s="22"/>
      <c r="AS47" s="22"/>
      <c r="AT47" s="22"/>
      <c r="AU47" s="68"/>
      <c r="AV47" s="22"/>
      <c r="AW47" s="22"/>
      <c r="AX47" s="22"/>
      <c r="AY47" s="22"/>
      <c r="AZ47" s="68"/>
      <c r="BA47" s="70"/>
      <c r="BB47" s="22"/>
      <c r="BC47" s="22"/>
      <c r="BD47" s="22"/>
      <c r="BE47" s="68"/>
      <c r="BF47" s="70"/>
      <c r="BG47" s="22"/>
      <c r="BH47" s="22"/>
      <c r="BI47" s="22"/>
      <c r="BJ47" s="68"/>
      <c r="BK47" s="22"/>
      <c r="BL47" s="22"/>
      <c r="BM47" s="22"/>
      <c r="BN47" s="22"/>
      <c r="BO47" s="68"/>
      <c r="BP47" s="70"/>
      <c r="BQ47" s="70"/>
      <c r="BR47" s="22"/>
      <c r="BS47" s="22"/>
      <c r="BT47" s="68"/>
      <c r="BU47" s="70"/>
      <c r="BV47" s="22"/>
      <c r="BW47" s="22"/>
      <c r="BX47" s="22"/>
      <c r="BY47" s="68"/>
      <c r="BZ47" s="70"/>
      <c r="CA47" s="22"/>
      <c r="CB47" s="22"/>
      <c r="CC47" s="22"/>
      <c r="CD47" s="68"/>
      <c r="CE47" s="70"/>
      <c r="CF47" s="22"/>
      <c r="CG47" s="22"/>
      <c r="CH47" s="22"/>
      <c r="CI47" s="68"/>
      <c r="CJ47" s="22"/>
      <c r="CK47" s="22"/>
      <c r="CL47" s="22"/>
      <c r="CM47" s="22"/>
      <c r="CN47" s="68"/>
      <c r="CO47" s="22"/>
      <c r="CP47" s="22"/>
      <c r="CQ47" s="22"/>
      <c r="CR47" s="22"/>
      <c r="CS47" s="68"/>
      <c r="CT47" s="22"/>
      <c r="CU47" s="22"/>
      <c r="CV47" s="22"/>
      <c r="CW47" s="22"/>
      <c r="CX47" s="68"/>
      <c r="CY47" s="22"/>
      <c r="CZ47" s="22"/>
      <c r="DA47" s="22"/>
      <c r="DB47" s="22"/>
      <c r="DC47" s="68"/>
      <c r="DD47" s="22"/>
      <c r="DE47" s="22"/>
      <c r="DF47" s="22"/>
      <c r="DG47" s="22"/>
      <c r="DH47" s="68"/>
      <c r="DM47" s="30"/>
      <c r="DW47" s="30"/>
      <c r="EB47" s="30"/>
      <c r="EG47" s="4"/>
      <c r="EL47" s="4"/>
    </row>
    <row r="48" spans="1:147" x14ac:dyDescent="0.25">
      <c r="A48" s="49" t="s">
        <v>746</v>
      </c>
      <c r="B48" s="49" t="s">
        <v>501</v>
      </c>
      <c r="C48" s="49" t="s">
        <v>970</v>
      </c>
      <c r="D48" s="49"/>
      <c r="E48" s="50" t="s">
        <v>1006</v>
      </c>
      <c r="K48" s="7"/>
      <c r="L48" s="68"/>
      <c r="M48" s="69"/>
      <c r="N48" s="22"/>
      <c r="O48" s="22"/>
      <c r="P48" s="22"/>
      <c r="Q48" s="68"/>
      <c r="R48" s="70"/>
      <c r="S48" s="70"/>
      <c r="T48" s="70"/>
      <c r="U48" s="22"/>
      <c r="V48" s="68"/>
      <c r="W48" s="22"/>
      <c r="X48" s="22"/>
      <c r="Y48" s="22"/>
      <c r="Z48" s="22"/>
      <c r="AA48" s="68"/>
      <c r="AB48" s="22"/>
      <c r="AC48" s="22"/>
      <c r="AD48" s="22"/>
      <c r="AE48" s="22"/>
      <c r="AF48" s="68"/>
      <c r="AG48" s="22"/>
      <c r="AH48" s="22"/>
      <c r="AI48" s="22"/>
      <c r="AJ48" s="22"/>
      <c r="AK48" s="68"/>
      <c r="AL48" s="70"/>
      <c r="AM48" s="22"/>
      <c r="AN48" s="22"/>
      <c r="AO48" s="22"/>
      <c r="AP48" s="68"/>
      <c r="AQ48" s="70"/>
      <c r="AR48" s="22"/>
      <c r="AS48" s="22"/>
      <c r="AT48" s="22"/>
      <c r="AU48" s="68"/>
      <c r="AV48" s="22"/>
      <c r="AW48" s="22"/>
      <c r="AX48" s="22"/>
      <c r="AY48" s="22"/>
      <c r="AZ48" s="68"/>
      <c r="BA48" s="70"/>
      <c r="BB48" s="22"/>
      <c r="BC48" s="22"/>
      <c r="BD48" s="22"/>
      <c r="BE48" s="68"/>
      <c r="BF48" s="70"/>
      <c r="BG48" s="22"/>
      <c r="BH48" s="22"/>
      <c r="BI48" s="22"/>
      <c r="BJ48" s="68"/>
      <c r="BK48" s="22"/>
      <c r="BL48" s="22"/>
      <c r="BM48" s="22"/>
      <c r="BN48" s="22"/>
      <c r="BO48" s="68"/>
      <c r="BP48" s="70"/>
      <c r="BQ48" s="70"/>
      <c r="BR48" s="22"/>
      <c r="BS48" s="22"/>
      <c r="BT48" s="68"/>
      <c r="BU48" s="70"/>
      <c r="BV48" s="22"/>
      <c r="BW48" s="22"/>
      <c r="BX48" s="22"/>
      <c r="BY48" s="68"/>
      <c r="BZ48" s="70"/>
      <c r="CA48" s="22"/>
      <c r="CB48" s="22"/>
      <c r="CC48" s="22"/>
      <c r="CD48" s="68"/>
      <c r="CE48" s="70"/>
      <c r="CF48" s="22"/>
      <c r="CG48" s="22"/>
      <c r="CH48" s="22"/>
      <c r="CI48" s="68"/>
      <c r="CJ48" s="22"/>
      <c r="CK48" s="22"/>
      <c r="CL48" s="22"/>
      <c r="CM48" s="22"/>
      <c r="CN48" s="68"/>
      <c r="CO48" s="22"/>
      <c r="CP48" s="22"/>
      <c r="CQ48" s="22"/>
      <c r="CR48" s="22"/>
      <c r="CS48" s="68"/>
      <c r="CT48" s="22"/>
      <c r="CU48" s="22"/>
      <c r="CV48" s="22"/>
      <c r="CW48" s="22"/>
      <c r="CX48" s="68"/>
      <c r="CY48" s="22"/>
      <c r="CZ48" s="22"/>
      <c r="DA48" s="22"/>
      <c r="DB48" s="22"/>
      <c r="DC48" s="68"/>
      <c r="DD48" s="22"/>
      <c r="DE48" s="22"/>
      <c r="DF48" s="22"/>
      <c r="DG48" s="22"/>
      <c r="DH48" s="68"/>
      <c r="DM48" s="30"/>
      <c r="DW48" s="30"/>
      <c r="EB48" s="30"/>
    </row>
    <row r="49" spans="1:151" x14ac:dyDescent="0.25">
      <c r="A49" s="49" t="s">
        <v>975</v>
      </c>
      <c r="B49" s="49" t="s">
        <v>52</v>
      </c>
      <c r="C49" s="49" t="s">
        <v>680</v>
      </c>
      <c r="E49" s="67" t="s">
        <v>824</v>
      </c>
      <c r="K49" s="7"/>
      <c r="L49" s="68"/>
      <c r="M49" s="70"/>
      <c r="N49" s="22"/>
      <c r="O49" s="22"/>
      <c r="P49" s="22"/>
      <c r="Q49" s="68"/>
      <c r="R49" s="70"/>
      <c r="S49" s="70"/>
      <c r="T49" s="70"/>
      <c r="U49" s="22"/>
      <c r="V49" s="68"/>
      <c r="W49" s="22"/>
      <c r="X49" s="22"/>
      <c r="Y49" s="22"/>
      <c r="Z49" s="22"/>
      <c r="AA49" s="68"/>
      <c r="AB49" s="22"/>
      <c r="AC49" s="22"/>
      <c r="AD49" s="22"/>
      <c r="AE49" s="22"/>
      <c r="AF49" s="68"/>
      <c r="AG49" s="22"/>
      <c r="AH49" s="22"/>
      <c r="AI49" s="22"/>
      <c r="AJ49" s="22"/>
      <c r="AK49" s="68"/>
      <c r="AL49" s="70"/>
      <c r="AM49" s="22"/>
      <c r="AN49" s="22"/>
      <c r="AO49" s="22"/>
      <c r="AP49" s="68"/>
      <c r="AQ49" s="70"/>
      <c r="AR49" s="22"/>
      <c r="AS49" s="22"/>
      <c r="AT49" s="22"/>
      <c r="AU49" s="68"/>
      <c r="AV49" s="22"/>
      <c r="AW49" s="22"/>
      <c r="AX49" s="22"/>
      <c r="AY49" s="22"/>
      <c r="AZ49" s="68"/>
      <c r="BA49" s="22"/>
      <c r="BB49" s="22"/>
      <c r="BC49" s="22"/>
      <c r="BD49" s="22"/>
      <c r="BE49" s="68"/>
      <c r="BF49" s="70"/>
      <c r="BG49" s="22"/>
      <c r="BH49" s="22"/>
      <c r="BI49" s="22"/>
      <c r="BJ49" s="68"/>
      <c r="BK49" s="70"/>
      <c r="BL49" s="22"/>
      <c r="BM49" s="22"/>
      <c r="BN49" s="22"/>
      <c r="BO49" s="68"/>
      <c r="BP49" s="70"/>
      <c r="BQ49" s="70"/>
      <c r="BR49" s="22"/>
      <c r="BS49" s="22"/>
      <c r="BT49" s="68"/>
      <c r="BU49" s="70"/>
      <c r="BV49" s="22"/>
      <c r="BW49" s="22"/>
      <c r="BX49" s="22"/>
      <c r="BY49" s="68"/>
      <c r="BZ49" s="70"/>
      <c r="CA49" s="22"/>
      <c r="CB49" s="22"/>
      <c r="CC49" s="22"/>
      <c r="CD49" s="68"/>
      <c r="CE49" s="70"/>
      <c r="CF49" s="22"/>
      <c r="CG49" s="22"/>
      <c r="CH49" s="22"/>
      <c r="CI49" s="68"/>
      <c r="CJ49" s="22"/>
      <c r="CK49" s="22"/>
      <c r="CL49" s="22"/>
      <c r="CM49" s="22"/>
      <c r="CN49" s="68"/>
      <c r="CO49" s="22"/>
      <c r="CP49" s="22"/>
      <c r="CQ49" s="22"/>
      <c r="CR49" s="22"/>
      <c r="CS49" s="68"/>
      <c r="CT49" s="22"/>
      <c r="CU49" s="22"/>
      <c r="CV49" s="22"/>
      <c r="CW49" s="22"/>
      <c r="CX49" s="68"/>
      <c r="CY49" s="22"/>
      <c r="CZ49" s="22"/>
      <c r="DA49" s="22"/>
      <c r="DB49" s="22"/>
      <c r="DC49" s="68"/>
      <c r="DD49" s="22"/>
      <c r="DE49" s="22"/>
      <c r="DF49" s="22"/>
      <c r="DG49" s="22"/>
      <c r="DH49" s="68"/>
      <c r="DM49" s="30"/>
      <c r="DW49" s="30"/>
    </row>
    <row r="50" spans="1:151" x14ac:dyDescent="0.25">
      <c r="K50" s="7"/>
      <c r="L50" s="68"/>
      <c r="M50" s="70"/>
      <c r="N50" s="22"/>
      <c r="O50" s="22"/>
      <c r="P50" s="22"/>
      <c r="Q50" s="68"/>
      <c r="R50" s="70"/>
      <c r="S50" s="70"/>
      <c r="T50" s="70"/>
      <c r="U50" s="22"/>
      <c r="V50" s="68"/>
      <c r="W50" s="22"/>
      <c r="X50" s="22"/>
      <c r="Y50" s="22"/>
      <c r="Z50" s="22"/>
      <c r="AA50" s="68"/>
      <c r="AB50" s="22"/>
      <c r="AC50" s="22"/>
      <c r="AD50" s="22"/>
      <c r="AE50" s="22"/>
      <c r="AF50" s="68"/>
      <c r="AG50" s="22"/>
      <c r="AH50" s="22"/>
      <c r="AI50" s="22"/>
      <c r="AJ50" s="22"/>
      <c r="AK50" s="68"/>
      <c r="AL50" s="70"/>
      <c r="AM50" s="22"/>
      <c r="AN50" s="22"/>
      <c r="AO50" s="22"/>
      <c r="AP50" s="68"/>
      <c r="AQ50" s="70"/>
      <c r="AR50" s="22"/>
      <c r="AS50" s="22"/>
      <c r="AT50" s="22"/>
      <c r="AU50" s="68"/>
      <c r="AV50" s="22"/>
      <c r="AW50" s="22"/>
      <c r="AX50" s="22"/>
      <c r="AY50" s="22"/>
      <c r="AZ50" s="68"/>
      <c r="BA50" s="22"/>
      <c r="BB50" s="22"/>
      <c r="BC50" s="22"/>
      <c r="BD50" s="22"/>
      <c r="BE50" s="68"/>
      <c r="BF50" s="70"/>
      <c r="BG50" s="22"/>
      <c r="BH50" s="22"/>
      <c r="BI50" s="22"/>
      <c r="BJ50" s="68"/>
      <c r="BK50" s="22"/>
      <c r="BL50" s="22"/>
      <c r="BM50" s="22"/>
      <c r="BN50" s="22"/>
      <c r="BO50" s="68"/>
      <c r="BP50" s="22"/>
      <c r="BQ50" s="22"/>
      <c r="BR50" s="22"/>
      <c r="BS50" s="22"/>
      <c r="BT50" s="68"/>
      <c r="BU50" s="70"/>
      <c r="BV50" s="22"/>
      <c r="BW50" s="22"/>
      <c r="BX50" s="22"/>
      <c r="BY50" s="68"/>
      <c r="BZ50" s="70"/>
      <c r="CA50" s="22"/>
      <c r="CB50" s="22"/>
      <c r="CC50" s="22"/>
      <c r="CD50" s="68"/>
      <c r="CE50" s="70"/>
      <c r="CF50" s="22"/>
      <c r="CG50" s="22"/>
      <c r="CH50" s="22"/>
      <c r="CI50" s="68"/>
      <c r="CJ50" s="22"/>
      <c r="CK50" s="22"/>
      <c r="CL50" s="22"/>
      <c r="CM50" s="22"/>
      <c r="CN50" s="68"/>
      <c r="CO50" s="22"/>
      <c r="CP50" s="22"/>
      <c r="CQ50" s="22"/>
      <c r="CR50" s="22"/>
      <c r="CS50" s="68"/>
      <c r="CT50" s="22"/>
      <c r="CU50" s="22"/>
      <c r="CV50" s="22"/>
      <c r="CW50" s="22"/>
      <c r="CX50" s="68"/>
      <c r="CY50" s="22"/>
      <c r="CZ50" s="22"/>
      <c r="DA50" s="22"/>
      <c r="DB50" s="22"/>
      <c r="DC50" s="68"/>
      <c r="DD50" s="22"/>
      <c r="DE50" s="22"/>
      <c r="DF50" s="22"/>
      <c r="DG50" s="22"/>
      <c r="DH50" s="68"/>
      <c r="DM50" s="30"/>
      <c r="DW50" s="30"/>
    </row>
    <row r="51" spans="1:151" x14ac:dyDescent="0.25">
      <c r="K51" s="7"/>
      <c r="L51" s="68">
        <f>TRUNC(M51/6)+0.1*(M51-6*TRUNC(M51/6))</f>
        <v>8</v>
      </c>
      <c r="M51" s="22">
        <f>SUM(M3:M50)</f>
        <v>48</v>
      </c>
      <c r="N51" s="22">
        <f>SUM(N3:N50)</f>
        <v>1</v>
      </c>
      <c r="O51" s="22">
        <f>SUM(O3:O50)</f>
        <v>46</v>
      </c>
      <c r="P51" s="22">
        <f>SUM(P3:P50)</f>
        <v>1</v>
      </c>
      <c r="Q51" s="68">
        <f>TRUNC(R51/6)+0.1*(R51-6*TRUNC(R51/6))</f>
        <v>10.3</v>
      </c>
      <c r="R51" s="22">
        <f>SUM(R3:R50)</f>
        <v>63</v>
      </c>
      <c r="S51" s="22">
        <f>SUM(S3:S50)</f>
        <v>0</v>
      </c>
      <c r="T51" s="22">
        <f>SUM(T3:T50)</f>
        <v>60</v>
      </c>
      <c r="U51" s="22">
        <f>SUM(U3:U50)</f>
        <v>9</v>
      </c>
      <c r="V51" s="68">
        <f>TRUNC(W51/6)+0.1*(W51-6*TRUNC(W51/6))</f>
        <v>80</v>
      </c>
      <c r="W51" s="22">
        <f>SUM(W3:W50)</f>
        <v>480</v>
      </c>
      <c r="X51" s="22">
        <f>SUM(X3:X50)</f>
        <v>6</v>
      </c>
      <c r="Y51" s="22">
        <f>SUM(Y3:Y50)</f>
        <v>402</v>
      </c>
      <c r="Z51" s="22">
        <f>SUM(Z3:Z50)</f>
        <v>15</v>
      </c>
      <c r="AA51" s="68">
        <f>TRUNC(AB51/6)+0.1*(AB51-6*TRUNC(AB51/6))</f>
        <v>20</v>
      </c>
      <c r="AB51" s="22">
        <f>SUM(AB3:AB50)</f>
        <v>120</v>
      </c>
      <c r="AC51" s="22">
        <f>SUM(AC3:AC50)</f>
        <v>0</v>
      </c>
      <c r="AD51" s="22">
        <f>SUM(AD3:AD50)</f>
        <v>97</v>
      </c>
      <c r="AE51" s="22">
        <f>SUM(AE3:AE50)</f>
        <v>4</v>
      </c>
      <c r="AF51" s="68">
        <f>TRUNC(AG51/6)+0.1*(AG51-6*TRUNC(AG51/6))</f>
        <v>4</v>
      </c>
      <c r="AG51" s="22">
        <f>SUM(AG3:AG50)</f>
        <v>24</v>
      </c>
      <c r="AH51" s="22">
        <f>SUM(AH3:AH50)</f>
        <v>0</v>
      </c>
      <c r="AI51" s="22">
        <f>SUM(AI3:AI50)</f>
        <v>40</v>
      </c>
      <c r="AJ51" s="22">
        <f>SUM(AJ3:AJ50)</f>
        <v>0</v>
      </c>
      <c r="AK51" s="68">
        <f>TRUNC(AL51/6)+0.1*(AL51-6*TRUNC(AL51/6))</f>
        <v>20.2</v>
      </c>
      <c r="AL51" s="22">
        <f>SUM(AL3:AL50)</f>
        <v>122</v>
      </c>
      <c r="AM51" s="22">
        <f>SUM(AM3:AM50)</f>
        <v>1</v>
      </c>
      <c r="AN51" s="22">
        <f>SUM(AN3:AN50)</f>
        <v>141</v>
      </c>
      <c r="AO51" s="22">
        <f>SUM(AO3:AO50)</f>
        <v>5</v>
      </c>
      <c r="AP51" s="68">
        <f>TRUNC(AQ51/6)+0.1*(AQ51-6*TRUNC(AQ51/6))</f>
        <v>121</v>
      </c>
      <c r="AQ51" s="22">
        <f>SUM(AQ3:AQ50)</f>
        <v>726</v>
      </c>
      <c r="AR51" s="22">
        <f>SUM(AR3:AR50)</f>
        <v>19</v>
      </c>
      <c r="AS51" s="22">
        <f>SUM(AS3:AS50)</f>
        <v>371</v>
      </c>
      <c r="AT51" s="22">
        <f>SUM(AT3:AT50)</f>
        <v>29</v>
      </c>
      <c r="AU51" s="68">
        <f>TRUNC(AV51/6)+0.1*(AV51-6*TRUNC(AV51/6))</f>
        <v>21.1</v>
      </c>
      <c r="AV51" s="22">
        <f>SUM(AV3:AV50)</f>
        <v>127</v>
      </c>
      <c r="AW51" s="22">
        <f>SUM(AW3:AW50)</f>
        <v>1</v>
      </c>
      <c r="AX51" s="22">
        <f>SUM(AX3:AX50)</f>
        <v>89</v>
      </c>
      <c r="AY51" s="22">
        <f>SUM(AY3:AY50)</f>
        <v>13</v>
      </c>
      <c r="AZ51" s="68">
        <f>TRUNC(BA51/6)+0.1*(BA51-6*TRUNC(BA51/6))</f>
        <v>36.1</v>
      </c>
      <c r="BA51" s="22">
        <f>SUM(BA3:BA50)</f>
        <v>217</v>
      </c>
      <c r="BB51" s="22">
        <f>SUM(BB3:BB50)</f>
        <v>6</v>
      </c>
      <c r="BC51" s="22">
        <f>SUM(BC3:BC50)</f>
        <v>128</v>
      </c>
      <c r="BD51" s="22">
        <f>SUM(BD3:BD50)</f>
        <v>5</v>
      </c>
      <c r="BE51" s="68">
        <f>TRUNC(BF51/6)+0.1*(BF51-6*TRUNC(BF51/6))</f>
        <v>59</v>
      </c>
      <c r="BF51" s="22">
        <f>SUM(BF3:BF50)</f>
        <v>354</v>
      </c>
      <c r="BG51" s="22">
        <f>SUM(BG3:BG50)</f>
        <v>6</v>
      </c>
      <c r="BH51" s="22">
        <f>SUM(BH3:BH50)</f>
        <v>256</v>
      </c>
      <c r="BI51" s="22">
        <f>SUM(BI3:BI50)</f>
        <v>11</v>
      </c>
      <c r="BJ51" s="68">
        <f>TRUNC(BK51/6)+0.1*(BK51-6*TRUNC(BK51/6))</f>
        <v>14</v>
      </c>
      <c r="BK51" s="22">
        <f>SUM(BK3:BK50)</f>
        <v>84</v>
      </c>
      <c r="BL51" s="22">
        <f>SUM(BL3:BL50)</f>
        <v>2</v>
      </c>
      <c r="BM51" s="22">
        <f>SUM(BM3:BM50)</f>
        <v>65</v>
      </c>
      <c r="BN51" s="22">
        <f>SUM(BN3:BN50)</f>
        <v>4</v>
      </c>
      <c r="BO51" s="68">
        <f>TRUNC(BP51/6)+0.1*(BP51-6*TRUNC(BP51/6))</f>
        <v>28</v>
      </c>
      <c r="BP51" s="22">
        <f>SUM(BP3:BP50)</f>
        <v>168</v>
      </c>
      <c r="BQ51" s="22">
        <f>SUM(BQ3:BQ50)</f>
        <v>0</v>
      </c>
      <c r="BR51" s="22">
        <f>SUM(BR3:BR50)</f>
        <v>185</v>
      </c>
      <c r="BS51" s="22">
        <f>SUM(BS3:BS50)</f>
        <v>10</v>
      </c>
      <c r="BT51" s="68">
        <f>TRUNC(BU51/6)+0.1*(BU51-6*TRUNC(BU51/6))</f>
        <v>16.3</v>
      </c>
      <c r="BU51" s="22">
        <f>SUM(BU3:BU50)</f>
        <v>99</v>
      </c>
      <c r="BV51" s="22">
        <f>SUM(BV3:BV50)</f>
        <v>2</v>
      </c>
      <c r="BW51" s="22">
        <f>SUM(BW3:BW50)</f>
        <v>104</v>
      </c>
      <c r="BX51" s="22">
        <f>SUM(BX3:BX50)</f>
        <v>4</v>
      </c>
      <c r="BY51" s="68">
        <f>TRUNC(BZ51/6)+0.1*(BZ51-6*TRUNC(BZ51/6))</f>
        <v>13</v>
      </c>
      <c r="BZ51" s="22">
        <f>SUM(BZ3:BZ50)</f>
        <v>78</v>
      </c>
      <c r="CA51" s="22">
        <f>SUM(CA3:CA50)</f>
        <v>3</v>
      </c>
      <c r="CB51" s="22">
        <f>SUM(CB3:CB50)</f>
        <v>90</v>
      </c>
      <c r="CC51" s="22">
        <f>SUM(CC3:CC50)</f>
        <v>2</v>
      </c>
      <c r="CD51" s="68">
        <f>TRUNC(CE51/6)+0.1*(CE51-6*TRUNC(CE51/6))</f>
        <v>72.099999999999994</v>
      </c>
      <c r="CE51" s="22">
        <f>SUM(CE3:CE50)</f>
        <v>433</v>
      </c>
      <c r="CF51" s="22">
        <f>SUM(CF3:CF50)</f>
        <v>8</v>
      </c>
      <c r="CG51" s="22">
        <f>SUM(CG3:CG50)</f>
        <v>285</v>
      </c>
      <c r="CH51" s="22">
        <f>SUM(CH3:CH50)</f>
        <v>19</v>
      </c>
      <c r="CI51" s="68">
        <f>TRUNC(CJ51/6)+0.1*(CJ51-6*TRUNC(CJ51/6))</f>
        <v>1</v>
      </c>
      <c r="CJ51" s="22">
        <f>SUM(CJ3:CJ50)</f>
        <v>6</v>
      </c>
      <c r="CK51" s="22">
        <f>SUM(CK3:CK50)</f>
        <v>0</v>
      </c>
      <c r="CL51" s="22">
        <f>SUM(CL3:CL50)</f>
        <v>21</v>
      </c>
      <c r="CM51" s="22">
        <f>SUM(CM3:CM50)</f>
        <v>0</v>
      </c>
      <c r="CN51" s="68">
        <f>TRUNC(CO51/6)+0.1*(CO51-6*TRUNC(CO51/6))</f>
        <v>17</v>
      </c>
      <c r="CO51" s="22">
        <f>SUM(CO3:CO50)</f>
        <v>102</v>
      </c>
      <c r="CP51" s="22">
        <f>SUM(CP3:CP50)</f>
        <v>3</v>
      </c>
      <c r="CQ51" s="22">
        <f>SUM(CQ3:CQ50)</f>
        <v>74</v>
      </c>
      <c r="CR51" s="22">
        <f>SUM(CR3:CR50)</f>
        <v>2</v>
      </c>
      <c r="CS51" s="68">
        <f>TRUNC(CT51/6)+0.1*(CT51-6*TRUNC(CT51/6))</f>
        <v>12.1</v>
      </c>
      <c r="CT51" s="22">
        <f>SUM(CT3:CT50)</f>
        <v>73</v>
      </c>
      <c r="CU51" s="22">
        <f>SUM(CU3:CU50)</f>
        <v>0</v>
      </c>
      <c r="CV51" s="22">
        <f>SUM(CV3:CV50)</f>
        <v>73</v>
      </c>
      <c r="CW51" s="22">
        <f>SUM(CW3:CW50)</f>
        <v>6</v>
      </c>
      <c r="CX51" s="68">
        <f>TRUNC(CY51/6)+0.1*(CY51-6*TRUNC(CY51/6))</f>
        <v>2</v>
      </c>
      <c r="CY51" s="22">
        <f>SUM(CY3:CY50)</f>
        <v>12</v>
      </c>
      <c r="CZ51" s="22">
        <f>SUM(CZ3:CZ50)</f>
        <v>0</v>
      </c>
      <c r="DA51" s="22">
        <f>SUM(DA3:DA50)</f>
        <v>9</v>
      </c>
      <c r="DB51" s="22">
        <f>SUM(DB3:DB50)</f>
        <v>1</v>
      </c>
      <c r="DC51" s="68">
        <f>TRUNC(DD51/6)+0.1*(DD51-6*TRUNC(DD51/6))</f>
        <v>90.3</v>
      </c>
      <c r="DD51" s="22">
        <f>SUM(DD3:DD50)</f>
        <v>543</v>
      </c>
      <c r="DE51" s="22">
        <f>SUM(DE3:DE50)</f>
        <v>6</v>
      </c>
      <c r="DF51" s="22">
        <f>SUM(DF3:DF50)</f>
        <v>423</v>
      </c>
      <c r="DG51" s="22">
        <f>SUM(DG3:DG50)</f>
        <v>25</v>
      </c>
      <c r="DH51" s="68">
        <f>TRUNC(DI51/6)+0.1*(DI51-6*TRUNC(DI51/6))</f>
        <v>34</v>
      </c>
      <c r="DI51" s="22">
        <f>SUM(DI3:DI50)</f>
        <v>204</v>
      </c>
      <c r="DJ51" s="22">
        <f>SUM(DJ3:DJ50)</f>
        <v>2</v>
      </c>
      <c r="DK51" s="22">
        <f>SUM(DK3:DK50)</f>
        <v>163</v>
      </c>
      <c r="DL51" s="22">
        <f>SUM(DL3:DL50)</f>
        <v>6</v>
      </c>
      <c r="DM51" s="68">
        <f>TRUNC(DN51/6)+0.1*(DN51-6*TRUNC(DN51/6))</f>
        <v>7</v>
      </c>
      <c r="DN51" s="22">
        <f>SUM(DN3:DN50)</f>
        <v>42</v>
      </c>
      <c r="DO51" s="22">
        <f>SUM(DO3:DO50)</f>
        <v>0</v>
      </c>
      <c r="DP51" s="22">
        <f>SUM(DP3:DP50)</f>
        <v>54</v>
      </c>
      <c r="DQ51" s="22">
        <f>SUM(DQ3:DQ50)</f>
        <v>7</v>
      </c>
      <c r="DR51" s="68">
        <f>TRUNC(DS51/6)+0.1*(DS51-6*TRUNC(DS51/6))</f>
        <v>12</v>
      </c>
      <c r="DS51" s="22">
        <f>SUM(DS3:DS50)</f>
        <v>72</v>
      </c>
      <c r="DT51" s="22">
        <f>SUM(DT3:DT50)</f>
        <v>0</v>
      </c>
      <c r="DU51" s="22">
        <f>SUM(DU3:DU50)</f>
        <v>84</v>
      </c>
      <c r="DV51" s="22">
        <f>SUM(DV3:DV50)</f>
        <v>4</v>
      </c>
      <c r="DW51" s="68">
        <f>TRUNC(DX51/6)+0.1*(DX51-6*TRUNC(DX51/6))</f>
        <v>3</v>
      </c>
      <c r="DX51" s="22">
        <f>SUM(DX3:DX50)</f>
        <v>18</v>
      </c>
      <c r="DY51" s="22">
        <f>SUM(DY3:DY50)</f>
        <v>0</v>
      </c>
      <c r="DZ51" s="22">
        <f>SUM(DZ3:DZ50)</f>
        <v>20</v>
      </c>
      <c r="EA51" s="22">
        <f>SUM(EA3:EA50)</f>
        <v>1</v>
      </c>
      <c r="EB51" s="68">
        <f>TRUNC(EC51/6)+0.1*(EC51-6*TRUNC(EC51/6))</f>
        <v>8</v>
      </c>
      <c r="EC51" s="22">
        <f>SUM(EC3:EC50)</f>
        <v>48</v>
      </c>
      <c r="ED51" s="22">
        <f>SUM(ED3:ED50)</f>
        <v>0</v>
      </c>
      <c r="EE51" s="22">
        <f>SUM(EE3:EE50)</f>
        <v>43</v>
      </c>
      <c r="EF51" s="22">
        <f>SUM(EF3:EF50)</f>
        <v>3</v>
      </c>
      <c r="EG51" s="68">
        <f>TRUNC(EH51/6)+0.1*(EH51-6*TRUNC(EH51/6))</f>
        <v>5</v>
      </c>
      <c r="EH51" s="22">
        <f>SUM(EH3:EH50)</f>
        <v>30</v>
      </c>
      <c r="EI51" s="22">
        <f>SUM(EI3:EI50)</f>
        <v>0</v>
      </c>
      <c r="EJ51" s="22">
        <f>SUM(EJ3:EJ50)</f>
        <v>18</v>
      </c>
      <c r="EK51" s="22">
        <f>SUM(EK3:EK50)</f>
        <v>4</v>
      </c>
      <c r="EL51" s="68">
        <f>TRUNC(EM51/6)+0.1*(EM51-6*TRUNC(EM51/6))</f>
        <v>1</v>
      </c>
      <c r="EM51" s="22">
        <f>SUM(EM3:EM50)</f>
        <v>6</v>
      </c>
      <c r="EN51" s="22">
        <f>SUM(EN3:EN50)</f>
        <v>0</v>
      </c>
      <c r="EO51" s="22">
        <f>SUM(EO3:EO50)</f>
        <v>11</v>
      </c>
      <c r="EP51" s="22">
        <f>SUM(EP3:EP50)</f>
        <v>0</v>
      </c>
      <c r="EQ51" s="68">
        <f>TRUNC(ER51/6)+0.1*(ER51-6*TRUNC(ER51/6))</f>
        <v>14</v>
      </c>
      <c r="ER51" s="22">
        <f>SUM(ER3:ER50)</f>
        <v>84</v>
      </c>
      <c r="ES51" s="22">
        <f>SUM(ES3:ES50)</f>
        <v>2</v>
      </c>
      <c r="ET51" s="22">
        <f>SUM(ET3:ET50)</f>
        <v>68</v>
      </c>
      <c r="EU51" s="22">
        <f>SUM(EU3:EU50)</f>
        <v>1</v>
      </c>
    </row>
  </sheetData>
  <pageMargins left="1.0236220472440944" right="0.23622047244094491" top="0.74803149606299213" bottom="0.74803149606299213" header="0.31496062992125984" footer="0.31496062992125984"/>
  <pageSetup paperSize="9"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L38"/>
  <sheetViews>
    <sheetView topLeftCell="A4" zoomScale="80" zoomScaleNormal="80" workbookViewId="0">
      <selection activeCell="W34" sqref="W34"/>
    </sheetView>
  </sheetViews>
  <sheetFormatPr defaultRowHeight="13.2" x14ac:dyDescent="0.25"/>
  <cols>
    <col min="1" max="1" width="13.77734375" customWidth="1"/>
    <col min="2" max="10" width="5.6640625" customWidth="1"/>
    <col min="12" max="116" width="3.6640625" customWidth="1"/>
  </cols>
  <sheetData>
    <row r="1" spans="1:116" x14ac:dyDescent="0.25">
      <c r="A1" s="1" t="s">
        <v>1015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16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">
        <v>1016</v>
      </c>
      <c r="M2" s="49"/>
      <c r="N2" s="49"/>
      <c r="O2" s="49"/>
      <c r="P2" s="49"/>
      <c r="Q2" s="49" t="s">
        <v>963</v>
      </c>
      <c r="R2" s="49"/>
      <c r="S2" s="49"/>
      <c r="T2" s="49"/>
      <c r="U2" s="49"/>
      <c r="V2" s="49" t="s">
        <v>717</v>
      </c>
      <c r="W2" s="49"/>
      <c r="X2" s="49"/>
      <c r="Y2" s="49"/>
      <c r="Z2" s="49"/>
      <c r="AA2" s="49" t="s">
        <v>1010</v>
      </c>
      <c r="AB2" s="49"/>
      <c r="AC2" s="49"/>
      <c r="AD2" s="49"/>
      <c r="AE2" s="49"/>
      <c r="AF2" s="49" t="s">
        <v>1022</v>
      </c>
      <c r="AG2" s="49"/>
      <c r="AH2" s="49"/>
      <c r="AI2" s="49"/>
      <c r="AJ2" s="49"/>
      <c r="AK2" s="49" t="s">
        <v>22</v>
      </c>
      <c r="AL2" s="49"/>
      <c r="AM2" s="49"/>
      <c r="AN2" s="49"/>
      <c r="AO2" s="49"/>
      <c r="AP2" s="49" t="s">
        <v>12</v>
      </c>
      <c r="AQ2" s="49"/>
      <c r="AR2" s="49"/>
      <c r="AS2" s="49"/>
      <c r="AT2" s="49"/>
      <c r="AU2" s="49" t="s">
        <v>831</v>
      </c>
      <c r="AV2" s="49"/>
      <c r="AW2" s="49"/>
      <c r="AX2" s="49"/>
      <c r="AY2" s="49"/>
      <c r="AZ2" s="49" t="s">
        <v>665</v>
      </c>
      <c r="BA2" s="49"/>
      <c r="BB2" s="49"/>
      <c r="BC2" s="49"/>
      <c r="BD2" s="49"/>
      <c r="BE2" s="49" t="s">
        <v>1017</v>
      </c>
      <c r="BF2" s="49"/>
      <c r="BG2" s="49"/>
      <c r="BH2" s="49"/>
      <c r="BI2" s="49"/>
      <c r="BJ2" s="49" t="s">
        <v>3</v>
      </c>
      <c r="BK2" s="49"/>
      <c r="BL2" s="49"/>
      <c r="BM2" s="49"/>
      <c r="BN2" s="49"/>
      <c r="BO2" s="49" t="s">
        <v>892</v>
      </c>
      <c r="BP2" s="49"/>
      <c r="BQ2" s="49"/>
      <c r="BR2" s="49"/>
      <c r="BS2" s="49"/>
      <c r="BT2" s="49" t="s">
        <v>721</v>
      </c>
      <c r="BU2" s="49"/>
      <c r="BV2" s="49"/>
      <c r="BW2" s="49"/>
      <c r="BX2" s="49"/>
      <c r="BY2" s="49" t="s">
        <v>803</v>
      </c>
      <c r="BZ2" s="49"/>
      <c r="CA2" s="49"/>
      <c r="CB2" s="49"/>
      <c r="CC2" s="49"/>
      <c r="CD2" s="49" t="s">
        <v>732</v>
      </c>
      <c r="CE2" s="49"/>
      <c r="CF2" s="49"/>
      <c r="CG2" s="49"/>
      <c r="CH2" s="49"/>
      <c r="CI2" s="49" t="s">
        <v>617</v>
      </c>
      <c r="CJ2" s="49"/>
      <c r="CK2" s="49"/>
      <c r="CL2" s="49"/>
      <c r="CM2" s="49"/>
      <c r="CN2" s="49"/>
      <c r="CO2" s="49"/>
      <c r="CP2" s="49"/>
      <c r="CQ2" s="49"/>
      <c r="CR2" s="49"/>
      <c r="CS2" s="49" t="s">
        <v>746</v>
      </c>
      <c r="CT2" s="49"/>
      <c r="CU2" s="49"/>
      <c r="CV2" s="49"/>
      <c r="CW2" s="49"/>
      <c r="CX2" s="49" t="s">
        <v>866</v>
      </c>
      <c r="CY2" s="49"/>
      <c r="CZ2" s="49"/>
      <c r="DA2" s="49"/>
      <c r="DB2" s="49"/>
      <c r="DC2" t="s">
        <v>914</v>
      </c>
      <c r="DH2" t="s">
        <v>1001</v>
      </c>
    </row>
    <row r="3" spans="1:116" x14ac:dyDescent="0.25">
      <c r="A3" s="49" t="str">
        <f>Q2</f>
        <v>Biggs S</v>
      </c>
      <c r="B3" s="35">
        <f>Q38</f>
        <v>14</v>
      </c>
      <c r="C3" s="36">
        <f>R38</f>
        <v>84</v>
      </c>
      <c r="D3" s="36">
        <f>S38</f>
        <v>1</v>
      </c>
      <c r="E3" s="36">
        <f>T38</f>
        <v>80</v>
      </c>
      <c r="F3" s="36">
        <f>U38</f>
        <v>4</v>
      </c>
      <c r="G3" s="7">
        <f>E3/F3</f>
        <v>20</v>
      </c>
      <c r="H3" s="24"/>
      <c r="I3" s="7">
        <f>C3/F3</f>
        <v>21</v>
      </c>
      <c r="J3" s="7">
        <f>6*E3/C3</f>
        <v>5.7142857142857144</v>
      </c>
      <c r="K3" s="20"/>
      <c r="L3" s="68">
        <v>3</v>
      </c>
      <c r="M3" s="22">
        <v>18</v>
      </c>
      <c r="N3" s="22">
        <v>1</v>
      </c>
      <c r="O3" s="22">
        <v>13</v>
      </c>
      <c r="P3" s="22">
        <v>0</v>
      </c>
      <c r="Q3" s="68">
        <v>3</v>
      </c>
      <c r="R3" s="70">
        <v>18</v>
      </c>
      <c r="S3" s="70">
        <v>1</v>
      </c>
      <c r="T3" s="70">
        <v>2</v>
      </c>
      <c r="U3" s="22">
        <v>1</v>
      </c>
      <c r="V3" s="68">
        <v>6</v>
      </c>
      <c r="W3" s="22">
        <v>36</v>
      </c>
      <c r="X3" s="22">
        <v>0</v>
      </c>
      <c r="Y3" s="22">
        <v>16</v>
      </c>
      <c r="Z3" s="22">
        <v>0</v>
      </c>
      <c r="AA3" s="68">
        <v>5</v>
      </c>
      <c r="AB3" s="22">
        <v>30</v>
      </c>
      <c r="AC3" s="22">
        <v>0</v>
      </c>
      <c r="AD3" s="22">
        <v>33</v>
      </c>
      <c r="AE3" s="22">
        <v>1</v>
      </c>
      <c r="AF3" s="68">
        <v>8</v>
      </c>
      <c r="AG3" s="22">
        <v>48</v>
      </c>
      <c r="AH3" s="22">
        <v>0</v>
      </c>
      <c r="AI3" s="22">
        <v>28</v>
      </c>
      <c r="AJ3" s="22">
        <v>3</v>
      </c>
      <c r="AK3" s="68">
        <v>4</v>
      </c>
      <c r="AL3" s="22">
        <v>24</v>
      </c>
      <c r="AM3" s="22">
        <v>0</v>
      </c>
      <c r="AN3" s="22">
        <v>40</v>
      </c>
      <c r="AO3" s="22">
        <v>0</v>
      </c>
      <c r="AP3" s="68">
        <v>8</v>
      </c>
      <c r="AQ3" s="22">
        <v>48</v>
      </c>
      <c r="AR3" s="22">
        <v>1</v>
      </c>
      <c r="AS3" s="22">
        <v>12</v>
      </c>
      <c r="AT3" s="22">
        <v>2</v>
      </c>
      <c r="AU3" s="68">
        <v>2</v>
      </c>
      <c r="AV3" s="22">
        <v>12</v>
      </c>
      <c r="AW3" s="22">
        <v>0</v>
      </c>
      <c r="AX3" s="22">
        <v>8</v>
      </c>
      <c r="AY3" s="22">
        <v>0</v>
      </c>
      <c r="AZ3" s="68">
        <v>2</v>
      </c>
      <c r="BA3" s="22">
        <v>12</v>
      </c>
      <c r="BB3" s="22">
        <v>0</v>
      </c>
      <c r="BC3" s="22">
        <v>10</v>
      </c>
      <c r="BD3" s="22">
        <v>0</v>
      </c>
      <c r="BE3" s="68">
        <v>1</v>
      </c>
      <c r="BF3" s="22">
        <v>6</v>
      </c>
      <c r="BG3" s="22">
        <v>0</v>
      </c>
      <c r="BH3" s="22">
        <v>10</v>
      </c>
      <c r="BI3" s="22">
        <v>0</v>
      </c>
      <c r="BJ3" s="68">
        <v>4</v>
      </c>
      <c r="BK3" s="22">
        <v>24</v>
      </c>
      <c r="BL3" s="22">
        <v>0</v>
      </c>
      <c r="BM3" s="22">
        <v>19</v>
      </c>
      <c r="BN3" s="22">
        <v>0</v>
      </c>
      <c r="BO3" s="68">
        <v>3</v>
      </c>
      <c r="BP3" s="22">
        <v>12</v>
      </c>
      <c r="BQ3" s="22">
        <v>0</v>
      </c>
      <c r="BR3" s="22">
        <v>9</v>
      </c>
      <c r="BS3" s="22">
        <v>0</v>
      </c>
      <c r="BT3" s="68">
        <v>2</v>
      </c>
      <c r="BU3" s="22">
        <v>12</v>
      </c>
      <c r="BV3" s="22">
        <v>0</v>
      </c>
      <c r="BW3" s="22">
        <v>15</v>
      </c>
      <c r="BX3" s="22">
        <v>0</v>
      </c>
      <c r="BY3" s="68">
        <v>4</v>
      </c>
      <c r="BZ3" s="22">
        <v>24</v>
      </c>
      <c r="CA3" s="22">
        <v>0</v>
      </c>
      <c r="CB3" s="22">
        <v>22</v>
      </c>
      <c r="CC3" s="22">
        <v>1</v>
      </c>
      <c r="CD3" s="68">
        <v>8</v>
      </c>
      <c r="CE3" s="70">
        <v>48</v>
      </c>
      <c r="CF3" s="22">
        <v>2</v>
      </c>
      <c r="CG3" s="22">
        <v>25</v>
      </c>
      <c r="CH3" s="22">
        <v>3</v>
      </c>
      <c r="CI3" s="68">
        <v>3</v>
      </c>
      <c r="CJ3" s="69">
        <v>18</v>
      </c>
      <c r="CK3" s="69">
        <v>0</v>
      </c>
      <c r="CL3" s="69">
        <v>5</v>
      </c>
      <c r="CM3" s="69">
        <v>0</v>
      </c>
      <c r="CN3" s="68"/>
      <c r="CO3" s="22"/>
      <c r="CP3" s="22"/>
      <c r="CQ3" s="22"/>
      <c r="CR3" s="22"/>
      <c r="CS3" s="68">
        <v>8</v>
      </c>
      <c r="CT3" s="22">
        <v>48</v>
      </c>
      <c r="CU3" s="22">
        <v>1</v>
      </c>
      <c r="CV3" s="22">
        <v>22</v>
      </c>
      <c r="CW3" s="22">
        <v>2</v>
      </c>
      <c r="CX3" s="68">
        <v>6</v>
      </c>
      <c r="CY3" s="69">
        <v>36</v>
      </c>
      <c r="CZ3" s="69">
        <v>1</v>
      </c>
      <c r="DA3" s="69">
        <v>19</v>
      </c>
      <c r="DB3" s="69">
        <v>0</v>
      </c>
      <c r="DC3" s="71">
        <v>3</v>
      </c>
      <c r="DD3" s="69">
        <v>18</v>
      </c>
      <c r="DE3" s="69">
        <v>0</v>
      </c>
      <c r="DF3" s="69">
        <v>31</v>
      </c>
      <c r="DG3" s="69">
        <v>0</v>
      </c>
      <c r="DH3" s="30">
        <v>3</v>
      </c>
      <c r="DI3">
        <v>18</v>
      </c>
      <c r="DJ3">
        <v>0</v>
      </c>
      <c r="DK3">
        <v>11</v>
      </c>
      <c r="DL3">
        <v>1</v>
      </c>
    </row>
    <row r="4" spans="1:116" x14ac:dyDescent="0.25">
      <c r="A4" s="4" t="str">
        <f>V2</f>
        <v>Day G</v>
      </c>
      <c r="B4" s="5">
        <f>V38</f>
        <v>33</v>
      </c>
      <c r="C4" s="15">
        <f>W38</f>
        <v>198</v>
      </c>
      <c r="D4" s="15">
        <f>X38</f>
        <v>0</v>
      </c>
      <c r="E4" s="15">
        <f>Y38</f>
        <v>151</v>
      </c>
      <c r="F4" s="15">
        <f>Z38</f>
        <v>5</v>
      </c>
      <c r="G4" s="7">
        <f>E4/F4</f>
        <v>30.2</v>
      </c>
      <c r="H4" s="24"/>
      <c r="I4" s="7">
        <f>C4/F4</f>
        <v>39.6</v>
      </c>
      <c r="J4" s="7">
        <f>6*E4/C4</f>
        <v>4.5757575757575761</v>
      </c>
      <c r="K4" s="20"/>
      <c r="L4" s="68">
        <v>2</v>
      </c>
      <c r="M4" s="22">
        <v>12</v>
      </c>
      <c r="N4" s="22">
        <v>0</v>
      </c>
      <c r="O4" s="22">
        <v>16</v>
      </c>
      <c r="P4" s="22">
        <v>0</v>
      </c>
      <c r="Q4" s="68">
        <v>4</v>
      </c>
      <c r="R4" s="70">
        <v>24</v>
      </c>
      <c r="S4" s="70">
        <v>0</v>
      </c>
      <c r="T4" s="70">
        <v>32</v>
      </c>
      <c r="U4" s="22">
        <v>0</v>
      </c>
      <c r="V4" s="68">
        <v>3</v>
      </c>
      <c r="W4" s="22">
        <v>18</v>
      </c>
      <c r="X4" s="22">
        <v>0</v>
      </c>
      <c r="Y4" s="22">
        <v>8</v>
      </c>
      <c r="Z4" s="22">
        <v>0</v>
      </c>
      <c r="AA4" s="68">
        <v>4</v>
      </c>
      <c r="AB4" s="22">
        <v>24</v>
      </c>
      <c r="AC4" s="22">
        <v>0</v>
      </c>
      <c r="AD4" s="22">
        <v>16</v>
      </c>
      <c r="AE4" s="22">
        <v>1</v>
      </c>
      <c r="AF4" s="68"/>
      <c r="AG4" s="22"/>
      <c r="AH4" s="22"/>
      <c r="AI4" s="22"/>
      <c r="AJ4" s="22"/>
      <c r="AK4" s="68">
        <v>3</v>
      </c>
      <c r="AL4" s="22">
        <v>18</v>
      </c>
      <c r="AM4" s="22">
        <v>0</v>
      </c>
      <c r="AN4" s="22">
        <v>12</v>
      </c>
      <c r="AO4" s="22">
        <v>0</v>
      </c>
      <c r="AP4" s="68">
        <v>6</v>
      </c>
      <c r="AQ4" s="22">
        <v>36</v>
      </c>
      <c r="AR4" s="22">
        <v>3</v>
      </c>
      <c r="AS4" s="22">
        <v>4</v>
      </c>
      <c r="AT4" s="22">
        <v>1</v>
      </c>
      <c r="AU4" s="68">
        <v>1</v>
      </c>
      <c r="AV4" s="22">
        <v>6</v>
      </c>
      <c r="AW4" s="22">
        <v>0</v>
      </c>
      <c r="AX4" s="22">
        <v>3</v>
      </c>
      <c r="AY4" s="22">
        <v>1</v>
      </c>
      <c r="AZ4" s="68">
        <v>2</v>
      </c>
      <c r="BA4" s="22">
        <v>12</v>
      </c>
      <c r="BB4" s="22">
        <v>0</v>
      </c>
      <c r="BC4" s="22">
        <v>15</v>
      </c>
      <c r="BD4" s="22">
        <v>0</v>
      </c>
      <c r="BE4" s="68">
        <v>5</v>
      </c>
      <c r="BF4" s="22">
        <v>30</v>
      </c>
      <c r="BG4" s="22">
        <v>0</v>
      </c>
      <c r="BH4" s="22">
        <v>27</v>
      </c>
      <c r="BI4" s="22">
        <v>1</v>
      </c>
      <c r="BJ4" s="68">
        <v>4</v>
      </c>
      <c r="BK4" s="22">
        <v>24</v>
      </c>
      <c r="BL4" s="22">
        <v>1</v>
      </c>
      <c r="BM4" s="22">
        <v>17</v>
      </c>
      <c r="BN4" s="22">
        <v>2</v>
      </c>
      <c r="BO4" s="68">
        <v>2</v>
      </c>
      <c r="BP4" s="22">
        <v>12</v>
      </c>
      <c r="BQ4" s="22">
        <v>0</v>
      </c>
      <c r="BR4" s="22">
        <v>7</v>
      </c>
      <c r="BS4" s="22">
        <v>3</v>
      </c>
      <c r="BT4" s="68"/>
      <c r="BU4" s="22"/>
      <c r="BV4" s="22"/>
      <c r="BW4" s="22"/>
      <c r="BX4" s="22"/>
      <c r="BY4" s="68"/>
      <c r="BZ4" s="22"/>
      <c r="CA4" s="22"/>
      <c r="CB4" s="22"/>
      <c r="CC4" s="22"/>
      <c r="CD4" s="68">
        <v>4</v>
      </c>
      <c r="CE4" s="70">
        <v>24</v>
      </c>
      <c r="CF4" s="22">
        <v>0</v>
      </c>
      <c r="CG4" s="22">
        <v>15</v>
      </c>
      <c r="CH4" s="22">
        <v>3</v>
      </c>
      <c r="CI4" s="68">
        <v>5</v>
      </c>
      <c r="CJ4" s="69">
        <v>30</v>
      </c>
      <c r="CK4" s="69">
        <v>0</v>
      </c>
      <c r="CL4" s="69">
        <v>19</v>
      </c>
      <c r="CM4" s="69">
        <v>2</v>
      </c>
      <c r="CN4" s="68"/>
      <c r="CO4" s="22"/>
      <c r="CP4" s="22"/>
      <c r="CQ4" s="22"/>
      <c r="CR4" s="22"/>
      <c r="CS4" s="68">
        <v>8</v>
      </c>
      <c r="CT4" s="22">
        <v>48</v>
      </c>
      <c r="CU4" s="22">
        <v>1</v>
      </c>
      <c r="CV4" s="22">
        <v>26</v>
      </c>
      <c r="CW4" s="22">
        <v>0</v>
      </c>
      <c r="CX4" s="68">
        <v>3</v>
      </c>
      <c r="CY4" s="69">
        <v>18</v>
      </c>
      <c r="CZ4" s="69">
        <v>0</v>
      </c>
      <c r="DA4" s="69">
        <v>17</v>
      </c>
      <c r="DB4" s="69">
        <v>0</v>
      </c>
      <c r="DC4" s="71">
        <v>1</v>
      </c>
      <c r="DD4" s="69">
        <v>6</v>
      </c>
      <c r="DE4" s="69">
        <v>0</v>
      </c>
      <c r="DF4" s="69">
        <v>7</v>
      </c>
      <c r="DG4" s="69">
        <v>0</v>
      </c>
      <c r="DH4" s="30"/>
    </row>
    <row r="5" spans="1:116" x14ac:dyDescent="0.25">
      <c r="A5" s="49" t="str">
        <f>L2</f>
        <v>Dean P</v>
      </c>
      <c r="B5" s="5">
        <f>L38</f>
        <v>17</v>
      </c>
      <c r="C5" s="6">
        <f>M38</f>
        <v>102</v>
      </c>
      <c r="D5" s="6">
        <f>N38</f>
        <v>2</v>
      </c>
      <c r="E5" s="6">
        <f>O38</f>
        <v>91</v>
      </c>
      <c r="F5" s="6">
        <f>P38</f>
        <v>3</v>
      </c>
      <c r="G5" s="7">
        <f>E5/F5</f>
        <v>30.333333333333332</v>
      </c>
      <c r="I5" s="7">
        <f>C5/F5</f>
        <v>34</v>
      </c>
      <c r="J5" s="7">
        <f>6*E5/C5</f>
        <v>5.3529411764705879</v>
      </c>
      <c r="K5" s="20"/>
      <c r="L5" s="68">
        <v>3</v>
      </c>
      <c r="M5" s="22">
        <v>18</v>
      </c>
      <c r="N5" s="22">
        <v>1</v>
      </c>
      <c r="O5" s="22">
        <v>16</v>
      </c>
      <c r="P5" s="22">
        <v>2</v>
      </c>
      <c r="Q5" s="68">
        <v>3</v>
      </c>
      <c r="R5" s="70">
        <v>18</v>
      </c>
      <c r="S5" s="70">
        <v>0</v>
      </c>
      <c r="T5" s="70">
        <v>26</v>
      </c>
      <c r="U5" s="22">
        <v>2</v>
      </c>
      <c r="V5" s="68">
        <v>8</v>
      </c>
      <c r="W5" s="22">
        <v>48</v>
      </c>
      <c r="X5" s="22">
        <v>0</v>
      </c>
      <c r="Y5" s="22">
        <v>45</v>
      </c>
      <c r="Z5" s="22">
        <v>2</v>
      </c>
      <c r="AA5" s="68">
        <v>3</v>
      </c>
      <c r="AB5" s="22">
        <v>18</v>
      </c>
      <c r="AC5" s="22">
        <v>0</v>
      </c>
      <c r="AD5" s="22">
        <v>21</v>
      </c>
      <c r="AE5" s="22">
        <v>1</v>
      </c>
      <c r="AF5" s="68"/>
      <c r="AG5" s="22"/>
      <c r="AH5" s="22"/>
      <c r="AI5" s="22"/>
      <c r="AJ5" s="22"/>
      <c r="AK5" s="68">
        <v>3</v>
      </c>
      <c r="AL5" s="70">
        <v>18</v>
      </c>
      <c r="AM5" s="22">
        <v>0</v>
      </c>
      <c r="AN5" s="22">
        <v>20</v>
      </c>
      <c r="AO5" s="22">
        <v>1</v>
      </c>
      <c r="AP5" s="68">
        <v>7</v>
      </c>
      <c r="AQ5" s="22">
        <v>42</v>
      </c>
      <c r="AR5" s="22">
        <v>2</v>
      </c>
      <c r="AS5" s="22">
        <v>25</v>
      </c>
      <c r="AT5" s="22">
        <v>2</v>
      </c>
      <c r="AU5" s="68">
        <v>3</v>
      </c>
      <c r="AV5" s="22">
        <v>18</v>
      </c>
      <c r="AW5" s="22">
        <v>1</v>
      </c>
      <c r="AX5" s="22">
        <v>11</v>
      </c>
      <c r="AY5" s="22">
        <v>1</v>
      </c>
      <c r="AZ5" s="68">
        <v>3.3</v>
      </c>
      <c r="BA5" s="22">
        <v>21</v>
      </c>
      <c r="BB5" s="22">
        <v>0</v>
      </c>
      <c r="BC5" s="22">
        <v>15</v>
      </c>
      <c r="BD5" s="22">
        <v>3</v>
      </c>
      <c r="BE5" s="68">
        <v>2</v>
      </c>
      <c r="BF5" s="69">
        <v>12</v>
      </c>
      <c r="BG5" s="69">
        <v>0</v>
      </c>
      <c r="BH5" s="69">
        <v>25</v>
      </c>
      <c r="BI5" s="69">
        <v>0</v>
      </c>
      <c r="BJ5" s="68">
        <v>3</v>
      </c>
      <c r="BK5" s="69">
        <v>18</v>
      </c>
      <c r="BL5" s="69">
        <v>0</v>
      </c>
      <c r="BM5" s="69">
        <v>14</v>
      </c>
      <c r="BN5" s="69">
        <v>1</v>
      </c>
      <c r="BO5" s="68">
        <v>5</v>
      </c>
      <c r="BP5" s="22">
        <v>30</v>
      </c>
      <c r="BQ5" s="22">
        <v>0</v>
      </c>
      <c r="BR5" s="22">
        <v>28</v>
      </c>
      <c r="BS5" s="22">
        <v>0</v>
      </c>
      <c r="BT5" s="68"/>
      <c r="BU5" s="69"/>
      <c r="BV5" s="69"/>
      <c r="BW5" s="69"/>
      <c r="BX5" s="69"/>
      <c r="BY5" s="68"/>
      <c r="BZ5" s="69"/>
      <c r="CA5" s="69"/>
      <c r="CB5" s="69"/>
      <c r="CC5" s="69"/>
      <c r="CD5" s="71">
        <v>3</v>
      </c>
      <c r="CE5" s="70">
        <v>18</v>
      </c>
      <c r="CF5" s="69">
        <v>0</v>
      </c>
      <c r="CG5" s="69">
        <v>23</v>
      </c>
      <c r="CH5" s="69">
        <v>0</v>
      </c>
      <c r="CI5" s="68"/>
      <c r="CJ5" s="22"/>
      <c r="CK5" s="22"/>
      <c r="CL5" s="22"/>
      <c r="CM5" s="22"/>
      <c r="CN5" s="68"/>
      <c r="CO5" s="69"/>
      <c r="CP5" s="69"/>
      <c r="CQ5" s="69"/>
      <c r="CR5" s="69"/>
      <c r="CS5" s="68">
        <v>4</v>
      </c>
      <c r="CT5" s="22">
        <v>24</v>
      </c>
      <c r="CU5" s="22">
        <v>0</v>
      </c>
      <c r="CV5" s="22">
        <v>29</v>
      </c>
      <c r="CW5" s="22">
        <v>0</v>
      </c>
      <c r="CX5" s="68"/>
      <c r="CY5" s="69"/>
      <c r="CZ5" s="69"/>
      <c r="DA5" s="69"/>
      <c r="DB5" s="69"/>
      <c r="DC5" s="30"/>
      <c r="DD5" s="69"/>
      <c r="DE5" s="69"/>
      <c r="DF5" s="69"/>
      <c r="DG5" s="69"/>
      <c r="DH5" s="30"/>
      <c r="DI5" s="26"/>
      <c r="DJ5" s="26"/>
      <c r="DK5" s="26"/>
      <c r="DL5" s="26"/>
    </row>
    <row r="6" spans="1:116" x14ac:dyDescent="0.25">
      <c r="A6" s="77" t="str">
        <f>AK2</f>
        <v>Holliday</v>
      </c>
      <c r="B6" s="35">
        <f>AK38</f>
        <v>25.3</v>
      </c>
      <c r="C6" s="36">
        <f>AL38</f>
        <v>153</v>
      </c>
      <c r="D6" s="36">
        <f>AM38</f>
        <v>0</v>
      </c>
      <c r="E6" s="36">
        <f>AN38</f>
        <v>174</v>
      </c>
      <c r="F6" s="36">
        <f>AO38</f>
        <v>3</v>
      </c>
      <c r="G6" s="7">
        <f>E6/F6</f>
        <v>58</v>
      </c>
      <c r="H6" s="24"/>
      <c r="I6" s="7">
        <f>C6/F6</f>
        <v>51</v>
      </c>
      <c r="J6" s="7">
        <f>6*E6/C6</f>
        <v>6.8235294117647056</v>
      </c>
      <c r="K6" s="20"/>
      <c r="L6" s="68">
        <v>3</v>
      </c>
      <c r="M6" s="22">
        <v>18</v>
      </c>
      <c r="N6" s="22">
        <v>0</v>
      </c>
      <c r="O6" s="22">
        <v>18</v>
      </c>
      <c r="P6" s="22">
        <v>0</v>
      </c>
      <c r="Q6" s="68">
        <v>2</v>
      </c>
      <c r="R6" s="70">
        <v>12</v>
      </c>
      <c r="S6" s="70">
        <v>0</v>
      </c>
      <c r="T6" s="70">
        <v>16</v>
      </c>
      <c r="U6" s="22">
        <v>0</v>
      </c>
      <c r="V6" s="68">
        <v>8</v>
      </c>
      <c r="W6" s="22">
        <v>48</v>
      </c>
      <c r="X6" s="22">
        <v>0</v>
      </c>
      <c r="Y6" s="22">
        <v>22</v>
      </c>
      <c r="Z6" s="22">
        <v>1</v>
      </c>
      <c r="AA6" s="68">
        <v>2.2000000000000002</v>
      </c>
      <c r="AB6" s="22">
        <v>14</v>
      </c>
      <c r="AC6" s="22">
        <v>0</v>
      </c>
      <c r="AD6" s="22">
        <v>16</v>
      </c>
      <c r="AE6" s="22">
        <v>0</v>
      </c>
      <c r="AF6" s="68"/>
      <c r="AG6" s="22"/>
      <c r="AH6" s="22"/>
      <c r="AI6" s="22"/>
      <c r="AJ6" s="22"/>
      <c r="AK6" s="68">
        <v>2</v>
      </c>
      <c r="AL6" s="70">
        <v>12</v>
      </c>
      <c r="AM6" s="22">
        <v>0</v>
      </c>
      <c r="AN6" s="22">
        <v>15</v>
      </c>
      <c r="AO6" s="22">
        <v>1</v>
      </c>
      <c r="AP6" s="68">
        <v>3</v>
      </c>
      <c r="AQ6" s="22">
        <v>18</v>
      </c>
      <c r="AR6" s="22">
        <v>0</v>
      </c>
      <c r="AS6" s="22">
        <v>19</v>
      </c>
      <c r="AT6" s="22">
        <v>0</v>
      </c>
      <c r="AU6" s="68">
        <v>4</v>
      </c>
      <c r="AV6" s="22">
        <v>24</v>
      </c>
      <c r="AW6" s="22">
        <v>0</v>
      </c>
      <c r="AX6" s="22">
        <v>22</v>
      </c>
      <c r="AY6" s="22">
        <v>0</v>
      </c>
      <c r="AZ6" s="68">
        <v>1</v>
      </c>
      <c r="BA6" s="22">
        <v>6</v>
      </c>
      <c r="BB6" s="22">
        <v>0</v>
      </c>
      <c r="BC6" s="22">
        <v>3</v>
      </c>
      <c r="BD6" s="22">
        <v>1</v>
      </c>
      <c r="BE6" s="68">
        <v>2</v>
      </c>
      <c r="BF6" s="69">
        <v>12</v>
      </c>
      <c r="BG6" s="69">
        <v>0</v>
      </c>
      <c r="BH6" s="69">
        <v>10</v>
      </c>
      <c r="BI6" s="69">
        <v>3</v>
      </c>
      <c r="BJ6" s="68">
        <v>4</v>
      </c>
      <c r="BK6" s="69">
        <v>24</v>
      </c>
      <c r="BL6" s="69">
        <v>0</v>
      </c>
      <c r="BM6" s="69">
        <v>15</v>
      </c>
      <c r="BN6" s="69">
        <v>0</v>
      </c>
      <c r="BO6" s="68">
        <v>4</v>
      </c>
      <c r="BP6" s="22">
        <v>24</v>
      </c>
      <c r="BQ6" s="22">
        <v>1</v>
      </c>
      <c r="BR6" s="22">
        <v>10</v>
      </c>
      <c r="BS6" s="22">
        <v>1</v>
      </c>
      <c r="BT6" s="68"/>
      <c r="BU6" s="69"/>
      <c r="BV6" s="69"/>
      <c r="BW6" s="69"/>
      <c r="BX6" s="69"/>
      <c r="BY6" s="68"/>
      <c r="BZ6" s="69"/>
      <c r="CA6" s="69"/>
      <c r="CB6" s="69"/>
      <c r="CC6" s="69"/>
      <c r="CD6" s="71">
        <v>8</v>
      </c>
      <c r="CE6" s="70">
        <v>48</v>
      </c>
      <c r="CF6" s="69">
        <v>0</v>
      </c>
      <c r="CG6" s="69">
        <v>31</v>
      </c>
      <c r="CH6" s="69">
        <v>2</v>
      </c>
      <c r="CI6" s="68"/>
      <c r="CJ6" s="22"/>
      <c r="CK6" s="22"/>
      <c r="CL6" s="22"/>
      <c r="CM6" s="22"/>
      <c r="CN6" s="68"/>
      <c r="CO6" s="69"/>
      <c r="CP6" s="69"/>
      <c r="CQ6" s="69"/>
      <c r="CR6" s="69"/>
      <c r="CS6" s="30">
        <v>3</v>
      </c>
      <c r="CT6" s="22">
        <v>18</v>
      </c>
      <c r="CU6" s="22">
        <v>0</v>
      </c>
      <c r="CV6" s="22">
        <v>17</v>
      </c>
      <c r="CW6" s="69">
        <v>0</v>
      </c>
      <c r="CX6" s="68"/>
      <c r="DA6" s="69"/>
      <c r="DB6" s="69"/>
      <c r="DC6" s="30"/>
      <c r="DD6" s="26"/>
      <c r="DE6" s="26"/>
      <c r="DF6" s="26"/>
      <c r="DG6" s="26"/>
      <c r="DH6" s="30"/>
    </row>
    <row r="7" spans="1:116" x14ac:dyDescent="0.25">
      <c r="A7" s="76" t="str">
        <f>AA2</f>
        <v>Jackson K</v>
      </c>
      <c r="B7" s="5">
        <f>AA38</f>
        <v>17.2</v>
      </c>
      <c r="C7" s="15">
        <f>AB38</f>
        <v>104</v>
      </c>
      <c r="D7" s="15">
        <f>AC38</f>
        <v>0</v>
      </c>
      <c r="E7" s="15">
        <f>AD38</f>
        <v>95</v>
      </c>
      <c r="F7" s="15">
        <f>AE38</f>
        <v>4</v>
      </c>
      <c r="G7" s="7">
        <f>E7/F7</f>
        <v>23.75</v>
      </c>
      <c r="H7" s="24"/>
      <c r="I7" s="7">
        <f>C7/F7</f>
        <v>26</v>
      </c>
      <c r="J7" s="7">
        <f>6*E7/C7</f>
        <v>5.4807692307692308</v>
      </c>
      <c r="K7" s="7"/>
      <c r="L7" s="68">
        <v>6</v>
      </c>
      <c r="M7" s="22">
        <v>36</v>
      </c>
      <c r="N7" s="22">
        <v>0</v>
      </c>
      <c r="O7" s="22">
        <v>28</v>
      </c>
      <c r="P7" s="22">
        <v>1</v>
      </c>
      <c r="Q7" s="68">
        <v>2</v>
      </c>
      <c r="R7" s="70">
        <v>12</v>
      </c>
      <c r="S7" s="70">
        <v>0</v>
      </c>
      <c r="T7" s="70">
        <v>4</v>
      </c>
      <c r="U7" s="22">
        <v>1</v>
      </c>
      <c r="V7" s="68">
        <v>8</v>
      </c>
      <c r="W7" s="22">
        <v>48</v>
      </c>
      <c r="X7" s="22">
        <v>0</v>
      </c>
      <c r="Y7" s="22">
        <v>60</v>
      </c>
      <c r="Z7" s="22">
        <v>2</v>
      </c>
      <c r="AA7" s="68">
        <v>3</v>
      </c>
      <c r="AB7" s="22">
        <v>18</v>
      </c>
      <c r="AC7" s="22">
        <v>0</v>
      </c>
      <c r="AD7" s="22">
        <v>9</v>
      </c>
      <c r="AE7" s="22">
        <v>1</v>
      </c>
      <c r="AF7" s="68"/>
      <c r="AG7" s="22"/>
      <c r="AH7" s="22"/>
      <c r="AI7" s="22"/>
      <c r="AJ7" s="22"/>
      <c r="AK7" s="68">
        <v>2.2999999999999998</v>
      </c>
      <c r="AL7" s="70">
        <v>15</v>
      </c>
      <c r="AM7" s="22">
        <v>0</v>
      </c>
      <c r="AN7" s="22">
        <v>12</v>
      </c>
      <c r="AO7" s="22">
        <v>0</v>
      </c>
      <c r="AP7" s="68">
        <v>5</v>
      </c>
      <c r="AQ7" s="22">
        <v>30</v>
      </c>
      <c r="AR7" s="22">
        <v>0</v>
      </c>
      <c r="AS7" s="22">
        <v>17</v>
      </c>
      <c r="AT7" s="22">
        <v>2</v>
      </c>
      <c r="AU7" s="68"/>
      <c r="AV7" s="22"/>
      <c r="AW7" s="22"/>
      <c r="AX7" s="22"/>
      <c r="AY7" s="22"/>
      <c r="AZ7" s="68">
        <v>8</v>
      </c>
      <c r="BA7" s="22">
        <v>48</v>
      </c>
      <c r="BB7" s="22">
        <v>0</v>
      </c>
      <c r="BC7" s="22">
        <v>53</v>
      </c>
      <c r="BD7" s="22">
        <v>0</v>
      </c>
      <c r="BE7" s="68">
        <v>2</v>
      </c>
      <c r="BF7" s="69">
        <v>12</v>
      </c>
      <c r="BG7" s="69">
        <v>0</v>
      </c>
      <c r="BH7" s="69">
        <v>19</v>
      </c>
      <c r="BI7" s="69">
        <v>0</v>
      </c>
      <c r="BJ7" s="68">
        <v>2</v>
      </c>
      <c r="BK7" s="69">
        <v>12</v>
      </c>
      <c r="BL7" s="69">
        <v>0</v>
      </c>
      <c r="BM7" s="69">
        <v>10</v>
      </c>
      <c r="BN7" s="69">
        <v>0</v>
      </c>
      <c r="BO7" s="68">
        <v>3</v>
      </c>
      <c r="BP7" s="22">
        <v>18</v>
      </c>
      <c r="BQ7" s="22">
        <v>0</v>
      </c>
      <c r="BR7" s="22">
        <v>23</v>
      </c>
      <c r="BS7" s="22">
        <v>0</v>
      </c>
      <c r="BT7" s="68"/>
      <c r="BU7" s="69"/>
      <c r="BV7" s="69"/>
      <c r="BW7" s="69"/>
      <c r="BX7" s="69"/>
      <c r="BY7" s="68"/>
      <c r="BZ7" s="69"/>
      <c r="CA7" s="69"/>
      <c r="CB7" s="69"/>
      <c r="CC7" s="69"/>
      <c r="CD7" s="71"/>
      <c r="CE7" s="70"/>
      <c r="CF7" s="69"/>
      <c r="CG7" s="69"/>
      <c r="CH7" s="69"/>
      <c r="CI7" s="68"/>
      <c r="CJ7" s="22"/>
      <c r="CK7" s="22"/>
      <c r="CL7" s="22"/>
      <c r="CM7" s="22"/>
      <c r="CN7" s="68"/>
      <c r="CO7" s="69"/>
      <c r="CP7" s="69"/>
      <c r="CQ7" s="69"/>
      <c r="CR7" s="69"/>
      <c r="CS7" s="68">
        <v>6</v>
      </c>
      <c r="CT7" s="69">
        <v>36</v>
      </c>
      <c r="CU7" s="69">
        <v>1</v>
      </c>
      <c r="CV7" s="69">
        <v>25</v>
      </c>
      <c r="CW7" s="69">
        <v>3</v>
      </c>
      <c r="CX7" s="68"/>
      <c r="CY7" s="69"/>
      <c r="CZ7" s="69"/>
      <c r="DA7" s="69"/>
      <c r="DB7" s="69"/>
      <c r="DC7" s="30"/>
      <c r="DD7" s="69"/>
      <c r="DE7" s="69"/>
      <c r="DF7" s="69"/>
      <c r="DG7" s="69"/>
      <c r="DH7" s="30"/>
    </row>
    <row r="8" spans="1:116" x14ac:dyDescent="0.25">
      <c r="A8" s="78" t="str">
        <f>AP2</f>
        <v>Lewis</v>
      </c>
      <c r="B8" s="5">
        <f>AP38</f>
        <v>40</v>
      </c>
      <c r="C8" s="15">
        <f>AQ38</f>
        <v>240</v>
      </c>
      <c r="D8" s="15">
        <f>AR38</f>
        <v>8</v>
      </c>
      <c r="E8" s="15">
        <f>AS38</f>
        <v>113</v>
      </c>
      <c r="F8" s="15">
        <f>AT38</f>
        <v>9</v>
      </c>
      <c r="G8" s="7">
        <f t="shared" ref="G8:G14" si="0">E8/F8</f>
        <v>12.555555555555555</v>
      </c>
      <c r="H8" s="24"/>
      <c r="I8" s="7">
        <f t="shared" ref="I8:I14" si="1">C8/F8</f>
        <v>26.666666666666668</v>
      </c>
      <c r="J8" s="7">
        <f t="shared" ref="J8:J14" si="2">6*E8/C8</f>
        <v>2.8250000000000002</v>
      </c>
      <c r="K8" s="7"/>
      <c r="L8" s="68"/>
      <c r="M8" s="22"/>
      <c r="N8" s="22"/>
      <c r="O8" s="22"/>
      <c r="P8" s="22"/>
      <c r="Q8" s="68"/>
      <c r="R8" s="70"/>
      <c r="S8" s="70"/>
      <c r="T8" s="70"/>
      <c r="U8" s="22"/>
      <c r="V8" s="68"/>
      <c r="W8" s="22"/>
      <c r="X8" s="22"/>
      <c r="Y8" s="22"/>
      <c r="Z8" s="22"/>
      <c r="AA8" s="68"/>
      <c r="AB8" s="22"/>
      <c r="AC8" s="22"/>
      <c r="AD8" s="22"/>
      <c r="AE8" s="22"/>
      <c r="AF8" s="68"/>
      <c r="AG8" s="22"/>
      <c r="AH8" s="22"/>
      <c r="AI8" s="22"/>
      <c r="AJ8" s="22"/>
      <c r="AK8" s="68">
        <v>1</v>
      </c>
      <c r="AL8" s="70">
        <v>6</v>
      </c>
      <c r="AM8" s="22">
        <v>0</v>
      </c>
      <c r="AN8" s="22">
        <v>10</v>
      </c>
      <c r="AO8" s="22">
        <v>1</v>
      </c>
      <c r="AP8" s="71">
        <v>3</v>
      </c>
      <c r="AQ8" s="22">
        <v>18</v>
      </c>
      <c r="AR8" s="22">
        <v>0</v>
      </c>
      <c r="AS8" s="22">
        <v>16</v>
      </c>
      <c r="AT8" s="69">
        <v>1</v>
      </c>
      <c r="AU8" s="68"/>
      <c r="AV8" s="69"/>
      <c r="AW8" s="69"/>
      <c r="AX8" s="69"/>
      <c r="AY8" s="69"/>
      <c r="AZ8" s="68"/>
      <c r="BA8" s="22"/>
      <c r="BB8" s="22"/>
      <c r="BC8" s="22"/>
      <c r="BD8" s="22"/>
      <c r="BE8" s="68"/>
      <c r="BF8" s="69"/>
      <c r="BG8" s="69"/>
      <c r="BH8" s="69"/>
      <c r="BI8" s="69"/>
      <c r="BJ8" s="68">
        <v>4</v>
      </c>
      <c r="BK8" s="69">
        <v>24</v>
      </c>
      <c r="BL8" s="69">
        <v>0</v>
      </c>
      <c r="BM8" s="69">
        <v>29</v>
      </c>
      <c r="BN8" s="69">
        <v>1</v>
      </c>
      <c r="BO8" s="68">
        <v>3</v>
      </c>
      <c r="BP8" s="22">
        <v>18</v>
      </c>
      <c r="BQ8" s="22">
        <v>0</v>
      </c>
      <c r="BR8" s="22">
        <v>12</v>
      </c>
      <c r="BS8" s="22">
        <v>0</v>
      </c>
      <c r="BT8" s="68"/>
      <c r="BU8" s="69"/>
      <c r="BV8" s="69"/>
      <c r="BW8" s="69"/>
      <c r="BX8" s="69"/>
      <c r="BY8" s="68"/>
      <c r="BZ8" s="69"/>
      <c r="CA8" s="69"/>
      <c r="CB8" s="69"/>
      <c r="CC8" s="69"/>
      <c r="CD8" s="71"/>
      <c r="CE8" s="70"/>
      <c r="CF8" s="69"/>
      <c r="CG8" s="69"/>
      <c r="CH8" s="69"/>
      <c r="CI8" s="68"/>
      <c r="CJ8" s="69"/>
      <c r="CK8" s="69"/>
      <c r="CL8" s="69"/>
      <c r="CM8" s="69"/>
      <c r="CN8" s="68"/>
      <c r="CO8" s="22"/>
      <c r="CP8" s="22"/>
      <c r="CQ8" s="22"/>
      <c r="CR8" s="22"/>
      <c r="CS8" s="68">
        <v>8</v>
      </c>
      <c r="CT8" s="69">
        <v>48</v>
      </c>
      <c r="CU8" s="69">
        <v>0</v>
      </c>
      <c r="CV8" s="69">
        <v>22</v>
      </c>
      <c r="CW8" s="69">
        <v>1</v>
      </c>
      <c r="CX8" s="68"/>
      <c r="CY8" s="69"/>
      <c r="CZ8" s="69"/>
      <c r="DA8" s="69"/>
      <c r="DB8" s="69"/>
      <c r="DC8" s="30"/>
      <c r="DD8" s="4"/>
      <c r="DH8" s="30"/>
    </row>
    <row r="9" spans="1:116" x14ac:dyDescent="0.25">
      <c r="A9" s="81" t="str">
        <f>AZ2</f>
        <v>Loveridge</v>
      </c>
      <c r="B9" s="35">
        <f>AZ38</f>
        <v>16.3</v>
      </c>
      <c r="C9" s="36">
        <f>BA38</f>
        <v>99</v>
      </c>
      <c r="D9" s="36">
        <f>BB38</f>
        <v>0</v>
      </c>
      <c r="E9" s="36">
        <f>BC38</f>
        <v>96</v>
      </c>
      <c r="F9" s="36">
        <f>BD38</f>
        <v>4</v>
      </c>
      <c r="G9" s="7">
        <f t="shared" si="0"/>
        <v>24</v>
      </c>
      <c r="H9" s="24">
        <v>1</v>
      </c>
      <c r="I9" s="7">
        <f t="shared" si="1"/>
        <v>24.75</v>
      </c>
      <c r="J9" s="7">
        <f t="shared" si="2"/>
        <v>5.8181818181818183</v>
      </c>
      <c r="K9" s="7"/>
      <c r="L9" s="68"/>
      <c r="M9" s="22"/>
      <c r="N9" s="22"/>
      <c r="O9" s="22"/>
      <c r="P9" s="22"/>
      <c r="Q9" s="68"/>
      <c r="R9" s="70"/>
      <c r="S9" s="70"/>
      <c r="T9" s="70"/>
      <c r="U9" s="22"/>
      <c r="V9" s="68"/>
      <c r="W9" s="22"/>
      <c r="X9" s="22"/>
      <c r="Y9" s="22"/>
      <c r="Z9" s="22"/>
      <c r="AA9" s="68"/>
      <c r="AB9" s="22"/>
      <c r="AC9" s="22"/>
      <c r="AD9" s="22"/>
      <c r="AE9" s="22"/>
      <c r="AF9" s="68"/>
      <c r="AG9" s="22"/>
      <c r="AH9" s="22"/>
      <c r="AI9" s="22"/>
      <c r="AJ9" s="22"/>
      <c r="AK9" s="68">
        <v>3</v>
      </c>
      <c r="AL9" s="70">
        <v>18</v>
      </c>
      <c r="AM9" s="22">
        <v>0</v>
      </c>
      <c r="AN9" s="22">
        <v>14</v>
      </c>
      <c r="AO9" s="22">
        <v>0</v>
      </c>
      <c r="AP9" s="68">
        <v>8</v>
      </c>
      <c r="AQ9" s="22">
        <v>48</v>
      </c>
      <c r="AR9" s="22">
        <v>2</v>
      </c>
      <c r="AS9" s="22">
        <v>20</v>
      </c>
      <c r="AT9" s="22">
        <v>1</v>
      </c>
      <c r="AU9" s="68"/>
      <c r="AV9" s="69"/>
      <c r="AW9" s="69"/>
      <c r="AX9" s="69"/>
      <c r="AY9" s="69"/>
      <c r="AZ9" s="68"/>
      <c r="BA9" s="22"/>
      <c r="BB9" s="22"/>
      <c r="BC9" s="22"/>
      <c r="BD9" s="22"/>
      <c r="BE9" s="68"/>
      <c r="BF9" s="70"/>
      <c r="BG9" s="22"/>
      <c r="BH9" s="22"/>
      <c r="BI9" s="22"/>
      <c r="BJ9" s="68"/>
      <c r="BK9" s="22"/>
      <c r="BL9" s="22"/>
      <c r="BM9" s="22"/>
      <c r="BN9" s="22"/>
      <c r="BO9" s="68">
        <v>3</v>
      </c>
      <c r="BP9" s="22">
        <v>18</v>
      </c>
      <c r="BQ9" s="22">
        <v>0</v>
      </c>
      <c r="BR9" s="22">
        <v>24</v>
      </c>
      <c r="BS9" s="22">
        <v>1</v>
      </c>
      <c r="BT9" s="68"/>
      <c r="BU9" s="69"/>
      <c r="BV9" s="69"/>
      <c r="BW9" s="69"/>
      <c r="BX9" s="69"/>
      <c r="BY9" s="68"/>
      <c r="BZ9" s="70"/>
      <c r="CA9" s="22"/>
      <c r="CB9" s="22"/>
      <c r="CC9" s="22"/>
      <c r="CD9" s="68"/>
      <c r="CE9" s="70"/>
      <c r="CF9" s="22"/>
      <c r="CG9" s="22"/>
      <c r="CH9" s="22"/>
      <c r="CI9" s="68"/>
      <c r="CJ9" s="69"/>
      <c r="CK9" s="69"/>
      <c r="CL9" s="69"/>
      <c r="CM9" s="69"/>
      <c r="CN9" s="68"/>
      <c r="CO9" s="22"/>
      <c r="CP9" s="22"/>
      <c r="CQ9" s="22"/>
      <c r="CR9" s="22"/>
      <c r="CS9" s="68">
        <v>6.2</v>
      </c>
      <c r="CT9" s="69">
        <v>38</v>
      </c>
      <c r="CU9" s="69">
        <v>0</v>
      </c>
      <c r="CV9" s="69">
        <v>26</v>
      </c>
      <c r="CW9" s="69">
        <v>1</v>
      </c>
      <c r="CX9" s="68"/>
      <c r="CY9" s="69"/>
      <c r="CZ9" s="69"/>
      <c r="DA9" s="69"/>
      <c r="DB9" s="69"/>
      <c r="DC9" s="30"/>
      <c r="DD9" s="4"/>
      <c r="DH9" s="30"/>
    </row>
    <row r="10" spans="1:116" x14ac:dyDescent="0.25">
      <c r="A10" s="76" t="str">
        <f>AU2</f>
        <v>Mason-Wilkes</v>
      </c>
      <c r="B10" s="5">
        <f>AU38</f>
        <v>10</v>
      </c>
      <c r="C10" s="15">
        <f>AV38</f>
        <v>60</v>
      </c>
      <c r="D10" s="15">
        <f>AW38</f>
        <v>1</v>
      </c>
      <c r="E10" s="15">
        <f>AX38</f>
        <v>44</v>
      </c>
      <c r="F10" s="15">
        <f>AY38</f>
        <v>2</v>
      </c>
      <c r="G10" s="7">
        <f t="shared" si="0"/>
        <v>22</v>
      </c>
      <c r="H10" s="24"/>
      <c r="I10" s="7">
        <f t="shared" si="1"/>
        <v>30</v>
      </c>
      <c r="J10" s="7">
        <f t="shared" si="2"/>
        <v>4.4000000000000004</v>
      </c>
      <c r="K10" s="7"/>
      <c r="L10" s="68"/>
      <c r="M10" s="22"/>
      <c r="N10" s="22"/>
      <c r="O10" s="22"/>
      <c r="P10" s="22"/>
      <c r="Q10" s="68"/>
      <c r="R10" s="70"/>
      <c r="S10" s="70"/>
      <c r="T10" s="70"/>
      <c r="U10" s="22"/>
      <c r="V10" s="68"/>
      <c r="W10" s="22"/>
      <c r="X10" s="22"/>
      <c r="Y10" s="22"/>
      <c r="Z10" s="22"/>
      <c r="AA10" s="68"/>
      <c r="AB10" s="22"/>
      <c r="AC10" s="22"/>
      <c r="AD10" s="22"/>
      <c r="AE10" s="22"/>
      <c r="AF10" s="71"/>
      <c r="AG10" s="22"/>
      <c r="AH10" s="22"/>
      <c r="AI10" s="22"/>
      <c r="AJ10" s="22"/>
      <c r="AK10" s="68">
        <v>3</v>
      </c>
      <c r="AL10" s="70">
        <v>18</v>
      </c>
      <c r="AM10" s="22">
        <v>0</v>
      </c>
      <c r="AN10" s="22">
        <v>30</v>
      </c>
      <c r="AO10" s="22">
        <v>0</v>
      </c>
      <c r="AP10" s="68"/>
      <c r="AQ10" s="22"/>
      <c r="AR10" s="22"/>
      <c r="AS10" s="22"/>
      <c r="AT10" s="22"/>
      <c r="AU10" s="68"/>
      <c r="AV10" s="22"/>
      <c r="AW10" s="22"/>
      <c r="AX10" s="22"/>
      <c r="AY10" s="22"/>
      <c r="AZ10" s="68"/>
      <c r="BA10" s="22"/>
      <c r="BB10" s="22"/>
      <c r="BC10" s="22"/>
      <c r="BD10" s="22"/>
      <c r="BE10" s="68"/>
      <c r="BF10" s="70"/>
      <c r="BG10" s="22"/>
      <c r="BH10" s="22"/>
      <c r="BI10" s="22"/>
      <c r="BJ10" s="68"/>
      <c r="BK10" s="22"/>
      <c r="BL10" s="22"/>
      <c r="BM10" s="22"/>
      <c r="BN10" s="22"/>
      <c r="BO10" s="68">
        <v>8</v>
      </c>
      <c r="BP10" s="22">
        <v>48</v>
      </c>
      <c r="BQ10" s="22">
        <v>2</v>
      </c>
      <c r="BR10" s="22">
        <v>61</v>
      </c>
      <c r="BS10" s="22">
        <v>1</v>
      </c>
      <c r="BT10" s="68"/>
      <c r="BU10" s="70"/>
      <c r="BV10" s="22"/>
      <c r="BW10" s="22"/>
      <c r="BX10" s="22"/>
      <c r="BY10" s="68"/>
      <c r="BZ10" s="70"/>
      <c r="CA10" s="22"/>
      <c r="CB10" s="22"/>
      <c r="CC10" s="22"/>
      <c r="CD10" s="68"/>
      <c r="CE10" s="70"/>
      <c r="CF10" s="22"/>
      <c r="CG10" s="22"/>
      <c r="CH10" s="22"/>
      <c r="CI10" s="68"/>
      <c r="CJ10" s="22"/>
      <c r="CK10" s="22"/>
      <c r="CL10" s="22"/>
      <c r="CM10" s="22"/>
      <c r="CN10" s="68"/>
      <c r="CO10" s="22"/>
      <c r="CP10" s="22"/>
      <c r="CQ10" s="22"/>
      <c r="CR10" s="22"/>
      <c r="CS10" s="68">
        <v>8</v>
      </c>
      <c r="CT10" s="22">
        <v>48</v>
      </c>
      <c r="CU10" s="22">
        <v>2</v>
      </c>
      <c r="CV10" s="22">
        <v>45</v>
      </c>
      <c r="CW10" s="22">
        <v>1</v>
      </c>
      <c r="CX10" s="68"/>
      <c r="CY10" s="69"/>
      <c r="CZ10" s="69"/>
      <c r="DA10" s="69"/>
      <c r="DB10" s="69"/>
      <c r="DC10" s="30"/>
      <c r="DD10" s="4"/>
      <c r="DH10" s="30"/>
    </row>
    <row r="11" spans="1:116" x14ac:dyDescent="0.25">
      <c r="A11" s="76" t="str">
        <f>BJ2</f>
        <v>O'Reilly</v>
      </c>
      <c r="B11" s="5">
        <f>BJ38</f>
        <v>21</v>
      </c>
      <c r="C11" s="15">
        <f>BK38</f>
        <v>126</v>
      </c>
      <c r="D11" s="15">
        <f>BL38</f>
        <v>1</v>
      </c>
      <c r="E11" s="15">
        <f>BM38</f>
        <v>104</v>
      </c>
      <c r="F11" s="15">
        <f>BN38</f>
        <v>4</v>
      </c>
      <c r="G11" s="7">
        <f t="shared" si="0"/>
        <v>26</v>
      </c>
      <c r="H11" s="24"/>
      <c r="I11" s="7">
        <f t="shared" si="1"/>
        <v>31.5</v>
      </c>
      <c r="J11" s="7">
        <f t="shared" si="2"/>
        <v>4.9523809523809526</v>
      </c>
      <c r="K11" s="7"/>
      <c r="L11" s="68"/>
      <c r="M11" s="22"/>
      <c r="N11" s="22"/>
      <c r="O11" s="22"/>
      <c r="P11" s="69"/>
      <c r="Q11" s="71"/>
      <c r="R11" s="69"/>
      <c r="S11" s="69"/>
      <c r="T11" s="69"/>
      <c r="U11" s="69"/>
      <c r="V11" s="68"/>
      <c r="W11" s="22"/>
      <c r="X11" s="22"/>
      <c r="Y11" s="22"/>
      <c r="Z11" s="22"/>
      <c r="AA11" s="68"/>
      <c r="AB11" s="22"/>
      <c r="AC11" s="22"/>
      <c r="AD11" s="22"/>
      <c r="AE11" s="22"/>
      <c r="AF11" s="68"/>
      <c r="AG11" s="22"/>
      <c r="AH11" s="22"/>
      <c r="AI11" s="22"/>
      <c r="AJ11" s="22"/>
      <c r="AK11" s="68">
        <v>4</v>
      </c>
      <c r="AL11" s="70">
        <v>24</v>
      </c>
      <c r="AM11" s="22">
        <v>0</v>
      </c>
      <c r="AN11" s="22">
        <v>21</v>
      </c>
      <c r="AO11" s="22">
        <v>0</v>
      </c>
      <c r="AP11" s="74"/>
      <c r="AQ11" s="22"/>
      <c r="AR11" s="22"/>
      <c r="AS11" s="22"/>
      <c r="AT11" s="22"/>
      <c r="AU11" s="68"/>
      <c r="AV11" s="22"/>
      <c r="AW11" s="22"/>
      <c r="AX11" s="22"/>
      <c r="AY11" s="22"/>
      <c r="AZ11" s="68"/>
      <c r="BA11" s="22"/>
      <c r="BB11" s="22"/>
      <c r="BC11" s="22"/>
      <c r="BD11" s="72"/>
      <c r="BE11" s="68"/>
      <c r="BF11" s="70"/>
      <c r="BG11" s="22"/>
      <c r="BH11" s="22"/>
      <c r="BI11" s="22"/>
      <c r="BJ11" s="68"/>
      <c r="BK11" s="22"/>
      <c r="BL11" s="22"/>
      <c r="BM11" s="22"/>
      <c r="BN11" s="22"/>
      <c r="BO11" s="68"/>
      <c r="BP11" s="22"/>
      <c r="BQ11" s="22"/>
      <c r="BR11" s="22"/>
      <c r="BS11" s="22"/>
      <c r="BT11" s="68"/>
      <c r="BU11" s="70"/>
      <c r="BV11" s="22"/>
      <c r="BW11" s="22"/>
      <c r="BX11" s="22"/>
      <c r="BY11" s="68"/>
      <c r="BZ11" s="70"/>
      <c r="CA11" s="22"/>
      <c r="CB11" s="22"/>
      <c r="CC11" s="22"/>
      <c r="CD11" s="68"/>
      <c r="CE11" s="70"/>
      <c r="CF11" s="22"/>
      <c r="CG11" s="22"/>
      <c r="CH11" s="22"/>
      <c r="CI11" s="68"/>
      <c r="CJ11" s="22"/>
      <c r="CK11" s="22"/>
      <c r="CL11" s="22"/>
      <c r="CM11" s="22"/>
      <c r="CN11" s="68"/>
      <c r="CO11" s="22"/>
      <c r="CP11" s="22"/>
      <c r="CQ11" s="22"/>
      <c r="CR11" s="22"/>
      <c r="CS11" s="68"/>
      <c r="CT11" s="22"/>
      <c r="CU11" s="22"/>
      <c r="CV11" s="22"/>
      <c r="CW11" s="22"/>
      <c r="CX11" s="68"/>
      <c r="DC11" s="30"/>
      <c r="DD11" s="4"/>
      <c r="DH11" s="30"/>
    </row>
    <row r="12" spans="1:116" x14ac:dyDescent="0.25">
      <c r="A12" s="76" t="str">
        <f>BO2</f>
        <v>Owens R</v>
      </c>
      <c r="B12" s="5">
        <f>BO38</f>
        <v>30</v>
      </c>
      <c r="C12" s="15">
        <f>BP38</f>
        <v>180</v>
      </c>
      <c r="D12" s="15">
        <f>BQ38</f>
        <v>3</v>
      </c>
      <c r="E12" s="15">
        <f>BR38</f>
        <v>174</v>
      </c>
      <c r="F12" s="15">
        <f>BS38</f>
        <v>6</v>
      </c>
      <c r="G12" s="7">
        <f t="shared" si="0"/>
        <v>29</v>
      </c>
      <c r="H12" s="24">
        <v>1</v>
      </c>
      <c r="I12" s="7">
        <f t="shared" si="1"/>
        <v>30</v>
      </c>
      <c r="J12" s="7">
        <f>6*E12/C12</f>
        <v>5.8</v>
      </c>
      <c r="K12" s="7"/>
      <c r="L12" s="68"/>
      <c r="M12" s="22"/>
      <c r="N12" s="22"/>
      <c r="O12" s="22"/>
      <c r="P12" s="69"/>
      <c r="Q12" s="71"/>
      <c r="R12" s="69"/>
      <c r="S12" s="69"/>
      <c r="T12" s="69"/>
      <c r="U12" s="69"/>
      <c r="V12" s="68"/>
      <c r="W12" s="22"/>
      <c r="X12" s="22"/>
      <c r="Y12" s="22"/>
      <c r="Z12" s="22"/>
      <c r="AA12" s="68"/>
      <c r="AB12" s="22"/>
      <c r="AC12" s="22"/>
      <c r="AD12" s="22"/>
      <c r="AE12" s="22"/>
      <c r="AF12" s="68"/>
      <c r="AG12" s="22"/>
      <c r="AH12" s="22"/>
      <c r="AI12" s="22"/>
      <c r="AJ12" s="22"/>
      <c r="AK12" s="68"/>
      <c r="AL12" s="70"/>
      <c r="AM12" s="22"/>
      <c r="AN12" s="22"/>
      <c r="AO12" s="22"/>
      <c r="AP12" s="68"/>
      <c r="AQ12" s="22"/>
      <c r="AR12" s="22"/>
      <c r="AS12" s="22"/>
      <c r="AT12" s="22"/>
      <c r="AU12" s="68"/>
      <c r="AV12" s="22"/>
      <c r="AW12" s="22"/>
      <c r="AX12" s="22"/>
      <c r="AY12" s="22"/>
      <c r="AZ12" s="68"/>
      <c r="BA12" s="22"/>
      <c r="BB12" s="22"/>
      <c r="BC12" s="22"/>
      <c r="BD12" s="70"/>
      <c r="BE12" s="68"/>
      <c r="BF12" s="70"/>
      <c r="BG12" s="22"/>
      <c r="BH12" s="22"/>
      <c r="BI12" s="22"/>
      <c r="BJ12" s="68"/>
      <c r="BK12" s="22"/>
      <c r="BL12" s="22"/>
      <c r="BM12" s="22"/>
      <c r="BN12" s="22"/>
      <c r="BO12" s="68"/>
      <c r="BP12" s="22"/>
      <c r="BQ12" s="22"/>
      <c r="BR12" s="22"/>
      <c r="BS12" s="22"/>
      <c r="BT12" s="68"/>
      <c r="BU12" s="70"/>
      <c r="BV12" s="22"/>
      <c r="BW12" s="22"/>
      <c r="BX12" s="22"/>
      <c r="BY12" s="68"/>
      <c r="BZ12" s="70"/>
      <c r="CA12" s="22"/>
      <c r="CB12" s="22"/>
      <c r="CC12" s="22"/>
      <c r="CD12" s="68"/>
      <c r="CE12" s="70"/>
      <c r="CF12" s="22"/>
      <c r="CG12" s="22"/>
      <c r="CH12" s="22"/>
      <c r="CI12" s="68"/>
      <c r="CJ12" s="22"/>
      <c r="CK12" s="22"/>
      <c r="CL12" s="22"/>
      <c r="CM12" s="22"/>
      <c r="CN12" s="68"/>
      <c r="CO12" s="22"/>
      <c r="CP12" s="22"/>
      <c r="CQ12" s="22"/>
      <c r="CR12" s="22"/>
      <c r="CS12" s="68"/>
      <c r="CT12" s="22"/>
      <c r="CU12" s="22"/>
      <c r="CV12" s="22"/>
      <c r="CW12" s="22"/>
      <c r="CX12" s="68"/>
      <c r="DC12" s="30"/>
      <c r="DD12" s="4"/>
      <c r="DH12" s="30"/>
    </row>
    <row r="13" spans="1:116" x14ac:dyDescent="0.25">
      <c r="A13" s="79" t="str">
        <f>BE2</f>
        <v>Phillips G</v>
      </c>
      <c r="B13" s="35">
        <f>BE38</f>
        <v>12</v>
      </c>
      <c r="C13" s="36">
        <f>BF38</f>
        <v>72</v>
      </c>
      <c r="D13" s="36">
        <f>BG38</f>
        <v>0</v>
      </c>
      <c r="E13" s="36">
        <f>BH38</f>
        <v>91</v>
      </c>
      <c r="F13" s="36">
        <f>BI38</f>
        <v>4</v>
      </c>
      <c r="G13" s="7">
        <f>E13/F13</f>
        <v>22.75</v>
      </c>
      <c r="H13" s="24">
        <v>1</v>
      </c>
      <c r="I13" s="7">
        <f>C13/F13</f>
        <v>18</v>
      </c>
      <c r="J13" s="7">
        <f>6*E13/C13</f>
        <v>7.583333333333333</v>
      </c>
      <c r="K13" s="7"/>
      <c r="L13" s="68"/>
      <c r="M13" s="22"/>
      <c r="N13" s="22"/>
      <c r="O13" s="22"/>
      <c r="P13" s="69"/>
      <c r="Q13" s="71"/>
      <c r="R13" s="69"/>
      <c r="S13" s="69"/>
      <c r="T13" s="69"/>
      <c r="U13" s="69"/>
      <c r="V13" s="68"/>
      <c r="W13" s="22"/>
      <c r="X13" s="22"/>
      <c r="Y13" s="22"/>
      <c r="Z13" s="22"/>
      <c r="AA13" s="68"/>
      <c r="AB13" s="22"/>
      <c r="AC13" s="22"/>
      <c r="AD13" s="22"/>
      <c r="AE13" s="22"/>
      <c r="AF13" s="68"/>
      <c r="AG13" s="22"/>
      <c r="AH13" s="22"/>
      <c r="AI13" s="22"/>
      <c r="AJ13" s="22"/>
      <c r="AK13" s="68"/>
      <c r="AL13" s="70"/>
      <c r="AM13" s="22"/>
      <c r="AN13" s="22"/>
      <c r="AO13" s="22"/>
      <c r="AP13" s="68"/>
      <c r="AQ13" s="22"/>
      <c r="AR13" s="22"/>
      <c r="AS13" s="22"/>
      <c r="AT13" s="22"/>
      <c r="AU13" s="68"/>
      <c r="AV13" s="22"/>
      <c r="AW13" s="22"/>
      <c r="AX13" s="22"/>
      <c r="AY13" s="22"/>
      <c r="AZ13" s="68"/>
      <c r="BA13" s="22"/>
      <c r="BB13" s="22"/>
      <c r="BC13" s="22"/>
      <c r="BD13" s="70"/>
      <c r="BE13" s="68"/>
      <c r="BF13" s="70"/>
      <c r="BG13" s="22"/>
      <c r="BH13" s="22"/>
      <c r="BI13" s="22"/>
      <c r="BJ13" s="68"/>
      <c r="BK13" s="22"/>
      <c r="BL13" s="22"/>
      <c r="BM13" s="22"/>
      <c r="BN13" s="22"/>
      <c r="BO13" s="68"/>
      <c r="BP13" s="22"/>
      <c r="BQ13" s="22"/>
      <c r="BR13" s="22"/>
      <c r="BS13" s="22"/>
      <c r="BT13" s="68"/>
      <c r="BU13" s="70"/>
      <c r="BV13" s="22"/>
      <c r="BW13" s="22"/>
      <c r="BX13" s="22"/>
      <c r="BY13" s="68"/>
      <c r="BZ13" s="70"/>
      <c r="CA13" s="22"/>
      <c r="CB13" s="22"/>
      <c r="CC13" s="22"/>
      <c r="CD13" s="68"/>
      <c r="CE13" s="70"/>
      <c r="CF13" s="22"/>
      <c r="CG13" s="22"/>
      <c r="CH13" s="22"/>
      <c r="CI13" s="68"/>
      <c r="CJ13" s="22"/>
      <c r="CK13" s="22"/>
      <c r="CL13" s="22"/>
      <c r="CM13" s="22"/>
      <c r="CN13" s="68"/>
      <c r="CO13" s="22"/>
      <c r="CP13" s="22"/>
      <c r="CQ13" s="22"/>
      <c r="CR13" s="22"/>
      <c r="CS13" s="68"/>
      <c r="CT13" s="22"/>
      <c r="CU13" s="22"/>
      <c r="CV13" s="22"/>
      <c r="CW13" s="22"/>
      <c r="CX13" s="68"/>
      <c r="DC13" s="30"/>
      <c r="DD13" s="4"/>
      <c r="DH13" s="30"/>
    </row>
    <row r="14" spans="1:116" x14ac:dyDescent="0.25">
      <c r="A14" s="80" t="str">
        <f>CD2</f>
        <v>Stephens M</v>
      </c>
      <c r="B14" s="5">
        <f>CD38</f>
        <v>23</v>
      </c>
      <c r="C14" s="15">
        <f>CE38</f>
        <v>138</v>
      </c>
      <c r="D14" s="15">
        <f>CF38</f>
        <v>2</v>
      </c>
      <c r="E14" s="15">
        <f>CG38</f>
        <v>94</v>
      </c>
      <c r="F14" s="15">
        <f>CH38</f>
        <v>8</v>
      </c>
      <c r="G14" s="7">
        <f t="shared" si="0"/>
        <v>11.75</v>
      </c>
      <c r="H14" s="24">
        <v>2</v>
      </c>
      <c r="I14" s="7">
        <f t="shared" si="1"/>
        <v>17.25</v>
      </c>
      <c r="J14" s="7">
        <f t="shared" si="2"/>
        <v>4.0869565217391308</v>
      </c>
      <c r="K14" s="7"/>
      <c r="L14" s="68"/>
      <c r="M14" s="22"/>
      <c r="N14" s="22"/>
      <c r="O14" s="22"/>
      <c r="P14" s="22"/>
      <c r="Q14" s="68"/>
      <c r="R14" s="70"/>
      <c r="S14" s="70"/>
      <c r="T14" s="70"/>
      <c r="U14" s="22"/>
      <c r="V14" s="68"/>
      <c r="W14" s="22"/>
      <c r="X14" s="22"/>
      <c r="Y14" s="22"/>
      <c r="Z14" s="22"/>
      <c r="AA14" s="68"/>
      <c r="AB14" s="22"/>
      <c r="AC14" s="22"/>
      <c r="AD14" s="22"/>
      <c r="AE14" s="22"/>
      <c r="AF14" s="68"/>
      <c r="AG14" s="22"/>
      <c r="AH14" s="22"/>
      <c r="AI14" s="22"/>
      <c r="AJ14" s="22"/>
      <c r="AK14" s="68"/>
      <c r="AL14" s="70"/>
      <c r="AM14" s="22"/>
      <c r="AN14" s="22"/>
      <c r="AO14" s="22"/>
      <c r="AP14" s="68"/>
      <c r="AQ14" s="22"/>
      <c r="AR14" s="22"/>
      <c r="AS14" s="22"/>
      <c r="AT14" s="22"/>
      <c r="AU14" s="68"/>
      <c r="AV14" s="22"/>
      <c r="AW14" s="22"/>
      <c r="AX14" s="22"/>
      <c r="AY14" s="22"/>
      <c r="AZ14" s="68"/>
      <c r="BA14" s="70"/>
      <c r="BB14" s="22"/>
      <c r="BC14" s="22"/>
      <c r="BD14" s="22"/>
      <c r="BE14" s="68"/>
      <c r="BF14" s="70"/>
      <c r="BG14" s="22"/>
      <c r="BH14" s="22"/>
      <c r="BI14" s="22"/>
      <c r="BJ14" s="68"/>
      <c r="BK14" s="22"/>
      <c r="BL14" s="22"/>
      <c r="BM14" s="22"/>
      <c r="BN14" s="22"/>
      <c r="BO14" s="68"/>
      <c r="BP14" s="22"/>
      <c r="BQ14" s="22"/>
      <c r="BR14" s="22"/>
      <c r="BS14" s="22"/>
      <c r="BT14" s="68"/>
      <c r="BU14" s="70"/>
      <c r="BV14" s="22"/>
      <c r="BW14" s="22"/>
      <c r="BX14" s="22"/>
      <c r="BY14" s="68"/>
      <c r="BZ14" s="70"/>
      <c r="CA14" s="22"/>
      <c r="CB14" s="22"/>
      <c r="CC14" s="22"/>
      <c r="CD14" s="68"/>
      <c r="CE14" s="70"/>
      <c r="CF14" s="22"/>
      <c r="CG14" s="22"/>
      <c r="CH14" s="22"/>
      <c r="CI14" s="68"/>
      <c r="CJ14" s="22"/>
      <c r="CK14" s="22"/>
      <c r="CL14" s="22"/>
      <c r="CM14" s="22"/>
      <c r="CN14" s="68"/>
      <c r="CO14" s="22"/>
      <c r="CP14" s="22"/>
      <c r="CQ14" s="22"/>
      <c r="CR14" s="22"/>
      <c r="CS14" s="68"/>
      <c r="CT14" s="22"/>
      <c r="CU14" s="22"/>
      <c r="CV14" s="22"/>
      <c r="CW14" s="22"/>
      <c r="CX14" s="68"/>
      <c r="DC14" s="30"/>
      <c r="DD14" s="4"/>
      <c r="DH14" s="30"/>
    </row>
    <row r="15" spans="1:116" x14ac:dyDescent="0.25">
      <c r="A15" s="80" t="str">
        <f>CS2</f>
        <v>Thomas D</v>
      </c>
      <c r="B15" s="5">
        <f>CS38</f>
        <v>51.2</v>
      </c>
      <c r="C15" s="15">
        <f>CT38</f>
        <v>308</v>
      </c>
      <c r="D15" s="15">
        <f>CU38</f>
        <v>5</v>
      </c>
      <c r="E15" s="15">
        <f>CV38</f>
        <v>212</v>
      </c>
      <c r="F15" s="15">
        <f>CW38</f>
        <v>8</v>
      </c>
      <c r="G15" s="7">
        <f>E15/F15</f>
        <v>26.5</v>
      </c>
      <c r="H15" s="24">
        <v>1</v>
      </c>
      <c r="I15" s="7">
        <f>C15/F15</f>
        <v>38.5</v>
      </c>
      <c r="J15" s="7">
        <f>6*E15/C15</f>
        <v>4.1298701298701301</v>
      </c>
      <c r="K15" s="7"/>
      <c r="L15" s="68"/>
      <c r="M15" s="70"/>
      <c r="N15" s="22"/>
      <c r="O15" s="22"/>
      <c r="P15" s="22"/>
      <c r="Q15" s="68"/>
      <c r="R15" s="70"/>
      <c r="S15" s="70"/>
      <c r="T15" s="70"/>
      <c r="U15" s="22"/>
      <c r="V15" s="68"/>
      <c r="W15" s="22"/>
      <c r="X15" s="22"/>
      <c r="Y15" s="22"/>
      <c r="Z15" s="22"/>
      <c r="AA15" s="68"/>
      <c r="AB15" s="22"/>
      <c r="AC15" s="22"/>
      <c r="AD15" s="22"/>
      <c r="AE15" s="22"/>
      <c r="AF15" s="68"/>
      <c r="AG15" s="22"/>
      <c r="AH15" s="22"/>
      <c r="AI15" s="22"/>
      <c r="AJ15" s="22"/>
      <c r="AK15" s="68"/>
      <c r="AL15" s="70"/>
      <c r="AM15" s="22"/>
      <c r="AN15" s="22"/>
      <c r="AO15" s="22"/>
      <c r="AP15" s="68"/>
      <c r="AQ15" s="70"/>
      <c r="AR15" s="22"/>
      <c r="AS15" s="22"/>
      <c r="AT15" s="22"/>
      <c r="AU15" s="68"/>
      <c r="AV15" s="22"/>
      <c r="AW15" s="22"/>
      <c r="AX15" s="22"/>
      <c r="AY15" s="22"/>
      <c r="AZ15" s="68"/>
      <c r="BA15" s="70"/>
      <c r="BB15" s="22"/>
      <c r="BC15" s="22"/>
      <c r="BD15" s="22"/>
      <c r="BE15" s="68"/>
      <c r="BF15" s="70"/>
      <c r="BG15" s="22"/>
      <c r="BH15" s="22"/>
      <c r="BI15" s="22"/>
      <c r="BJ15" s="68"/>
      <c r="BK15" s="22"/>
      <c r="BL15" s="22"/>
      <c r="BM15" s="22"/>
      <c r="BN15" s="22"/>
      <c r="BO15" s="68"/>
      <c r="BP15" s="22"/>
      <c r="BQ15" s="22"/>
      <c r="BR15" s="22"/>
      <c r="BS15" s="22"/>
      <c r="BT15" s="68"/>
      <c r="BU15" s="70"/>
      <c r="BV15" s="22"/>
      <c r="BW15" s="22"/>
      <c r="BX15" s="22"/>
      <c r="BY15" s="68"/>
      <c r="BZ15" s="70"/>
      <c r="CA15" s="22"/>
      <c r="CB15" s="22"/>
      <c r="CC15" s="22"/>
      <c r="CD15" s="30"/>
      <c r="CE15" s="69"/>
      <c r="CF15" s="22"/>
      <c r="CG15" s="22"/>
      <c r="CH15" s="22"/>
      <c r="CI15" s="68"/>
      <c r="CJ15" s="22"/>
      <c r="CK15" s="22"/>
      <c r="CL15" s="22"/>
      <c r="CM15" s="22"/>
      <c r="CN15" s="68"/>
      <c r="CO15" s="22"/>
      <c r="CP15" s="22"/>
      <c r="CQ15" s="22"/>
      <c r="CR15" s="22"/>
      <c r="CS15" s="30"/>
      <c r="CT15" s="22"/>
      <c r="CU15" s="22"/>
      <c r="CV15" s="22"/>
      <c r="CW15" s="22"/>
      <c r="CX15" s="68"/>
      <c r="DH15" s="30"/>
    </row>
    <row r="16" spans="1:116" x14ac:dyDescent="0.25">
      <c r="A16" s="82" t="s">
        <v>2</v>
      </c>
      <c r="C16" s="18"/>
      <c r="D16" s="18"/>
      <c r="E16" s="18"/>
      <c r="F16" s="18"/>
      <c r="K16" s="7"/>
      <c r="L16" s="68"/>
      <c r="M16" s="70"/>
      <c r="N16" s="22"/>
      <c r="O16" s="22"/>
      <c r="P16" s="22"/>
      <c r="Q16" s="68"/>
      <c r="R16" s="70"/>
      <c r="S16" s="70"/>
      <c r="T16" s="70"/>
      <c r="U16" s="22"/>
      <c r="V16" s="68"/>
      <c r="W16" s="22"/>
      <c r="X16" s="22"/>
      <c r="Y16" s="22"/>
      <c r="Z16" s="22"/>
      <c r="AA16" s="68"/>
      <c r="AB16" s="22"/>
      <c r="AC16" s="22"/>
      <c r="AD16" s="22"/>
      <c r="AE16" s="22"/>
      <c r="AF16" s="68"/>
      <c r="AG16" s="22"/>
      <c r="AH16" s="22"/>
      <c r="AI16" s="22"/>
      <c r="AJ16" s="22"/>
      <c r="AK16" s="68"/>
      <c r="AL16" s="70"/>
      <c r="AM16" s="22"/>
      <c r="AN16" s="22"/>
      <c r="AO16" s="22"/>
      <c r="AP16" s="68"/>
      <c r="AQ16" s="22"/>
      <c r="AR16" s="22"/>
      <c r="AS16" s="22"/>
      <c r="AT16" s="22"/>
      <c r="AU16" s="68"/>
      <c r="AV16" s="22"/>
      <c r="AW16" s="22"/>
      <c r="AX16" s="22"/>
      <c r="AY16" s="22"/>
      <c r="AZ16" s="68"/>
      <c r="BA16" s="70"/>
      <c r="BB16" s="22"/>
      <c r="BC16" s="22"/>
      <c r="BD16" s="22"/>
      <c r="BE16" s="68"/>
      <c r="BF16" s="70"/>
      <c r="BG16" s="22"/>
      <c r="BH16" s="22"/>
      <c r="BI16" s="22"/>
      <c r="BJ16" s="68"/>
      <c r="BK16" s="22"/>
      <c r="BL16" s="22"/>
      <c r="BM16" s="22"/>
      <c r="BN16" s="22"/>
      <c r="BO16" s="68"/>
      <c r="BP16" s="22"/>
      <c r="BQ16" s="22"/>
      <c r="BR16" s="22"/>
      <c r="BS16" s="22"/>
      <c r="BT16" s="68"/>
      <c r="BU16" s="70"/>
      <c r="BV16" s="22"/>
      <c r="BW16" s="22"/>
      <c r="BX16" s="22"/>
      <c r="BY16" s="68"/>
      <c r="BZ16" s="69"/>
      <c r="CA16" s="22"/>
      <c r="CB16" s="22"/>
      <c r="CC16" s="22"/>
      <c r="CD16" s="30"/>
      <c r="CE16" s="69"/>
      <c r="CF16" s="22"/>
      <c r="CG16" s="22"/>
      <c r="CH16" s="22"/>
      <c r="CI16" s="68"/>
      <c r="CJ16" s="22"/>
      <c r="CK16" s="22"/>
      <c r="CL16" s="22"/>
      <c r="CM16" s="22"/>
      <c r="CN16" s="30"/>
      <c r="CS16" s="30"/>
      <c r="CT16" s="22"/>
      <c r="CU16" s="22"/>
      <c r="CV16" s="22"/>
      <c r="CW16" s="22"/>
      <c r="CX16" s="68"/>
      <c r="DH16" s="30"/>
    </row>
    <row r="17" spans="1:112" x14ac:dyDescent="0.25">
      <c r="A17" s="77" t="str">
        <f>DC2</f>
        <v>Bluff</v>
      </c>
      <c r="B17" s="5">
        <f>DC38</f>
        <v>4</v>
      </c>
      <c r="C17" s="6">
        <f>DD38</f>
        <v>24</v>
      </c>
      <c r="D17" s="6">
        <f>DE38</f>
        <v>0</v>
      </c>
      <c r="E17" s="6">
        <f>DF38</f>
        <v>38</v>
      </c>
      <c r="F17" s="6">
        <f>DG38</f>
        <v>0</v>
      </c>
      <c r="G17" s="7"/>
      <c r="H17" s="24"/>
      <c r="I17" s="7"/>
      <c r="J17" s="7">
        <f t="shared" ref="J17:J24" si="3">6*E17/C17</f>
        <v>9.5</v>
      </c>
      <c r="K17" s="7"/>
      <c r="L17" s="68"/>
      <c r="M17" s="70"/>
      <c r="N17" s="22"/>
      <c r="O17" s="22"/>
      <c r="P17" s="22"/>
      <c r="Q17" s="68"/>
      <c r="R17" s="70"/>
      <c r="S17" s="70"/>
      <c r="T17" s="70"/>
      <c r="U17" s="22"/>
      <c r="V17" s="68"/>
      <c r="W17" s="22"/>
      <c r="X17" s="22"/>
      <c r="Y17" s="22"/>
      <c r="Z17" s="22"/>
      <c r="AA17" s="68"/>
      <c r="AB17" s="22"/>
      <c r="AC17" s="22"/>
      <c r="AD17" s="22"/>
      <c r="AE17" s="22"/>
      <c r="AF17" s="68"/>
      <c r="AG17" s="22"/>
      <c r="AH17" s="22"/>
      <c r="AI17" s="22"/>
      <c r="AJ17" s="22"/>
      <c r="AK17" s="68"/>
      <c r="AL17" s="70"/>
      <c r="AM17" s="22"/>
      <c r="AN17" s="22"/>
      <c r="AO17" s="22"/>
      <c r="AP17" s="68"/>
      <c r="AQ17" s="22"/>
      <c r="AR17" s="22"/>
      <c r="AS17" s="22"/>
      <c r="AT17" s="22"/>
      <c r="AU17" s="68"/>
      <c r="AV17" s="22"/>
      <c r="AW17" s="22"/>
      <c r="AX17" s="22"/>
      <c r="AY17" s="22"/>
      <c r="AZ17" s="68"/>
      <c r="BA17" s="70"/>
      <c r="BB17" s="22"/>
      <c r="BC17" s="22"/>
      <c r="BD17" s="22"/>
      <c r="BE17" s="68"/>
      <c r="BF17" s="70"/>
      <c r="BG17" s="22"/>
      <c r="BH17" s="22"/>
      <c r="BI17" s="22"/>
      <c r="BJ17" s="68"/>
      <c r="BK17" s="22"/>
      <c r="BL17" s="22"/>
      <c r="BM17" s="22"/>
      <c r="BN17" s="22"/>
      <c r="BO17" s="68"/>
      <c r="BP17" s="22"/>
      <c r="BQ17" s="22"/>
      <c r="BR17" s="22"/>
      <c r="BS17" s="22"/>
      <c r="BT17" s="68"/>
      <c r="BU17" s="70"/>
      <c r="BV17" s="22"/>
      <c r="BW17" s="22"/>
      <c r="BX17" s="22"/>
      <c r="BY17" s="68"/>
      <c r="BZ17" s="69"/>
      <c r="CA17" s="22"/>
      <c r="CB17" s="22"/>
      <c r="CC17" s="22"/>
      <c r="CD17" s="30"/>
      <c r="CE17" s="69"/>
      <c r="CF17" s="22"/>
      <c r="CG17" s="22"/>
      <c r="CH17" s="22"/>
      <c r="CI17" s="68"/>
      <c r="CJ17" s="22"/>
      <c r="CK17" s="22"/>
      <c r="CL17" s="22"/>
      <c r="CM17" s="22"/>
      <c r="CN17" s="30"/>
      <c r="CS17" s="30"/>
      <c r="CT17" s="22"/>
      <c r="CU17" s="22"/>
      <c r="CV17" s="22"/>
      <c r="CW17" s="22"/>
      <c r="CX17" s="68"/>
      <c r="DH17" s="30"/>
    </row>
    <row r="18" spans="1:112" x14ac:dyDescent="0.25">
      <c r="A18" s="49" t="s">
        <v>1001</v>
      </c>
      <c r="B18" s="35">
        <f>DH38</f>
        <v>3</v>
      </c>
      <c r="C18" s="36">
        <f>DI38</f>
        <v>18</v>
      </c>
      <c r="D18" s="36">
        <f>DJ38</f>
        <v>0</v>
      </c>
      <c r="E18" s="36">
        <f>DK38</f>
        <v>11</v>
      </c>
      <c r="F18" s="36">
        <f>DL38</f>
        <v>1</v>
      </c>
      <c r="G18" s="7"/>
      <c r="H18" s="24"/>
      <c r="I18" s="7"/>
      <c r="J18" s="7">
        <f t="shared" si="3"/>
        <v>3.6666666666666665</v>
      </c>
      <c r="K18" s="7"/>
      <c r="L18" s="68"/>
      <c r="M18" s="70"/>
      <c r="N18" s="22"/>
      <c r="O18" s="22"/>
      <c r="P18" s="22"/>
      <c r="Q18" s="68"/>
      <c r="R18" s="70"/>
      <c r="S18" s="70"/>
      <c r="T18" s="70"/>
      <c r="U18" s="22"/>
      <c r="V18" s="68"/>
      <c r="W18" s="22"/>
      <c r="X18" s="22"/>
      <c r="Y18" s="22"/>
      <c r="Z18" s="22"/>
      <c r="AA18" s="68"/>
      <c r="AB18" s="22"/>
      <c r="AC18" s="22"/>
      <c r="AD18" s="22"/>
      <c r="AE18" s="22"/>
      <c r="AF18" s="68"/>
      <c r="AG18" s="22"/>
      <c r="AH18" s="22"/>
      <c r="AI18" s="22"/>
      <c r="AJ18" s="22"/>
      <c r="AK18" s="68"/>
      <c r="AL18" s="70"/>
      <c r="AM18" s="22"/>
      <c r="AN18" s="22"/>
      <c r="AO18" s="22"/>
      <c r="AP18" s="68"/>
      <c r="AQ18" s="22"/>
      <c r="AR18" s="22"/>
      <c r="AS18" s="22"/>
      <c r="AT18" s="22"/>
      <c r="AU18" s="68"/>
      <c r="AV18" s="22"/>
      <c r="AW18" s="22"/>
      <c r="AX18" s="22"/>
      <c r="AY18" s="22"/>
      <c r="AZ18" s="68"/>
      <c r="BA18" s="70"/>
      <c r="BB18" s="22"/>
      <c r="BC18" s="22"/>
      <c r="BD18" s="22"/>
      <c r="BE18" s="68"/>
      <c r="BF18" s="70"/>
      <c r="BG18" s="22"/>
      <c r="BH18" s="22"/>
      <c r="BI18" s="22"/>
      <c r="BJ18" s="68"/>
      <c r="BK18" s="22"/>
      <c r="BL18" s="22"/>
      <c r="BM18" s="22"/>
      <c r="BN18" s="22"/>
      <c r="BO18" s="68"/>
      <c r="BP18" s="22"/>
      <c r="BQ18" s="22"/>
      <c r="BR18" s="22"/>
      <c r="BS18" s="22"/>
      <c r="BT18" s="68"/>
      <c r="BU18" s="70"/>
      <c r="BV18" s="22"/>
      <c r="BW18" s="22"/>
      <c r="BX18" s="22"/>
      <c r="BY18" s="68"/>
      <c r="BZ18" s="69"/>
      <c r="CA18" s="22"/>
      <c r="CB18" s="22"/>
      <c r="CC18" s="22"/>
      <c r="CD18" s="30"/>
      <c r="CE18" s="69"/>
      <c r="CF18" s="22"/>
      <c r="CG18" s="22"/>
      <c r="CH18" s="22"/>
      <c r="CI18" s="68"/>
      <c r="CJ18" s="22"/>
      <c r="CK18" s="22"/>
      <c r="CL18" s="22"/>
      <c r="CM18" s="22"/>
      <c r="CN18" s="30"/>
      <c r="CS18" s="30"/>
      <c r="CT18" s="22"/>
      <c r="CU18" s="22"/>
      <c r="CV18" s="22"/>
      <c r="CW18" s="22"/>
      <c r="CX18" s="68"/>
      <c r="DH18" s="30"/>
    </row>
    <row r="19" spans="1:112" x14ac:dyDescent="0.25">
      <c r="A19" s="76" t="str">
        <f>AF2</f>
        <v>Marugonda</v>
      </c>
      <c r="B19" s="5">
        <f>AF38</f>
        <v>8</v>
      </c>
      <c r="C19" s="15">
        <f>AG38</f>
        <v>48</v>
      </c>
      <c r="D19" s="15">
        <f>AH38</f>
        <v>0</v>
      </c>
      <c r="E19" s="15">
        <f>AI38</f>
        <v>28</v>
      </c>
      <c r="F19" s="15">
        <f>AJ38</f>
        <v>3</v>
      </c>
      <c r="G19" s="7"/>
      <c r="H19" s="24">
        <v>1</v>
      </c>
      <c r="I19" s="7"/>
      <c r="J19" s="7">
        <f t="shared" si="3"/>
        <v>3.5</v>
      </c>
      <c r="K19" s="7"/>
      <c r="L19" s="68"/>
      <c r="M19" s="70"/>
      <c r="N19" s="22"/>
      <c r="O19" s="22"/>
      <c r="P19" s="22"/>
      <c r="Q19" s="68"/>
      <c r="R19" s="70"/>
      <c r="S19" s="70"/>
      <c r="T19" s="70"/>
      <c r="U19" s="22"/>
      <c r="V19" s="68"/>
      <c r="W19" s="22"/>
      <c r="X19" s="22"/>
      <c r="Y19" s="22"/>
      <c r="Z19" s="22"/>
      <c r="AA19" s="68"/>
      <c r="AB19" s="22"/>
      <c r="AC19" s="22"/>
      <c r="AD19" s="22"/>
      <c r="AE19" s="22"/>
      <c r="AF19" s="68"/>
      <c r="AG19" s="22"/>
      <c r="AH19" s="22"/>
      <c r="AI19" s="22"/>
      <c r="AJ19" s="22"/>
      <c r="AK19" s="30"/>
      <c r="AP19" s="71"/>
      <c r="AQ19" s="22"/>
      <c r="AR19" s="22"/>
      <c r="AS19" s="22"/>
      <c r="AT19" s="22"/>
      <c r="AU19" s="68"/>
      <c r="AV19" s="22"/>
      <c r="AW19" s="22"/>
      <c r="AX19" s="22"/>
      <c r="AY19" s="22"/>
      <c r="AZ19" s="68"/>
      <c r="BA19" s="22"/>
      <c r="BB19" s="22"/>
      <c r="BC19" s="22"/>
      <c r="BD19" s="22"/>
      <c r="BE19" s="68"/>
      <c r="BF19" s="22"/>
      <c r="BG19" s="22"/>
      <c r="BH19" s="22"/>
      <c r="BI19" s="22"/>
      <c r="BJ19" s="68"/>
      <c r="BK19" s="22"/>
      <c r="BL19" s="22"/>
      <c r="BM19" s="22"/>
      <c r="BN19" s="22"/>
      <c r="BO19" s="68"/>
      <c r="BP19" s="22"/>
      <c r="BQ19" s="22"/>
      <c r="BR19" s="22"/>
      <c r="BS19" s="22"/>
      <c r="BT19" s="68"/>
      <c r="BU19" s="22"/>
      <c r="BV19" s="22"/>
      <c r="BW19" s="22"/>
      <c r="BX19" s="22"/>
      <c r="BY19" s="68"/>
      <c r="BZ19" s="69"/>
      <c r="CA19" s="22"/>
      <c r="CB19" s="22"/>
      <c r="CC19" s="69"/>
      <c r="CD19" s="68"/>
      <c r="CE19" s="22"/>
      <c r="CF19" s="22"/>
      <c r="CG19" s="22"/>
      <c r="CH19" s="22"/>
      <c r="CI19" s="68"/>
      <c r="CJ19" s="22"/>
      <c r="CK19" s="22"/>
      <c r="CL19" s="22"/>
      <c r="CM19" s="22"/>
      <c r="CN19" s="68"/>
      <c r="CO19" s="22"/>
      <c r="CP19" s="22"/>
      <c r="CQ19" s="22"/>
      <c r="CR19" s="22"/>
      <c r="CS19" s="68"/>
      <c r="CT19" s="22"/>
      <c r="CU19" s="22"/>
      <c r="CV19" s="22"/>
      <c r="CW19" s="22"/>
      <c r="CX19" s="68"/>
      <c r="DH19" s="30"/>
    </row>
    <row r="20" spans="1:112" x14ac:dyDescent="0.25">
      <c r="A20" s="77" t="str">
        <f>BT2</f>
        <v>Prior J</v>
      </c>
      <c r="B20" s="5">
        <f>BT38</f>
        <v>2</v>
      </c>
      <c r="C20" s="15">
        <f>BU38</f>
        <v>12</v>
      </c>
      <c r="D20" s="15">
        <f>BV38</f>
        <v>0</v>
      </c>
      <c r="E20" s="15">
        <f>BW38</f>
        <v>15</v>
      </c>
      <c r="F20" s="15">
        <f>BX38</f>
        <v>0</v>
      </c>
      <c r="G20" s="7"/>
      <c r="H20" s="24"/>
      <c r="I20" s="7"/>
      <c r="J20" s="7">
        <f t="shared" si="3"/>
        <v>7.5</v>
      </c>
      <c r="K20" s="7"/>
      <c r="L20" s="68"/>
      <c r="M20" s="70"/>
      <c r="N20" s="22"/>
      <c r="O20" s="22"/>
      <c r="P20" s="22"/>
      <c r="Q20" s="68"/>
      <c r="R20" s="70"/>
      <c r="S20" s="70"/>
      <c r="T20" s="70"/>
      <c r="U20" s="22"/>
      <c r="V20" s="68"/>
      <c r="W20" s="22"/>
      <c r="X20" s="22"/>
      <c r="Y20" s="22"/>
      <c r="Z20" s="22"/>
      <c r="AA20" s="68"/>
      <c r="AB20" s="22"/>
      <c r="AC20" s="22"/>
      <c r="AD20" s="22"/>
      <c r="AE20" s="22"/>
      <c r="AF20" s="68"/>
      <c r="AG20" s="22"/>
      <c r="AH20" s="22"/>
      <c r="AI20" s="22"/>
      <c r="AJ20" s="22"/>
      <c r="AK20" s="30"/>
      <c r="AP20" s="30"/>
      <c r="AQ20" s="22"/>
      <c r="AR20" s="22"/>
      <c r="AS20" s="22"/>
      <c r="AT20" s="22"/>
      <c r="AU20" s="68"/>
      <c r="AV20" s="22"/>
      <c r="AW20" s="22"/>
      <c r="AX20" s="22"/>
      <c r="AY20" s="22"/>
      <c r="AZ20" s="68"/>
      <c r="BA20" s="22"/>
      <c r="BB20" s="22"/>
      <c r="BC20" s="22"/>
      <c r="BD20" s="22"/>
      <c r="BE20" s="68"/>
      <c r="BF20" s="22"/>
      <c r="BG20" s="22"/>
      <c r="BH20" s="22"/>
      <c r="BI20" s="22"/>
      <c r="BJ20" s="68"/>
      <c r="BK20" s="22"/>
      <c r="BL20" s="22"/>
      <c r="BM20" s="22"/>
      <c r="BN20" s="22"/>
      <c r="BO20" s="68"/>
      <c r="BP20" s="22"/>
      <c r="BQ20" s="22"/>
      <c r="BR20" s="22"/>
      <c r="BS20" s="22"/>
      <c r="BT20" s="68"/>
      <c r="BU20" s="22"/>
      <c r="BV20" s="22"/>
      <c r="BW20" s="22"/>
      <c r="BX20" s="22"/>
      <c r="BY20" s="68"/>
      <c r="BZ20" s="69"/>
      <c r="CA20" s="22"/>
      <c r="CB20" s="22"/>
      <c r="CC20" s="69"/>
      <c r="CD20" s="68"/>
      <c r="CE20" s="22"/>
      <c r="CF20" s="22"/>
      <c r="CG20" s="22"/>
      <c r="CH20" s="22"/>
      <c r="CI20" s="68"/>
      <c r="CJ20" s="22"/>
      <c r="CK20" s="22"/>
      <c r="CL20" s="22"/>
      <c r="CM20" s="22"/>
      <c r="CN20" s="68"/>
      <c r="CO20" s="22"/>
      <c r="CP20" s="22"/>
      <c r="CQ20" s="22"/>
      <c r="CR20" s="22"/>
      <c r="CS20" s="68"/>
      <c r="CT20" s="22"/>
      <c r="CU20" s="22"/>
      <c r="CV20" s="22"/>
      <c r="CW20" s="22"/>
      <c r="CX20" s="68"/>
      <c r="DH20" s="30"/>
    </row>
    <row r="21" spans="1:112" x14ac:dyDescent="0.25">
      <c r="A21" s="77" t="str">
        <f>BY2</f>
        <v>Peacock</v>
      </c>
      <c r="B21" s="5">
        <f>BY38</f>
        <v>4</v>
      </c>
      <c r="C21" s="15">
        <f>BZ38</f>
        <v>24</v>
      </c>
      <c r="D21" s="15">
        <f>CA38</f>
        <v>0</v>
      </c>
      <c r="E21" s="15">
        <f>CB38</f>
        <v>22</v>
      </c>
      <c r="F21" s="15">
        <f>CC38</f>
        <v>1</v>
      </c>
      <c r="G21" s="7"/>
      <c r="I21" s="7"/>
      <c r="J21" s="7">
        <f t="shared" si="3"/>
        <v>5.5</v>
      </c>
      <c r="K21" s="7"/>
      <c r="L21" s="68"/>
      <c r="M21" s="70"/>
      <c r="N21" s="22"/>
      <c r="O21" s="22"/>
      <c r="P21" s="22"/>
      <c r="Q21" s="68"/>
      <c r="R21" s="70"/>
      <c r="S21" s="70"/>
      <c r="T21" s="70"/>
      <c r="U21" s="22"/>
      <c r="V21" s="68"/>
      <c r="W21" s="22"/>
      <c r="X21" s="22"/>
      <c r="Y21" s="22"/>
      <c r="Z21" s="22"/>
      <c r="AA21" s="68"/>
      <c r="AB21" s="22"/>
      <c r="AC21" s="22"/>
      <c r="AD21" s="22"/>
      <c r="AE21" s="22"/>
      <c r="AF21" s="68"/>
      <c r="AG21" s="22"/>
      <c r="AH21" s="22"/>
      <c r="AI21" s="22"/>
      <c r="AJ21" s="22"/>
      <c r="AK21" s="30"/>
      <c r="AP21" s="30"/>
      <c r="AQ21" s="22"/>
      <c r="AR21" s="22"/>
      <c r="AS21" s="22"/>
      <c r="AT21" s="22"/>
      <c r="AU21" s="68"/>
      <c r="AV21" s="22"/>
      <c r="AW21" s="22"/>
      <c r="AX21" s="22"/>
      <c r="AY21" s="22"/>
      <c r="AZ21" s="68"/>
      <c r="BA21" s="22"/>
      <c r="BB21" s="22"/>
      <c r="BC21" s="22"/>
      <c r="BD21" s="22"/>
      <c r="BE21" s="68"/>
      <c r="BF21" s="22"/>
      <c r="BG21" s="22"/>
      <c r="BH21" s="22"/>
      <c r="BI21" s="22"/>
      <c r="BJ21" s="68"/>
      <c r="BK21" s="22"/>
      <c r="BL21" s="22"/>
      <c r="BM21" s="22"/>
      <c r="BN21" s="22"/>
      <c r="BO21" s="68"/>
      <c r="BP21" s="22"/>
      <c r="BQ21" s="22"/>
      <c r="BR21" s="22"/>
      <c r="BS21" s="22"/>
      <c r="BT21" s="68"/>
      <c r="BU21" s="22"/>
      <c r="BV21" s="22"/>
      <c r="BW21" s="22"/>
      <c r="BX21" s="22"/>
      <c r="BY21" s="68"/>
      <c r="BZ21" s="69"/>
      <c r="CA21" s="22"/>
      <c r="CB21" s="22"/>
      <c r="CC21" s="69"/>
      <c r="CD21" s="68"/>
      <c r="CE21" s="22"/>
      <c r="CF21" s="22"/>
      <c r="CG21" s="22"/>
      <c r="CH21" s="22"/>
      <c r="CI21" s="68"/>
      <c r="CJ21" s="22"/>
      <c r="CK21" s="22"/>
      <c r="CL21" s="22"/>
      <c r="CM21" s="22"/>
      <c r="CN21" s="68"/>
      <c r="CO21" s="22"/>
      <c r="CP21" s="22"/>
      <c r="CQ21" s="22"/>
      <c r="CR21" s="22"/>
      <c r="CS21" s="68"/>
      <c r="CT21" s="22"/>
      <c r="CU21" s="22"/>
      <c r="CV21" s="22"/>
      <c r="CW21" s="22"/>
      <c r="CX21" s="68"/>
      <c r="DH21" s="30"/>
    </row>
    <row r="22" spans="1:112" x14ac:dyDescent="0.25">
      <c r="A22" s="81" t="str">
        <f>CI2</f>
        <v>Stewart</v>
      </c>
      <c r="B22" s="5">
        <f>CI38</f>
        <v>8</v>
      </c>
      <c r="C22" s="15">
        <f>CJ38</f>
        <v>48</v>
      </c>
      <c r="D22" s="15">
        <f>CK38</f>
        <v>0</v>
      </c>
      <c r="E22" s="15">
        <f>CL38</f>
        <v>24</v>
      </c>
      <c r="F22" s="15">
        <f>CM38</f>
        <v>2</v>
      </c>
      <c r="G22" s="7"/>
      <c r="H22" s="24"/>
      <c r="I22" s="7"/>
      <c r="J22" s="7">
        <f t="shared" si="3"/>
        <v>3</v>
      </c>
      <c r="K22" s="7"/>
      <c r="L22" s="68"/>
      <c r="M22" s="70"/>
      <c r="N22" s="22"/>
      <c r="O22" s="22"/>
      <c r="P22" s="22"/>
      <c r="Q22" s="68"/>
      <c r="R22" s="70"/>
      <c r="S22" s="70"/>
      <c r="T22" s="70"/>
      <c r="U22" s="22"/>
      <c r="V22" s="68"/>
      <c r="W22" s="22"/>
      <c r="X22" s="22"/>
      <c r="Y22" s="22"/>
      <c r="Z22" s="22"/>
      <c r="AA22" s="68"/>
      <c r="AB22" s="22"/>
      <c r="AC22" s="22"/>
      <c r="AD22" s="22"/>
      <c r="AE22" s="22"/>
      <c r="AF22" s="68"/>
      <c r="AG22" s="22"/>
      <c r="AH22" s="22"/>
      <c r="AI22" s="22"/>
      <c r="AJ22" s="22"/>
      <c r="AK22" s="30"/>
      <c r="AP22" s="30"/>
      <c r="AQ22" s="22"/>
      <c r="AR22" s="22"/>
      <c r="AS22" s="22"/>
      <c r="AT22" s="22"/>
      <c r="AU22" s="68"/>
      <c r="AV22" s="22"/>
      <c r="AW22" s="22"/>
      <c r="AX22" s="22"/>
      <c r="AY22" s="22"/>
      <c r="AZ22" s="68"/>
      <c r="BA22" s="22"/>
      <c r="BB22" s="22"/>
      <c r="BC22" s="22"/>
      <c r="BD22" s="22"/>
      <c r="BE22" s="68"/>
      <c r="BF22" s="22"/>
      <c r="BG22" s="22"/>
      <c r="BH22" s="22"/>
      <c r="BI22" s="22"/>
      <c r="BJ22" s="68"/>
      <c r="BK22" s="22"/>
      <c r="BL22" s="22"/>
      <c r="BM22" s="22"/>
      <c r="BN22" s="22"/>
      <c r="BO22" s="68"/>
      <c r="BP22" s="22"/>
      <c r="BQ22" s="22"/>
      <c r="BR22" s="22"/>
      <c r="BS22" s="22"/>
      <c r="BT22" s="68"/>
      <c r="BU22" s="22"/>
      <c r="BV22" s="22"/>
      <c r="BW22" s="22"/>
      <c r="BX22" s="22"/>
      <c r="BY22" s="68"/>
      <c r="BZ22" s="69"/>
      <c r="CA22" s="22"/>
      <c r="CB22" s="22"/>
      <c r="CC22" s="69"/>
      <c r="CD22" s="68"/>
      <c r="CE22" s="22"/>
      <c r="CF22" s="22"/>
      <c r="CG22" s="22"/>
      <c r="CH22" s="22"/>
      <c r="CI22" s="68"/>
      <c r="CJ22" s="22"/>
      <c r="CK22" s="22"/>
      <c r="CL22" s="22"/>
      <c r="CM22" s="22"/>
      <c r="CN22" s="68"/>
      <c r="CO22" s="22"/>
      <c r="CP22" s="22"/>
      <c r="CQ22" s="22"/>
      <c r="CR22" s="22"/>
      <c r="CS22" s="68"/>
      <c r="CT22" s="22"/>
      <c r="CU22" s="22"/>
      <c r="CV22" s="22"/>
      <c r="CW22" s="22"/>
      <c r="CX22" s="68"/>
      <c r="DH22" s="30"/>
    </row>
    <row r="23" spans="1:112" x14ac:dyDescent="0.25">
      <c r="A23" s="76" t="s">
        <v>866</v>
      </c>
      <c r="B23" s="5">
        <f>CX38</f>
        <v>9</v>
      </c>
      <c r="C23" s="15">
        <f>CY38</f>
        <v>54</v>
      </c>
      <c r="D23" s="15">
        <f>CZ38</f>
        <v>1</v>
      </c>
      <c r="E23" s="15">
        <f>DA38</f>
        <v>36</v>
      </c>
      <c r="F23" s="15">
        <f>DB38</f>
        <v>0</v>
      </c>
      <c r="G23" s="7"/>
      <c r="H23" s="24"/>
      <c r="I23" s="7"/>
      <c r="J23" s="7">
        <f t="shared" si="3"/>
        <v>4</v>
      </c>
      <c r="K23" s="7"/>
      <c r="L23" s="68"/>
      <c r="M23" s="70"/>
      <c r="N23" s="22"/>
      <c r="O23" s="22"/>
      <c r="P23" s="22"/>
      <c r="Q23" s="68"/>
      <c r="R23" s="70"/>
      <c r="S23" s="70"/>
      <c r="T23" s="70"/>
      <c r="U23" s="22"/>
      <c r="V23" s="68"/>
      <c r="W23" s="22"/>
      <c r="X23" s="22"/>
      <c r="Y23" s="22"/>
      <c r="Z23" s="22"/>
      <c r="AA23" s="68"/>
      <c r="AB23" s="22"/>
      <c r="AC23" s="22"/>
      <c r="AD23" s="22"/>
      <c r="AE23" s="22"/>
      <c r="AF23" s="68"/>
      <c r="AG23" s="22"/>
      <c r="AH23" s="22"/>
      <c r="AI23" s="22"/>
      <c r="AJ23" s="22"/>
      <c r="AK23" s="68"/>
      <c r="AL23" s="70"/>
      <c r="AM23" s="22"/>
      <c r="AN23" s="22"/>
      <c r="AO23" s="22"/>
      <c r="AP23" s="68"/>
      <c r="AQ23" s="22"/>
      <c r="AR23" s="22"/>
      <c r="AS23" s="22"/>
      <c r="AT23" s="22"/>
      <c r="AU23" s="68"/>
      <c r="AV23" s="22"/>
      <c r="AW23" s="22"/>
      <c r="AX23" s="22"/>
      <c r="AY23" s="22"/>
      <c r="AZ23" s="68"/>
      <c r="BA23" s="22"/>
      <c r="BB23" s="22"/>
      <c r="BC23" s="22"/>
      <c r="BD23" s="22"/>
      <c r="BE23" s="68"/>
      <c r="BF23" s="22"/>
      <c r="BG23" s="22"/>
      <c r="BH23" s="22"/>
      <c r="BI23" s="22"/>
      <c r="BJ23" s="68"/>
      <c r="BK23" s="22"/>
      <c r="BL23" s="22"/>
      <c r="BM23" s="22"/>
      <c r="BN23" s="22"/>
      <c r="BO23" s="68"/>
      <c r="BP23" s="22"/>
      <c r="BQ23" s="22"/>
      <c r="BR23" s="22"/>
      <c r="BS23" s="22"/>
      <c r="BT23" s="68"/>
      <c r="BU23" s="22"/>
      <c r="BV23" s="22"/>
      <c r="BW23" s="22"/>
      <c r="BX23" s="22"/>
      <c r="BY23" s="68"/>
      <c r="BZ23" s="69"/>
      <c r="CA23" s="22"/>
      <c r="CB23" s="22"/>
      <c r="CC23" s="69"/>
      <c r="CD23" s="68"/>
      <c r="CE23" s="22"/>
      <c r="CF23" s="22"/>
      <c r="CG23" s="22"/>
      <c r="CH23" s="22"/>
      <c r="CI23" s="68"/>
      <c r="CJ23" s="22"/>
      <c r="CK23" s="22"/>
      <c r="CL23" s="22"/>
      <c r="CM23" s="22"/>
      <c r="CN23" s="68"/>
      <c r="CO23" s="22"/>
      <c r="CP23" s="22"/>
      <c r="CQ23" s="22"/>
      <c r="CR23" s="22"/>
      <c r="CS23" s="68"/>
      <c r="CT23" s="22"/>
      <c r="CU23" s="22"/>
      <c r="CV23" s="22"/>
      <c r="CW23" s="22"/>
      <c r="CX23" s="68"/>
      <c r="DH23" s="30"/>
    </row>
    <row r="24" spans="1:112" x14ac:dyDescent="0.25">
      <c r="B24" s="9">
        <f>TRUNC(C24/6)+0.1*(C24-6*TRUNC(C24/6))</f>
        <v>348.4</v>
      </c>
      <c r="C24" s="16">
        <f>SUM(C3:C23)</f>
        <v>2092</v>
      </c>
      <c r="D24" s="16">
        <f>SUM(D3:D23)</f>
        <v>24</v>
      </c>
      <c r="E24" s="16">
        <f>SUM(E3:E23)</f>
        <v>1693</v>
      </c>
      <c r="F24" s="16">
        <f>SUM(F3:F23)</f>
        <v>71</v>
      </c>
      <c r="G24" s="8">
        <f>E24/F24</f>
        <v>23.845070422535212</v>
      </c>
      <c r="H24" s="16">
        <f>SUM(H3:H23)</f>
        <v>7</v>
      </c>
      <c r="I24" s="8">
        <f>C24/F24</f>
        <v>29.464788732394368</v>
      </c>
      <c r="J24" s="8">
        <f t="shared" si="3"/>
        <v>4.8556405353728493</v>
      </c>
      <c r="K24" s="7"/>
      <c r="L24" s="68"/>
      <c r="M24" s="70"/>
      <c r="N24" s="22"/>
      <c r="O24" s="22"/>
      <c r="P24" s="22"/>
      <c r="Q24" s="68"/>
      <c r="R24" s="70"/>
      <c r="S24" s="70"/>
      <c r="T24" s="70"/>
      <c r="U24" s="22"/>
      <c r="V24" s="68"/>
      <c r="W24" s="22"/>
      <c r="X24" s="22"/>
      <c r="Y24" s="22"/>
      <c r="Z24" s="22"/>
      <c r="AA24" s="68"/>
      <c r="AB24" s="22"/>
      <c r="AC24" s="22"/>
      <c r="AD24" s="22"/>
      <c r="AE24" s="22"/>
      <c r="AF24" s="68"/>
      <c r="AG24" s="22"/>
      <c r="AH24" s="22"/>
      <c r="AI24" s="22"/>
      <c r="AJ24" s="22"/>
      <c r="AK24" s="68"/>
      <c r="AL24" s="70"/>
      <c r="AM24" s="22"/>
      <c r="AN24" s="22"/>
      <c r="AO24" s="22"/>
      <c r="AP24" s="68"/>
      <c r="AQ24" s="22"/>
      <c r="AR24" s="22"/>
      <c r="AS24" s="22"/>
      <c r="AT24" s="22"/>
      <c r="AU24" s="68"/>
      <c r="AV24" s="22"/>
      <c r="AW24" s="22"/>
      <c r="AX24" s="22"/>
      <c r="AY24" s="22"/>
      <c r="AZ24" s="68"/>
      <c r="BA24" s="22"/>
      <c r="BB24" s="22"/>
      <c r="BC24" s="22"/>
      <c r="BD24" s="22"/>
      <c r="BE24" s="68"/>
      <c r="BF24" s="22"/>
      <c r="BG24" s="22"/>
      <c r="BH24" s="22"/>
      <c r="BI24" s="22"/>
      <c r="BJ24" s="68"/>
      <c r="BK24" s="22"/>
      <c r="BL24" s="22"/>
      <c r="BM24" s="22"/>
      <c r="BN24" s="22"/>
      <c r="BO24" s="68"/>
      <c r="BP24" s="22"/>
      <c r="BQ24" s="22"/>
      <c r="BR24" s="22"/>
      <c r="BS24" s="22"/>
      <c r="BT24" s="68"/>
      <c r="BU24" s="22"/>
      <c r="BV24" s="22"/>
      <c r="BW24" s="22"/>
      <c r="BX24" s="22"/>
      <c r="BY24" s="68"/>
      <c r="BZ24" s="69"/>
      <c r="CA24" s="22"/>
      <c r="CB24" s="22"/>
      <c r="CC24" s="69"/>
      <c r="CD24" s="68"/>
      <c r="CE24" s="22"/>
      <c r="CF24" s="22"/>
      <c r="CG24" s="22"/>
      <c r="CH24" s="22"/>
      <c r="CI24" s="68"/>
      <c r="CJ24" s="22"/>
      <c r="CK24" s="22"/>
      <c r="CL24" s="22"/>
      <c r="CM24" s="22"/>
      <c r="CN24" s="68"/>
      <c r="CO24" s="22"/>
      <c r="CP24" s="22"/>
      <c r="CQ24" s="22"/>
      <c r="CR24" s="22"/>
      <c r="CS24" s="68"/>
      <c r="CT24" s="22"/>
      <c r="CU24" s="22"/>
      <c r="CV24" s="22"/>
      <c r="CW24" s="22"/>
      <c r="CX24" s="68"/>
      <c r="DH24" s="30"/>
    </row>
    <row r="25" spans="1:112" x14ac:dyDescent="0.25">
      <c r="F25" s="66" t="s">
        <v>1024</v>
      </c>
      <c r="G25" s="49"/>
      <c r="K25" s="7"/>
      <c r="L25" s="68"/>
      <c r="M25" s="70"/>
      <c r="N25" s="22"/>
      <c r="O25" s="22"/>
      <c r="P25" s="22"/>
      <c r="Q25" s="68"/>
      <c r="R25" s="70"/>
      <c r="S25" s="70"/>
      <c r="T25" s="70"/>
      <c r="U25" s="22"/>
      <c r="V25" s="68"/>
      <c r="W25" s="22"/>
      <c r="X25" s="22"/>
      <c r="Y25" s="22"/>
      <c r="Z25" s="22"/>
      <c r="AA25" s="68"/>
      <c r="AB25" s="22"/>
      <c r="AC25" s="22"/>
      <c r="AD25" s="22"/>
      <c r="AE25" s="22"/>
      <c r="AF25" s="68"/>
      <c r="AG25" s="22"/>
      <c r="AH25" s="22"/>
      <c r="AI25" s="22"/>
      <c r="AJ25" s="22"/>
      <c r="AK25" s="68"/>
      <c r="AL25" s="70"/>
      <c r="AM25" s="22"/>
      <c r="AN25" s="22"/>
      <c r="AO25" s="22"/>
      <c r="AP25" s="68"/>
      <c r="AQ25" s="22"/>
      <c r="AR25" s="22"/>
      <c r="AS25" s="22"/>
      <c r="AT25" s="22"/>
      <c r="AU25" s="68"/>
      <c r="AV25" s="22"/>
      <c r="AW25" s="22"/>
      <c r="AX25" s="22"/>
      <c r="AY25" s="22"/>
      <c r="AZ25" s="68"/>
      <c r="BA25" s="22"/>
      <c r="BB25" s="22"/>
      <c r="BC25" s="22"/>
      <c r="BD25" s="22"/>
      <c r="BE25" s="68"/>
      <c r="BF25" s="22"/>
      <c r="BG25" s="22"/>
      <c r="BH25" s="22"/>
      <c r="BI25" s="22"/>
      <c r="BJ25" s="68"/>
      <c r="BK25" s="22"/>
      <c r="BL25" s="22"/>
      <c r="BM25" s="22"/>
      <c r="BN25" s="22"/>
      <c r="BO25" s="68"/>
      <c r="BP25" s="22"/>
      <c r="BQ25" s="22"/>
      <c r="BR25" s="22"/>
      <c r="BS25" s="22"/>
      <c r="BT25" s="68"/>
      <c r="BU25" s="22"/>
      <c r="BV25" s="22"/>
      <c r="BW25" s="22"/>
      <c r="BX25" s="22"/>
      <c r="BY25" s="68"/>
      <c r="BZ25" s="69"/>
      <c r="CA25" s="22"/>
      <c r="CB25" s="22"/>
      <c r="CC25" s="69"/>
      <c r="CD25" s="68"/>
      <c r="CE25" s="22"/>
      <c r="CF25" s="22"/>
      <c r="CG25" s="22"/>
      <c r="CH25" s="22"/>
      <c r="CI25" s="68"/>
      <c r="CJ25" s="22"/>
      <c r="CK25" s="22"/>
      <c r="CL25" s="22"/>
      <c r="CM25" s="22"/>
      <c r="CN25" s="68"/>
      <c r="CO25" s="22"/>
      <c r="CP25" s="22"/>
      <c r="CQ25" s="22"/>
      <c r="CR25" s="22"/>
      <c r="CS25" s="68"/>
      <c r="CT25" s="22"/>
      <c r="CU25" s="22"/>
      <c r="CV25" s="22"/>
      <c r="CW25" s="22"/>
      <c r="CX25" s="68"/>
      <c r="DH25" s="30"/>
    </row>
    <row r="26" spans="1:112" x14ac:dyDescent="0.25">
      <c r="A26" s="1" t="s">
        <v>19</v>
      </c>
      <c r="K26" s="7"/>
      <c r="L26" s="68"/>
      <c r="M26" s="70"/>
      <c r="N26" s="22"/>
      <c r="O26" s="22"/>
      <c r="P26" s="22"/>
      <c r="Q26" s="68"/>
      <c r="R26" s="70"/>
      <c r="S26" s="70"/>
      <c r="T26" s="70"/>
      <c r="U26" s="22"/>
      <c r="V26" s="68"/>
      <c r="W26" s="22"/>
      <c r="X26" s="22"/>
      <c r="Y26" s="22"/>
      <c r="Z26" s="22"/>
      <c r="AA26" s="68"/>
      <c r="AB26" s="22"/>
      <c r="AC26" s="22"/>
      <c r="AD26" s="22"/>
      <c r="AE26" s="22"/>
      <c r="AF26" s="68"/>
      <c r="AG26" s="22"/>
      <c r="AH26" s="22"/>
      <c r="AI26" s="22"/>
      <c r="AJ26" s="22"/>
      <c r="AK26" s="68"/>
      <c r="AL26" s="70"/>
      <c r="AM26" s="22"/>
      <c r="AN26" s="22"/>
      <c r="AO26" s="22"/>
      <c r="AP26" s="68"/>
      <c r="AQ26" s="70"/>
      <c r="AR26" s="22"/>
      <c r="AS26" s="22"/>
      <c r="AT26" s="22"/>
      <c r="AU26" s="68"/>
      <c r="AV26" s="22"/>
      <c r="AW26" s="22"/>
      <c r="AX26" s="22"/>
      <c r="AY26" s="22"/>
      <c r="AZ26" s="68"/>
      <c r="BA26" s="70"/>
      <c r="BB26" s="22"/>
      <c r="BC26" s="22"/>
      <c r="BD26" s="22"/>
      <c r="BE26" s="68"/>
      <c r="BF26" s="70"/>
      <c r="BG26" s="22"/>
      <c r="BH26" s="22"/>
      <c r="BI26" s="22"/>
      <c r="BJ26" s="68"/>
      <c r="BK26" s="22"/>
      <c r="BL26" s="22"/>
      <c r="BM26" s="22"/>
      <c r="BN26" s="22"/>
      <c r="BO26" s="68"/>
      <c r="BP26" s="70"/>
      <c r="BQ26" s="70"/>
      <c r="BR26" s="22"/>
      <c r="BS26" s="22"/>
      <c r="BT26" s="68"/>
      <c r="BU26" s="70"/>
      <c r="BV26" s="22"/>
      <c r="BW26" s="22"/>
      <c r="BX26" s="22"/>
      <c r="BY26" s="68"/>
      <c r="BZ26" s="70"/>
      <c r="CA26" s="22"/>
      <c r="CB26" s="22"/>
      <c r="CC26" s="22"/>
      <c r="CD26" s="68"/>
      <c r="CE26" s="70"/>
      <c r="CF26" s="22"/>
      <c r="CG26" s="22"/>
      <c r="CH26" s="22"/>
      <c r="CI26" s="68"/>
      <c r="CJ26" s="22"/>
      <c r="CK26" s="22"/>
      <c r="CL26" s="22"/>
      <c r="CM26" s="22"/>
      <c r="CN26" s="68"/>
      <c r="CO26" s="22"/>
      <c r="CP26" s="22"/>
      <c r="CQ26" s="22"/>
      <c r="CR26" s="22"/>
      <c r="CS26" s="68"/>
      <c r="CT26" s="22"/>
      <c r="CU26" s="22"/>
      <c r="CV26" s="22"/>
      <c r="CW26" s="22"/>
      <c r="CX26" s="68"/>
      <c r="DH26" s="30"/>
    </row>
    <row r="27" spans="1:112" x14ac:dyDescent="0.25">
      <c r="C27" s="66"/>
      <c r="K27" s="7"/>
      <c r="L27" s="68"/>
      <c r="M27" s="69"/>
      <c r="N27" s="22"/>
      <c r="O27" s="22"/>
      <c r="P27" s="22"/>
      <c r="Q27" s="68"/>
      <c r="R27" s="70"/>
      <c r="S27" s="70"/>
      <c r="T27" s="70"/>
      <c r="U27" s="22"/>
      <c r="V27" s="68"/>
      <c r="W27" s="22"/>
      <c r="X27" s="22"/>
      <c r="Y27" s="22"/>
      <c r="Z27" s="22"/>
      <c r="AA27" s="68"/>
      <c r="AB27" s="22"/>
      <c r="AC27" s="22"/>
      <c r="AD27" s="22"/>
      <c r="AE27" s="22"/>
      <c r="AF27" s="68"/>
      <c r="AG27" s="22"/>
      <c r="AH27" s="22"/>
      <c r="AI27" s="22"/>
      <c r="AJ27" s="22"/>
      <c r="AK27" s="68"/>
      <c r="AL27" s="70"/>
      <c r="AM27" s="22"/>
      <c r="AN27" s="22"/>
      <c r="AO27" s="22"/>
      <c r="AP27" s="68"/>
      <c r="AQ27" s="70"/>
      <c r="AR27" s="22"/>
      <c r="AS27" s="22"/>
      <c r="AT27" s="22"/>
      <c r="AU27" s="68"/>
      <c r="AV27" s="22"/>
      <c r="AW27" s="22"/>
      <c r="AX27" s="22"/>
      <c r="AY27" s="22"/>
      <c r="AZ27" s="68"/>
      <c r="BA27" s="70"/>
      <c r="BB27" s="22"/>
      <c r="BC27" s="22"/>
      <c r="BD27" s="22"/>
      <c r="BE27" s="68"/>
      <c r="BF27" s="70"/>
      <c r="BG27" s="22"/>
      <c r="BH27" s="22"/>
      <c r="BI27" s="22"/>
      <c r="BJ27" s="68"/>
      <c r="BK27" s="22"/>
      <c r="BL27" s="22"/>
      <c r="BM27" s="22"/>
      <c r="BN27" s="22"/>
      <c r="BO27" s="68"/>
      <c r="BP27" s="70"/>
      <c r="BQ27" s="70"/>
      <c r="BR27" s="22"/>
      <c r="BS27" s="22"/>
      <c r="BT27" s="68"/>
      <c r="BU27" s="70"/>
      <c r="BV27" s="22"/>
      <c r="BW27" s="22"/>
      <c r="BX27" s="22"/>
      <c r="BY27" s="68"/>
      <c r="BZ27" s="70"/>
      <c r="CA27" s="22"/>
      <c r="CB27" s="22"/>
      <c r="CC27" s="22"/>
      <c r="CD27" s="68"/>
      <c r="CE27" s="70"/>
      <c r="CF27" s="22"/>
      <c r="CG27" s="22"/>
      <c r="CH27" s="22"/>
      <c r="CI27" s="68"/>
      <c r="CJ27" s="22"/>
      <c r="CK27" s="22"/>
      <c r="CL27" s="22"/>
      <c r="CM27" s="22"/>
      <c r="CN27" s="68"/>
      <c r="CO27" s="22"/>
      <c r="CP27" s="22"/>
      <c r="CQ27" s="22"/>
      <c r="CR27" s="22"/>
      <c r="CS27" s="68"/>
      <c r="CT27" s="22"/>
      <c r="CU27" s="22"/>
      <c r="CV27" s="22"/>
      <c r="CW27" s="22"/>
      <c r="CX27" s="68"/>
      <c r="DH27" s="30"/>
    </row>
    <row r="28" spans="1:112" x14ac:dyDescent="0.25">
      <c r="A28" s="1" t="s">
        <v>90</v>
      </c>
      <c r="B28" s="6"/>
      <c r="J28" s="6"/>
      <c r="K28" s="7"/>
      <c r="L28" s="68"/>
      <c r="M28" s="69"/>
      <c r="N28" s="22"/>
      <c r="O28" s="22"/>
      <c r="P28" s="22"/>
      <c r="Q28" s="68"/>
      <c r="R28" s="70"/>
      <c r="S28" s="70"/>
      <c r="T28" s="70"/>
      <c r="U28" s="22"/>
      <c r="V28" s="68"/>
      <c r="W28" s="22"/>
      <c r="X28" s="22"/>
      <c r="Y28" s="22"/>
      <c r="Z28" s="22"/>
      <c r="AA28" s="68"/>
      <c r="AB28" s="22"/>
      <c r="AC28" s="22"/>
      <c r="AD28" s="22"/>
      <c r="AE28" s="22"/>
      <c r="AF28" s="68"/>
      <c r="AG28" s="22"/>
      <c r="AH28" s="22"/>
      <c r="AI28" s="22"/>
      <c r="AJ28" s="22"/>
      <c r="AK28" s="68"/>
      <c r="AL28" s="70"/>
      <c r="AM28" s="22"/>
      <c r="AN28" s="22"/>
      <c r="AO28" s="22"/>
      <c r="AP28" s="68"/>
      <c r="AQ28" s="70"/>
      <c r="AR28" s="22"/>
      <c r="AS28" s="22"/>
      <c r="AT28" s="22"/>
      <c r="AU28" s="68"/>
      <c r="AV28" s="22"/>
      <c r="AW28" s="22"/>
      <c r="AX28" s="22"/>
      <c r="AY28" s="22"/>
      <c r="AZ28" s="68"/>
      <c r="BA28" s="70"/>
      <c r="BB28" s="22"/>
      <c r="BC28" s="22"/>
      <c r="BD28" s="22"/>
      <c r="BE28" s="68"/>
      <c r="BF28" s="70"/>
      <c r="BG28" s="22"/>
      <c r="BH28" s="22"/>
      <c r="BI28" s="22"/>
      <c r="BJ28" s="68"/>
      <c r="BK28" s="22"/>
      <c r="BL28" s="22"/>
      <c r="BM28" s="22"/>
      <c r="BN28" s="22"/>
      <c r="BO28" s="68"/>
      <c r="BP28" s="70"/>
      <c r="BQ28" s="70"/>
      <c r="BR28" s="22"/>
      <c r="BS28" s="22"/>
      <c r="BT28" s="68"/>
      <c r="BU28" s="70"/>
      <c r="BV28" s="22"/>
      <c r="BW28" s="22"/>
      <c r="BX28" s="22"/>
      <c r="BY28" s="68"/>
      <c r="BZ28" s="70"/>
      <c r="CA28" s="22"/>
      <c r="CB28" s="22"/>
      <c r="CC28" s="22"/>
      <c r="CD28" s="68"/>
      <c r="CE28" s="70"/>
      <c r="CF28" s="22"/>
      <c r="CG28" s="22"/>
      <c r="CH28" s="22"/>
      <c r="CI28" s="68"/>
      <c r="CJ28" s="22"/>
      <c r="CK28" s="22"/>
      <c r="CL28" s="22"/>
      <c r="CM28" s="22"/>
      <c r="CN28" s="68"/>
      <c r="CO28" s="22"/>
      <c r="CP28" s="22"/>
      <c r="CQ28" s="22"/>
      <c r="CR28" s="22"/>
      <c r="CS28" s="68"/>
      <c r="CT28" s="22"/>
      <c r="CU28" s="22"/>
      <c r="CV28" s="22"/>
      <c r="CW28" s="22"/>
      <c r="CX28" s="68"/>
      <c r="DH28" s="30"/>
    </row>
    <row r="29" spans="1:112" x14ac:dyDescent="0.25">
      <c r="A29" s="49" t="s">
        <v>892</v>
      </c>
      <c r="B29" s="49" t="s">
        <v>87</v>
      </c>
      <c r="C29" s="49" t="s">
        <v>938</v>
      </c>
      <c r="D29" s="49"/>
      <c r="E29" s="50" t="s">
        <v>1018</v>
      </c>
      <c r="J29" s="6"/>
      <c r="K29" s="7"/>
      <c r="L29" s="68"/>
      <c r="M29" s="69"/>
      <c r="N29" s="22"/>
      <c r="O29" s="22"/>
      <c r="P29" s="22"/>
      <c r="Q29" s="68"/>
      <c r="R29" s="70"/>
      <c r="S29" s="70"/>
      <c r="T29" s="70"/>
      <c r="U29" s="22"/>
      <c r="V29" s="68"/>
      <c r="W29" s="22"/>
      <c r="X29" s="22"/>
      <c r="Y29" s="22"/>
      <c r="Z29" s="22"/>
      <c r="AA29" s="68"/>
      <c r="AB29" s="22"/>
      <c r="AC29" s="22"/>
      <c r="AD29" s="22"/>
      <c r="AE29" s="22"/>
      <c r="AF29" s="68"/>
      <c r="AG29" s="22"/>
      <c r="AH29" s="22"/>
      <c r="AI29" s="22"/>
      <c r="AJ29" s="22"/>
      <c r="AK29" s="68"/>
      <c r="AL29" s="70"/>
      <c r="AM29" s="22"/>
      <c r="AN29" s="22"/>
      <c r="AO29" s="22"/>
      <c r="AP29" s="68"/>
      <c r="AQ29" s="70"/>
      <c r="AR29" s="22"/>
      <c r="AS29" s="22"/>
      <c r="AT29" s="22"/>
      <c r="AU29" s="68"/>
      <c r="AV29" s="22"/>
      <c r="AW29" s="22"/>
      <c r="AX29" s="22"/>
      <c r="AY29" s="22"/>
      <c r="AZ29" s="68"/>
      <c r="BA29" s="70"/>
      <c r="BB29" s="22"/>
      <c r="BC29" s="22"/>
      <c r="BD29" s="22"/>
      <c r="BE29" s="68"/>
      <c r="BF29" s="70"/>
      <c r="BG29" s="22"/>
      <c r="BH29" s="22"/>
      <c r="BI29" s="22"/>
      <c r="BJ29" s="68"/>
      <c r="BK29" s="22"/>
      <c r="BL29" s="22"/>
      <c r="BM29" s="22"/>
      <c r="BN29" s="22"/>
      <c r="BO29" s="68"/>
      <c r="BP29" s="70"/>
      <c r="BQ29" s="70"/>
      <c r="BR29" s="22"/>
      <c r="BS29" s="22"/>
      <c r="BT29" s="68"/>
      <c r="BU29" s="70"/>
      <c r="BV29" s="22"/>
      <c r="BW29" s="22"/>
      <c r="BX29" s="22"/>
      <c r="BY29" s="68"/>
      <c r="BZ29" s="70"/>
      <c r="CA29" s="22"/>
      <c r="CB29" s="22"/>
      <c r="CC29" s="22"/>
      <c r="CD29" s="68"/>
      <c r="CE29" s="70"/>
      <c r="CF29" s="22"/>
      <c r="CG29" s="22"/>
      <c r="CH29" s="22"/>
      <c r="CI29" s="68"/>
      <c r="CJ29" s="22"/>
      <c r="CK29" s="22"/>
      <c r="CL29" s="22"/>
      <c r="CM29" s="22"/>
      <c r="CN29" s="68"/>
      <c r="CO29" s="22"/>
      <c r="CP29" s="22"/>
      <c r="CQ29" s="22"/>
      <c r="CR29" s="22"/>
      <c r="CS29" s="68"/>
      <c r="CT29" s="22"/>
      <c r="CU29" s="22"/>
      <c r="CV29" s="22"/>
      <c r="CW29" s="22"/>
      <c r="CX29" s="68"/>
      <c r="DH29" s="30"/>
    </row>
    <row r="30" spans="1:112" x14ac:dyDescent="0.25">
      <c r="A30" s="49" t="s">
        <v>1017</v>
      </c>
      <c r="B30" s="49" t="s">
        <v>73</v>
      </c>
      <c r="C30" s="49" t="s">
        <v>1021</v>
      </c>
      <c r="D30" s="49"/>
      <c r="E30" s="50" t="s">
        <v>819</v>
      </c>
      <c r="J30" s="6"/>
      <c r="K30" s="7"/>
      <c r="L30" s="68"/>
      <c r="M30" s="69"/>
      <c r="N30" s="22"/>
      <c r="O30" s="22"/>
      <c r="P30" s="22"/>
      <c r="Q30" s="68"/>
      <c r="R30" s="70"/>
      <c r="S30" s="70"/>
      <c r="T30" s="70"/>
      <c r="U30" s="22"/>
      <c r="V30" s="68"/>
      <c r="W30" s="22"/>
      <c r="X30" s="22"/>
      <c r="Y30" s="22"/>
      <c r="Z30" s="22"/>
      <c r="AA30" s="68"/>
      <c r="AB30" s="22"/>
      <c r="AC30" s="22"/>
      <c r="AD30" s="22"/>
      <c r="AE30" s="22"/>
      <c r="AF30" s="68"/>
      <c r="AG30" s="22"/>
      <c r="AH30" s="22"/>
      <c r="AI30" s="22"/>
      <c r="AJ30" s="22"/>
      <c r="AK30" s="68"/>
      <c r="AL30" s="70"/>
      <c r="AM30" s="22"/>
      <c r="AN30" s="22"/>
      <c r="AO30" s="22"/>
      <c r="AP30" s="68"/>
      <c r="AQ30" s="70"/>
      <c r="AR30" s="22"/>
      <c r="AS30" s="22"/>
      <c r="AT30" s="22"/>
      <c r="AU30" s="68"/>
      <c r="AV30" s="22"/>
      <c r="AW30" s="22"/>
      <c r="AX30" s="22"/>
      <c r="AY30" s="22"/>
      <c r="AZ30" s="68"/>
      <c r="BA30" s="70"/>
      <c r="BB30" s="22"/>
      <c r="BC30" s="22"/>
      <c r="BD30" s="22"/>
      <c r="BE30" s="68"/>
      <c r="BF30" s="70"/>
      <c r="BG30" s="22"/>
      <c r="BH30" s="22"/>
      <c r="BI30" s="22"/>
      <c r="BJ30" s="68"/>
      <c r="BK30" s="22"/>
      <c r="BL30" s="22"/>
      <c r="BM30" s="22"/>
      <c r="BN30" s="22"/>
      <c r="BO30" s="68"/>
      <c r="BP30" s="70"/>
      <c r="BQ30" s="70"/>
      <c r="BR30" s="22"/>
      <c r="BS30" s="22"/>
      <c r="BT30" s="68"/>
      <c r="BU30" s="70"/>
      <c r="BV30" s="22"/>
      <c r="BW30" s="22"/>
      <c r="BX30" s="22"/>
      <c r="BY30" s="68"/>
      <c r="BZ30" s="70"/>
      <c r="CA30" s="22"/>
      <c r="CB30" s="22"/>
      <c r="CC30" s="22"/>
      <c r="CD30" s="68"/>
      <c r="CE30" s="70"/>
      <c r="CF30" s="22"/>
      <c r="CG30" s="22"/>
      <c r="CH30" s="22"/>
      <c r="CI30" s="68"/>
      <c r="CJ30" s="22"/>
      <c r="CK30" s="22"/>
      <c r="CL30" s="22"/>
      <c r="CM30" s="22"/>
      <c r="CN30" s="68"/>
      <c r="CO30" s="22"/>
      <c r="CP30" s="22"/>
      <c r="CQ30" s="22"/>
      <c r="CR30" s="22"/>
      <c r="CS30" s="68"/>
      <c r="CT30" s="22"/>
      <c r="CU30" s="22"/>
      <c r="CV30" s="22"/>
      <c r="CW30" s="22"/>
      <c r="CX30" s="68"/>
      <c r="DH30" s="30"/>
    </row>
    <row r="31" spans="1:112" x14ac:dyDescent="0.25">
      <c r="A31" s="49" t="s">
        <v>1019</v>
      </c>
      <c r="B31" s="49" t="s">
        <v>99</v>
      </c>
      <c r="C31" s="49" t="s">
        <v>770</v>
      </c>
      <c r="D31" s="49"/>
      <c r="E31" s="50" t="s">
        <v>974</v>
      </c>
      <c r="J31" s="6"/>
      <c r="K31" s="7"/>
      <c r="L31" s="68"/>
      <c r="M31" s="69"/>
      <c r="N31" s="22"/>
      <c r="O31" s="22"/>
      <c r="P31" s="22"/>
      <c r="Q31" s="68"/>
      <c r="R31" s="70"/>
      <c r="S31" s="70"/>
      <c r="T31" s="70"/>
      <c r="U31" s="22"/>
      <c r="V31" s="68"/>
      <c r="W31" s="22"/>
      <c r="X31" s="22"/>
      <c r="Y31" s="22"/>
      <c r="Z31" s="22"/>
      <c r="AA31" s="68"/>
      <c r="AB31" s="22"/>
      <c r="AC31" s="22"/>
      <c r="AD31" s="22"/>
      <c r="AE31" s="22"/>
      <c r="AF31" s="68"/>
      <c r="AG31" s="22"/>
      <c r="AH31" s="22"/>
      <c r="AI31" s="22"/>
      <c r="AJ31" s="22"/>
      <c r="AK31" s="68"/>
      <c r="AL31" s="70"/>
      <c r="AM31" s="22"/>
      <c r="AN31" s="22"/>
      <c r="AO31" s="22"/>
      <c r="AP31" s="68"/>
      <c r="AQ31" s="70"/>
      <c r="AR31" s="22"/>
      <c r="AS31" s="22"/>
      <c r="AT31" s="22"/>
      <c r="AU31" s="68"/>
      <c r="AV31" s="22"/>
      <c r="AW31" s="22"/>
      <c r="AX31" s="22"/>
      <c r="AY31" s="22"/>
      <c r="AZ31" s="68"/>
      <c r="BA31" s="70"/>
      <c r="BB31" s="22"/>
      <c r="BC31" s="22"/>
      <c r="BD31" s="22"/>
      <c r="BE31" s="68"/>
      <c r="BF31" s="70"/>
      <c r="BG31" s="22"/>
      <c r="BH31" s="22"/>
      <c r="BI31" s="22"/>
      <c r="BJ31" s="68"/>
      <c r="BK31" s="22"/>
      <c r="BL31" s="22"/>
      <c r="BM31" s="22"/>
      <c r="BN31" s="22"/>
      <c r="BO31" s="68"/>
      <c r="BP31" s="70"/>
      <c r="BQ31" s="70"/>
      <c r="BR31" s="22"/>
      <c r="BS31" s="22"/>
      <c r="BT31" s="68"/>
      <c r="BU31" s="70"/>
      <c r="BV31" s="22"/>
      <c r="BW31" s="22"/>
      <c r="BX31" s="22"/>
      <c r="BY31" s="68"/>
      <c r="BZ31" s="70"/>
      <c r="CA31" s="22"/>
      <c r="CB31" s="22"/>
      <c r="CC31" s="22"/>
      <c r="CD31" s="68"/>
      <c r="CE31" s="70"/>
      <c r="CF31" s="22"/>
      <c r="CG31" s="22"/>
      <c r="CH31" s="22"/>
      <c r="CI31" s="68"/>
      <c r="CJ31" s="22"/>
      <c r="CK31" s="22"/>
      <c r="CL31" s="22"/>
      <c r="CM31" s="22"/>
      <c r="CN31" s="68"/>
      <c r="CO31" s="22"/>
      <c r="CP31" s="22"/>
      <c r="CQ31" s="22"/>
      <c r="CR31" s="22"/>
      <c r="CS31" s="68"/>
      <c r="CT31" s="22"/>
      <c r="CU31" s="22"/>
      <c r="CV31" s="22"/>
      <c r="CW31" s="22"/>
      <c r="CX31" s="68"/>
      <c r="DH31" s="30"/>
    </row>
    <row r="32" spans="1:112" x14ac:dyDescent="0.25">
      <c r="A32" s="49" t="s">
        <v>732</v>
      </c>
      <c r="B32" s="49" t="s">
        <v>99</v>
      </c>
      <c r="C32" s="49" t="s">
        <v>938</v>
      </c>
      <c r="D32" s="49"/>
      <c r="E32" s="50" t="s">
        <v>1018</v>
      </c>
      <c r="J32" s="6"/>
      <c r="K32" s="7"/>
      <c r="L32" s="68"/>
      <c r="M32" s="69"/>
      <c r="N32" s="22"/>
      <c r="O32" s="22"/>
      <c r="P32" s="22"/>
      <c r="Q32" s="68"/>
      <c r="R32" s="70"/>
      <c r="S32" s="70"/>
      <c r="T32" s="70"/>
      <c r="U32" s="22"/>
      <c r="V32" s="68"/>
      <c r="W32" s="22"/>
      <c r="X32" s="22"/>
      <c r="Y32" s="22"/>
      <c r="Z32" s="22"/>
      <c r="AA32" s="68"/>
      <c r="AB32" s="22"/>
      <c r="AC32" s="22"/>
      <c r="AD32" s="22"/>
      <c r="AE32" s="22"/>
      <c r="AF32" s="68"/>
      <c r="AG32" s="22"/>
      <c r="AH32" s="22"/>
      <c r="AI32" s="22"/>
      <c r="AJ32" s="22"/>
      <c r="AK32" s="68"/>
      <c r="AL32" s="70"/>
      <c r="AM32" s="22"/>
      <c r="AN32" s="22"/>
      <c r="AO32" s="22"/>
      <c r="AP32" s="68"/>
      <c r="AQ32" s="70"/>
      <c r="AR32" s="22"/>
      <c r="AS32" s="22"/>
      <c r="AT32" s="22"/>
      <c r="AU32" s="68"/>
      <c r="AV32" s="22"/>
      <c r="AW32" s="22"/>
      <c r="AX32" s="22"/>
      <c r="AY32" s="22"/>
      <c r="AZ32" s="68"/>
      <c r="BA32" s="70"/>
      <c r="BB32" s="22"/>
      <c r="BC32" s="22"/>
      <c r="BD32" s="22"/>
      <c r="BE32" s="68"/>
      <c r="BF32" s="70"/>
      <c r="BG32" s="22"/>
      <c r="BH32" s="22"/>
      <c r="BI32" s="22"/>
      <c r="BJ32" s="68"/>
      <c r="BK32" s="22"/>
      <c r="BL32" s="22"/>
      <c r="BM32" s="22"/>
      <c r="BN32" s="22"/>
      <c r="BO32" s="68"/>
      <c r="BP32" s="70"/>
      <c r="BQ32" s="70"/>
      <c r="BR32" s="22"/>
      <c r="BS32" s="22"/>
      <c r="BT32" s="68"/>
      <c r="BU32" s="70"/>
      <c r="BV32" s="22"/>
      <c r="BW32" s="22"/>
      <c r="BX32" s="22"/>
      <c r="BY32" s="68"/>
      <c r="BZ32" s="70"/>
      <c r="CA32" s="22"/>
      <c r="CB32" s="22"/>
      <c r="CC32" s="22"/>
      <c r="CD32" s="68"/>
      <c r="CE32" s="70"/>
      <c r="CF32" s="22"/>
      <c r="CG32" s="22"/>
      <c r="CH32" s="22"/>
      <c r="CI32" s="68"/>
      <c r="CJ32" s="22"/>
      <c r="CK32" s="22"/>
      <c r="CL32" s="22"/>
      <c r="CM32" s="22"/>
      <c r="CN32" s="68"/>
      <c r="CO32" s="22"/>
      <c r="CP32" s="22"/>
      <c r="CQ32" s="22"/>
      <c r="CR32" s="22"/>
      <c r="CS32" s="68"/>
      <c r="CT32" s="22"/>
      <c r="CU32" s="22"/>
      <c r="CV32" s="22"/>
      <c r="CW32" s="22"/>
      <c r="CX32" s="68"/>
      <c r="DH32" s="30"/>
    </row>
    <row r="33" spans="1:116" x14ac:dyDescent="0.25">
      <c r="A33" s="49" t="s">
        <v>746</v>
      </c>
      <c r="B33" s="49" t="s">
        <v>56</v>
      </c>
      <c r="C33" s="49" t="s">
        <v>1020</v>
      </c>
      <c r="D33" s="49"/>
      <c r="E33" s="50" t="s">
        <v>903</v>
      </c>
      <c r="J33" s="6"/>
      <c r="K33" s="7"/>
      <c r="L33" s="68"/>
      <c r="M33" s="69"/>
      <c r="N33" s="22"/>
      <c r="O33" s="22"/>
      <c r="P33" s="22"/>
      <c r="Q33" s="68"/>
      <c r="R33" s="70"/>
      <c r="S33" s="70"/>
      <c r="T33" s="70"/>
      <c r="U33" s="22"/>
      <c r="V33" s="68"/>
      <c r="W33" s="22"/>
      <c r="X33" s="22"/>
      <c r="Y33" s="22"/>
      <c r="Z33" s="22"/>
      <c r="AA33" s="68"/>
      <c r="AB33" s="22"/>
      <c r="AC33" s="22"/>
      <c r="AD33" s="22"/>
      <c r="AE33" s="22"/>
      <c r="AF33" s="68"/>
      <c r="AG33" s="22"/>
      <c r="AH33" s="22"/>
      <c r="AI33" s="22"/>
      <c r="AJ33" s="22"/>
      <c r="AK33" s="68"/>
      <c r="AL33" s="70"/>
      <c r="AM33" s="22"/>
      <c r="AN33" s="22"/>
      <c r="AO33" s="22"/>
      <c r="AP33" s="68"/>
      <c r="AQ33" s="70"/>
      <c r="AR33" s="22"/>
      <c r="AS33" s="22"/>
      <c r="AT33" s="22"/>
      <c r="AU33" s="68"/>
      <c r="AV33" s="22"/>
      <c r="AW33" s="22"/>
      <c r="AX33" s="22"/>
      <c r="AY33" s="22"/>
      <c r="AZ33" s="68"/>
      <c r="BA33" s="70"/>
      <c r="BB33" s="22"/>
      <c r="BC33" s="22"/>
      <c r="BD33" s="22"/>
      <c r="BE33" s="68"/>
      <c r="BF33" s="70"/>
      <c r="BG33" s="22"/>
      <c r="BH33" s="22"/>
      <c r="BI33" s="22"/>
      <c r="BJ33" s="68"/>
      <c r="BK33" s="22"/>
      <c r="BL33" s="22"/>
      <c r="BM33" s="22"/>
      <c r="BN33" s="22"/>
      <c r="BO33" s="68"/>
      <c r="BP33" s="70"/>
      <c r="BQ33" s="70"/>
      <c r="BR33" s="22"/>
      <c r="BS33" s="22"/>
      <c r="BT33" s="68"/>
      <c r="BU33" s="70"/>
      <c r="BV33" s="22"/>
      <c r="BW33" s="22"/>
      <c r="BX33" s="22"/>
      <c r="BY33" s="68"/>
      <c r="BZ33" s="70"/>
      <c r="CA33" s="22"/>
      <c r="CB33" s="22"/>
      <c r="CC33" s="22"/>
      <c r="CD33" s="68"/>
      <c r="CE33" s="70"/>
      <c r="CF33" s="22"/>
      <c r="CG33" s="22"/>
      <c r="CH33" s="22"/>
      <c r="CI33" s="68"/>
      <c r="CJ33" s="22"/>
      <c r="CK33" s="22"/>
      <c r="CL33" s="22"/>
      <c r="CM33" s="22"/>
      <c r="CN33" s="68"/>
      <c r="CO33" s="22"/>
      <c r="CP33" s="22"/>
      <c r="CQ33" s="22"/>
      <c r="CR33" s="22"/>
      <c r="CS33" s="68"/>
      <c r="CT33" s="22"/>
      <c r="CU33" s="22"/>
      <c r="CV33" s="22"/>
      <c r="CW33" s="22"/>
      <c r="CX33" s="68"/>
      <c r="DH33" s="30"/>
    </row>
    <row r="34" spans="1:116" x14ac:dyDescent="0.25">
      <c r="A34" s="49" t="s">
        <v>732</v>
      </c>
      <c r="B34" s="49" t="s">
        <v>56</v>
      </c>
      <c r="C34" s="49" t="s">
        <v>678</v>
      </c>
      <c r="D34" s="49"/>
      <c r="E34" s="50" t="s">
        <v>972</v>
      </c>
      <c r="J34" s="6"/>
      <c r="K34" s="7"/>
      <c r="L34" s="68"/>
      <c r="M34" s="69"/>
      <c r="N34" s="22"/>
      <c r="O34" s="22"/>
      <c r="P34" s="22"/>
      <c r="Q34" s="68"/>
      <c r="R34" s="70"/>
      <c r="S34" s="70"/>
      <c r="T34" s="70"/>
      <c r="U34" s="22"/>
      <c r="V34" s="68"/>
      <c r="W34" s="22"/>
      <c r="X34" s="22"/>
      <c r="Y34" s="22"/>
      <c r="Z34" s="22"/>
      <c r="AA34" s="68"/>
      <c r="AB34" s="22"/>
      <c r="AC34" s="22"/>
      <c r="AD34" s="22"/>
      <c r="AE34" s="22"/>
      <c r="AF34" s="68"/>
      <c r="AG34" s="22"/>
      <c r="AH34" s="22"/>
      <c r="AI34" s="22"/>
      <c r="AJ34" s="22"/>
      <c r="AK34" s="68"/>
      <c r="AL34" s="70"/>
      <c r="AM34" s="22"/>
      <c r="AN34" s="22"/>
      <c r="AO34" s="22"/>
      <c r="AP34" s="68"/>
      <c r="AQ34" s="70"/>
      <c r="AR34" s="22"/>
      <c r="AS34" s="22"/>
      <c r="AT34" s="22"/>
      <c r="AU34" s="68"/>
      <c r="AV34" s="22"/>
      <c r="AW34" s="22"/>
      <c r="AX34" s="22"/>
      <c r="AY34" s="22"/>
      <c r="AZ34" s="68"/>
      <c r="BA34" s="70"/>
      <c r="BB34" s="22"/>
      <c r="BC34" s="22"/>
      <c r="BD34" s="22"/>
      <c r="BE34" s="68"/>
      <c r="BF34" s="70"/>
      <c r="BG34" s="22"/>
      <c r="BH34" s="22"/>
      <c r="BI34" s="22"/>
      <c r="BJ34" s="68"/>
      <c r="BK34" s="22"/>
      <c r="BL34" s="22"/>
      <c r="BM34" s="22"/>
      <c r="BN34" s="22"/>
      <c r="BO34" s="68"/>
      <c r="BP34" s="70"/>
      <c r="BQ34" s="70"/>
      <c r="BR34" s="22"/>
      <c r="BS34" s="22"/>
      <c r="BT34" s="68"/>
      <c r="BU34" s="70"/>
      <c r="BV34" s="22"/>
      <c r="BW34" s="22"/>
      <c r="BX34" s="22"/>
      <c r="BY34" s="68"/>
      <c r="BZ34" s="70"/>
      <c r="CA34" s="22"/>
      <c r="CB34" s="22"/>
      <c r="CC34" s="22"/>
      <c r="CD34" s="68"/>
      <c r="CE34" s="70"/>
      <c r="CF34" s="22"/>
      <c r="CG34" s="22"/>
      <c r="CH34" s="22"/>
      <c r="CI34" s="68"/>
      <c r="CJ34" s="22"/>
      <c r="CK34" s="22"/>
      <c r="CL34" s="22"/>
      <c r="CM34" s="22"/>
      <c r="CN34" s="68"/>
      <c r="CO34" s="22"/>
      <c r="CP34" s="22"/>
      <c r="CQ34" s="22"/>
      <c r="CR34" s="22"/>
      <c r="CS34" s="68"/>
      <c r="CT34" s="22"/>
      <c r="CU34" s="22"/>
      <c r="CV34" s="22"/>
      <c r="CW34" s="22"/>
      <c r="CX34" s="68"/>
      <c r="DH34" s="30"/>
    </row>
    <row r="35" spans="1:116" x14ac:dyDescent="0.25">
      <c r="A35" s="49" t="s">
        <v>1022</v>
      </c>
      <c r="B35" s="49" t="s">
        <v>426</v>
      </c>
      <c r="C35" s="49" t="s">
        <v>680</v>
      </c>
      <c r="D35" s="49"/>
      <c r="E35" s="50" t="s">
        <v>1023</v>
      </c>
      <c r="J35" s="6"/>
      <c r="K35" s="7"/>
      <c r="L35" s="68"/>
      <c r="M35" s="69"/>
      <c r="N35" s="22"/>
      <c r="O35" s="22"/>
      <c r="P35" s="22"/>
      <c r="Q35" s="68"/>
      <c r="R35" s="70"/>
      <c r="S35" s="70"/>
      <c r="T35" s="70"/>
      <c r="U35" s="22"/>
      <c r="V35" s="68"/>
      <c r="W35" s="22"/>
      <c r="X35" s="22"/>
      <c r="Y35" s="22"/>
      <c r="Z35" s="22"/>
      <c r="AA35" s="68"/>
      <c r="AB35" s="22"/>
      <c r="AC35" s="22"/>
      <c r="AD35" s="22"/>
      <c r="AE35" s="22"/>
      <c r="AF35" s="68"/>
      <c r="AG35" s="22"/>
      <c r="AH35" s="22"/>
      <c r="AI35" s="22"/>
      <c r="AJ35" s="22"/>
      <c r="AK35" s="68"/>
      <c r="AL35" s="70"/>
      <c r="AM35" s="22"/>
      <c r="AN35" s="22"/>
      <c r="AO35" s="22"/>
      <c r="AP35" s="68"/>
      <c r="AQ35" s="70"/>
      <c r="AR35" s="22"/>
      <c r="AS35" s="22"/>
      <c r="AT35" s="22"/>
      <c r="AU35" s="68"/>
      <c r="AV35" s="22"/>
      <c r="AW35" s="22"/>
      <c r="AX35" s="22"/>
      <c r="AY35" s="22"/>
      <c r="AZ35" s="68"/>
      <c r="BA35" s="70"/>
      <c r="BB35" s="22"/>
      <c r="BC35" s="22"/>
      <c r="BD35" s="22"/>
      <c r="BE35" s="68"/>
      <c r="BF35" s="70"/>
      <c r="BG35" s="22"/>
      <c r="BH35" s="22"/>
      <c r="BI35" s="22"/>
      <c r="BJ35" s="68"/>
      <c r="BK35" s="22"/>
      <c r="BL35" s="22"/>
      <c r="BM35" s="22"/>
      <c r="BN35" s="22"/>
      <c r="BO35" s="68"/>
      <c r="BP35" s="70"/>
      <c r="BQ35" s="70"/>
      <c r="BR35" s="22"/>
      <c r="BS35" s="22"/>
      <c r="BT35" s="68"/>
      <c r="BU35" s="70"/>
      <c r="BV35" s="22"/>
      <c r="BW35" s="22"/>
      <c r="BX35" s="22"/>
      <c r="BY35" s="68"/>
      <c r="BZ35" s="70"/>
      <c r="CA35" s="22"/>
      <c r="CB35" s="22"/>
      <c r="CC35" s="22"/>
      <c r="CD35" s="68"/>
      <c r="CE35" s="70"/>
      <c r="CF35" s="22"/>
      <c r="CG35" s="22"/>
      <c r="CH35" s="22"/>
      <c r="CI35" s="68"/>
      <c r="CJ35" s="22"/>
      <c r="CK35" s="22"/>
      <c r="CL35" s="22"/>
      <c r="CM35" s="22"/>
      <c r="CN35" s="68"/>
      <c r="CO35" s="22"/>
      <c r="CP35" s="22"/>
      <c r="CQ35" s="22"/>
      <c r="CR35" s="22"/>
      <c r="CS35" s="68"/>
      <c r="CT35" s="22"/>
      <c r="CU35" s="22"/>
      <c r="CV35" s="22"/>
      <c r="CW35" s="22"/>
      <c r="CX35" s="68"/>
      <c r="DH35" s="30"/>
    </row>
    <row r="36" spans="1:116" x14ac:dyDescent="0.25">
      <c r="A36" s="49"/>
      <c r="B36" s="49"/>
      <c r="C36" s="49"/>
      <c r="D36" s="49"/>
      <c r="E36" s="50"/>
      <c r="J36" s="6"/>
      <c r="K36" s="7"/>
      <c r="L36" s="68"/>
      <c r="M36" s="69"/>
      <c r="N36" s="22"/>
      <c r="O36" s="22"/>
      <c r="P36" s="22"/>
      <c r="Q36" s="68"/>
      <c r="R36" s="70"/>
      <c r="S36" s="70"/>
      <c r="T36" s="70"/>
      <c r="U36" s="22"/>
      <c r="V36" s="68"/>
      <c r="W36" s="22"/>
      <c r="X36" s="22"/>
      <c r="Y36" s="22"/>
      <c r="Z36" s="22"/>
      <c r="AA36" s="68"/>
      <c r="AB36" s="22"/>
      <c r="AC36" s="22"/>
      <c r="AD36" s="22"/>
      <c r="AE36" s="22"/>
      <c r="AF36" s="68"/>
      <c r="AG36" s="22"/>
      <c r="AH36" s="22"/>
      <c r="AI36" s="22"/>
      <c r="AJ36" s="22"/>
      <c r="AK36" s="68"/>
      <c r="AL36" s="70"/>
      <c r="AM36" s="22"/>
      <c r="AN36" s="22"/>
      <c r="AO36" s="22"/>
      <c r="AP36" s="68"/>
      <c r="AQ36" s="70"/>
      <c r="AR36" s="22"/>
      <c r="AS36" s="22"/>
      <c r="AT36" s="22"/>
      <c r="AU36" s="68"/>
      <c r="AV36" s="22"/>
      <c r="AW36" s="22"/>
      <c r="AX36" s="22"/>
      <c r="AY36" s="22"/>
      <c r="AZ36" s="68"/>
      <c r="BA36" s="70"/>
      <c r="BB36" s="22"/>
      <c r="BC36" s="22"/>
      <c r="BD36" s="22"/>
      <c r="BE36" s="68"/>
      <c r="BF36" s="70"/>
      <c r="BG36" s="22"/>
      <c r="BH36" s="22"/>
      <c r="BI36" s="22"/>
      <c r="BJ36" s="68"/>
      <c r="BK36" s="22"/>
      <c r="BL36" s="22"/>
      <c r="BM36" s="22"/>
      <c r="BN36" s="22"/>
      <c r="BO36" s="68"/>
      <c r="BP36" s="70"/>
      <c r="BQ36" s="70"/>
      <c r="BR36" s="22"/>
      <c r="BS36" s="22"/>
      <c r="BT36" s="68"/>
      <c r="BU36" s="70"/>
      <c r="BV36" s="22"/>
      <c r="BW36" s="22"/>
      <c r="BX36" s="22"/>
      <c r="BY36" s="68"/>
      <c r="BZ36" s="70"/>
      <c r="CA36" s="22"/>
      <c r="CB36" s="22"/>
      <c r="CC36" s="22"/>
      <c r="CD36" s="68"/>
      <c r="CE36" s="70"/>
      <c r="CF36" s="22"/>
      <c r="CG36" s="22"/>
      <c r="CH36" s="22"/>
      <c r="CI36" s="68"/>
      <c r="CJ36" s="22"/>
      <c r="CK36" s="22"/>
      <c r="CL36" s="22"/>
      <c r="CM36" s="22"/>
      <c r="CN36" s="68"/>
      <c r="CO36" s="22"/>
      <c r="CP36" s="22"/>
      <c r="CQ36" s="22"/>
      <c r="CR36" s="22"/>
      <c r="CS36" s="68"/>
      <c r="CT36" s="22"/>
      <c r="CU36" s="22"/>
      <c r="CV36" s="22"/>
      <c r="CW36" s="22"/>
      <c r="CX36" s="68"/>
      <c r="DH36" s="30"/>
    </row>
    <row r="37" spans="1:116" x14ac:dyDescent="0.25">
      <c r="K37" s="7"/>
      <c r="L37" s="68"/>
      <c r="M37" s="70"/>
      <c r="N37" s="22"/>
      <c r="O37" s="22"/>
      <c r="P37" s="22"/>
      <c r="Q37" s="68"/>
      <c r="R37" s="70"/>
      <c r="S37" s="70"/>
      <c r="T37" s="70"/>
      <c r="U37" s="22"/>
      <c r="V37" s="68"/>
      <c r="W37" s="22"/>
      <c r="X37" s="22"/>
      <c r="Y37" s="22"/>
      <c r="Z37" s="22"/>
      <c r="AA37" s="68"/>
      <c r="AB37" s="22"/>
      <c r="AC37" s="22"/>
      <c r="AD37" s="22"/>
      <c r="AE37" s="22"/>
      <c r="AF37" s="68"/>
      <c r="AG37" s="22"/>
      <c r="AH37" s="22"/>
      <c r="AI37" s="22"/>
      <c r="AJ37" s="22"/>
      <c r="AK37" s="68"/>
      <c r="AL37" s="70"/>
      <c r="AM37" s="22"/>
      <c r="AN37" s="22"/>
      <c r="AO37" s="22"/>
      <c r="AP37" s="68"/>
      <c r="AQ37" s="70"/>
      <c r="AR37" s="22"/>
      <c r="AS37" s="22"/>
      <c r="AT37" s="22"/>
      <c r="AU37" s="68"/>
      <c r="AV37" s="22"/>
      <c r="AW37" s="22"/>
      <c r="AX37" s="22"/>
      <c r="AY37" s="22"/>
      <c r="AZ37" s="68"/>
      <c r="BA37" s="22"/>
      <c r="BB37" s="22"/>
      <c r="BC37" s="22"/>
      <c r="BD37" s="22"/>
      <c r="BE37" s="68"/>
      <c r="BF37" s="70"/>
      <c r="BG37" s="22"/>
      <c r="BH37" s="22"/>
      <c r="BI37" s="22"/>
      <c r="BJ37" s="68"/>
      <c r="BK37" s="22"/>
      <c r="BL37" s="22"/>
      <c r="BM37" s="22"/>
      <c r="BN37" s="22"/>
      <c r="BO37" s="68"/>
      <c r="BP37" s="22"/>
      <c r="BQ37" s="22"/>
      <c r="BR37" s="22"/>
      <c r="BS37" s="22"/>
      <c r="BT37" s="68"/>
      <c r="BU37" s="70"/>
      <c r="BV37" s="22"/>
      <c r="BW37" s="22"/>
      <c r="BX37" s="22"/>
      <c r="BY37" s="68"/>
      <c r="BZ37" s="70"/>
      <c r="CA37" s="22"/>
      <c r="CB37" s="22"/>
      <c r="CC37" s="22"/>
      <c r="CD37" s="68"/>
      <c r="CE37" s="70"/>
      <c r="CF37" s="22"/>
      <c r="CG37" s="22"/>
      <c r="CH37" s="22"/>
      <c r="CI37" s="68"/>
      <c r="CJ37" s="22"/>
      <c r="CK37" s="22"/>
      <c r="CL37" s="22"/>
      <c r="CM37" s="22"/>
      <c r="CN37" s="68"/>
      <c r="CO37" s="22"/>
      <c r="CP37" s="22"/>
      <c r="CQ37" s="22"/>
      <c r="CR37" s="22"/>
      <c r="CS37" s="68"/>
      <c r="CT37" s="22"/>
      <c r="CU37" s="22"/>
      <c r="CV37" s="22"/>
      <c r="CW37" s="22"/>
      <c r="CX37" s="68"/>
    </row>
    <row r="38" spans="1:116" x14ac:dyDescent="0.25">
      <c r="K38" s="7"/>
      <c r="L38" s="68">
        <f>TRUNC(M38/6)+0.1*(M38-6*TRUNC(M38/6))</f>
        <v>17</v>
      </c>
      <c r="M38" s="22">
        <f>SUM(M3:M37)</f>
        <v>102</v>
      </c>
      <c r="N38" s="22">
        <f>SUM(N3:N37)</f>
        <v>2</v>
      </c>
      <c r="O38" s="22">
        <f>SUM(O3:O37)</f>
        <v>91</v>
      </c>
      <c r="P38" s="22">
        <f>SUM(P3:P37)</f>
        <v>3</v>
      </c>
      <c r="Q38" s="68">
        <f>TRUNC(R38/6)+0.1*(R38-6*TRUNC(R38/6))</f>
        <v>14</v>
      </c>
      <c r="R38" s="22">
        <f>SUM(R3:R37)</f>
        <v>84</v>
      </c>
      <c r="S38" s="22">
        <f>SUM(S3:S37)</f>
        <v>1</v>
      </c>
      <c r="T38" s="22">
        <f>SUM(T3:T37)</f>
        <v>80</v>
      </c>
      <c r="U38" s="22">
        <f>SUM(U3:U37)</f>
        <v>4</v>
      </c>
      <c r="V38" s="68">
        <f>TRUNC(W38/6)+0.1*(W38-6*TRUNC(W38/6))</f>
        <v>33</v>
      </c>
      <c r="W38" s="22">
        <f>SUM(W3:W37)</f>
        <v>198</v>
      </c>
      <c r="X38" s="22">
        <f>SUM(X3:X37)</f>
        <v>0</v>
      </c>
      <c r="Y38" s="22">
        <f>SUM(Y3:Y37)</f>
        <v>151</v>
      </c>
      <c r="Z38" s="22">
        <f>SUM(Z3:Z37)</f>
        <v>5</v>
      </c>
      <c r="AA38" s="68">
        <f>TRUNC(AB38/6)+0.1*(AB38-6*TRUNC(AB38/6))</f>
        <v>17.2</v>
      </c>
      <c r="AB38" s="22">
        <f>SUM(AB3:AB37)</f>
        <v>104</v>
      </c>
      <c r="AC38" s="22">
        <f>SUM(AC3:AC37)</f>
        <v>0</v>
      </c>
      <c r="AD38" s="22">
        <f>SUM(AD3:AD37)</f>
        <v>95</v>
      </c>
      <c r="AE38" s="22">
        <f>SUM(AE3:AE37)</f>
        <v>4</v>
      </c>
      <c r="AF38" s="68">
        <f>TRUNC(AG38/6)+0.1*(AG38-6*TRUNC(AG38/6))</f>
        <v>8</v>
      </c>
      <c r="AG38" s="22">
        <f>SUM(AG3:AG37)</f>
        <v>48</v>
      </c>
      <c r="AH38" s="22">
        <f>SUM(AH3:AH37)</f>
        <v>0</v>
      </c>
      <c r="AI38" s="22">
        <f>SUM(AI3:AI37)</f>
        <v>28</v>
      </c>
      <c r="AJ38" s="22">
        <f>SUM(AJ3:AJ37)</f>
        <v>3</v>
      </c>
      <c r="AK38" s="68">
        <f>TRUNC(AL38/6)+0.1*(AL38-6*TRUNC(AL38/6))</f>
        <v>25.3</v>
      </c>
      <c r="AL38" s="22">
        <f>SUM(AL3:AL37)</f>
        <v>153</v>
      </c>
      <c r="AM38" s="22">
        <f>SUM(AM3:AM37)</f>
        <v>0</v>
      </c>
      <c r="AN38" s="22">
        <f>SUM(AN3:AN37)</f>
        <v>174</v>
      </c>
      <c r="AO38" s="22">
        <f>SUM(AO3:AO37)</f>
        <v>3</v>
      </c>
      <c r="AP38" s="68">
        <f>TRUNC(AQ38/6)+0.1*(AQ38-6*TRUNC(AQ38/6))</f>
        <v>40</v>
      </c>
      <c r="AQ38" s="22">
        <f>SUM(AQ3:AQ37)</f>
        <v>240</v>
      </c>
      <c r="AR38" s="22">
        <f>SUM(AR3:AR37)</f>
        <v>8</v>
      </c>
      <c r="AS38" s="22">
        <f>SUM(AS3:AS37)</f>
        <v>113</v>
      </c>
      <c r="AT38" s="22">
        <f>SUM(AT3:AT37)</f>
        <v>9</v>
      </c>
      <c r="AU38" s="68">
        <f>TRUNC(AV38/6)+0.1*(AV38-6*TRUNC(AV38/6))</f>
        <v>10</v>
      </c>
      <c r="AV38" s="22">
        <f>SUM(AV3:AV37)</f>
        <v>60</v>
      </c>
      <c r="AW38" s="22">
        <f>SUM(AW3:AW37)</f>
        <v>1</v>
      </c>
      <c r="AX38" s="22">
        <f>SUM(AX3:AX37)</f>
        <v>44</v>
      </c>
      <c r="AY38" s="22">
        <f>SUM(AY3:AY37)</f>
        <v>2</v>
      </c>
      <c r="AZ38" s="68">
        <f>TRUNC(BA38/6)+0.1*(BA38-6*TRUNC(BA38/6))</f>
        <v>16.3</v>
      </c>
      <c r="BA38" s="22">
        <f>SUM(BA3:BA37)</f>
        <v>99</v>
      </c>
      <c r="BB38" s="22">
        <f>SUM(BB3:BB37)</f>
        <v>0</v>
      </c>
      <c r="BC38" s="22">
        <f>SUM(BC3:BC37)</f>
        <v>96</v>
      </c>
      <c r="BD38" s="22">
        <f>SUM(BD3:BD37)</f>
        <v>4</v>
      </c>
      <c r="BE38" s="68">
        <f>TRUNC(BF38/6)+0.1*(BF38-6*TRUNC(BF38/6))</f>
        <v>12</v>
      </c>
      <c r="BF38" s="22">
        <f>SUM(BF3:BF37)</f>
        <v>72</v>
      </c>
      <c r="BG38" s="22">
        <f>SUM(BG3:BG37)</f>
        <v>0</v>
      </c>
      <c r="BH38" s="22">
        <f>SUM(BH3:BH37)</f>
        <v>91</v>
      </c>
      <c r="BI38" s="22">
        <f>SUM(BI3:BI37)</f>
        <v>4</v>
      </c>
      <c r="BJ38" s="68">
        <f>TRUNC(BK38/6)+0.1*(BK38-6*TRUNC(BK38/6))</f>
        <v>21</v>
      </c>
      <c r="BK38" s="22">
        <f>SUM(BK3:BK37)</f>
        <v>126</v>
      </c>
      <c r="BL38" s="22">
        <f>SUM(BL3:BL37)</f>
        <v>1</v>
      </c>
      <c r="BM38" s="22">
        <f>SUM(BM3:BM37)</f>
        <v>104</v>
      </c>
      <c r="BN38" s="22">
        <f>SUM(BN3:BN37)</f>
        <v>4</v>
      </c>
      <c r="BO38" s="68">
        <f>TRUNC(BP38/6)+0.1*(BP38-6*TRUNC(BP38/6))</f>
        <v>30</v>
      </c>
      <c r="BP38" s="22">
        <f>SUM(BP3:BP37)</f>
        <v>180</v>
      </c>
      <c r="BQ38" s="22">
        <f>SUM(BQ3:BQ37)</f>
        <v>3</v>
      </c>
      <c r="BR38" s="22">
        <f>SUM(BR3:BR37)</f>
        <v>174</v>
      </c>
      <c r="BS38" s="22">
        <f>SUM(BS3:BS37)</f>
        <v>6</v>
      </c>
      <c r="BT38" s="68">
        <f>TRUNC(BU38/6)+0.1*(BU38-6*TRUNC(BU38/6))</f>
        <v>2</v>
      </c>
      <c r="BU38" s="22">
        <f>SUM(BU3:BU37)</f>
        <v>12</v>
      </c>
      <c r="BV38" s="22">
        <f>SUM(BV3:BV37)</f>
        <v>0</v>
      </c>
      <c r="BW38" s="22">
        <f>SUM(BW3:BW37)</f>
        <v>15</v>
      </c>
      <c r="BX38" s="22">
        <f>SUM(BX3:BX37)</f>
        <v>0</v>
      </c>
      <c r="BY38" s="68">
        <f>TRUNC(BZ38/6)+0.1*(BZ38-6*TRUNC(BZ38/6))</f>
        <v>4</v>
      </c>
      <c r="BZ38" s="22">
        <f>SUM(BZ3:BZ37)</f>
        <v>24</v>
      </c>
      <c r="CA38" s="22">
        <f>SUM(CA3:CA37)</f>
        <v>0</v>
      </c>
      <c r="CB38" s="22">
        <f>SUM(CB3:CB37)</f>
        <v>22</v>
      </c>
      <c r="CC38" s="22">
        <f>SUM(CC3:CC37)</f>
        <v>1</v>
      </c>
      <c r="CD38" s="68">
        <f>TRUNC(CE38/6)+0.1*(CE38-6*TRUNC(CE38/6))</f>
        <v>23</v>
      </c>
      <c r="CE38" s="22">
        <f>SUM(CE3:CE37)</f>
        <v>138</v>
      </c>
      <c r="CF38" s="22">
        <f>SUM(CF3:CF37)</f>
        <v>2</v>
      </c>
      <c r="CG38" s="22">
        <f>SUM(CG3:CG37)</f>
        <v>94</v>
      </c>
      <c r="CH38" s="22">
        <f>SUM(CH3:CH37)</f>
        <v>8</v>
      </c>
      <c r="CI38" s="68">
        <f>TRUNC(CJ38/6)+0.1*(CJ38-6*TRUNC(CJ38/6))</f>
        <v>8</v>
      </c>
      <c r="CJ38" s="22">
        <f>SUM(CJ3:CJ37)</f>
        <v>48</v>
      </c>
      <c r="CK38" s="22">
        <f>SUM(CK3:CK37)</f>
        <v>0</v>
      </c>
      <c r="CL38" s="22">
        <f>SUM(CL3:CL37)</f>
        <v>24</v>
      </c>
      <c r="CM38" s="22">
        <f>SUM(CM3:CM37)</f>
        <v>2</v>
      </c>
      <c r="CN38" s="68">
        <f>TRUNC(CO38/6)+0.1*(CO38-6*TRUNC(CO38/6))</f>
        <v>0</v>
      </c>
      <c r="CO38" s="22">
        <f>SUM(CO3:CO37)</f>
        <v>0</v>
      </c>
      <c r="CP38" s="22">
        <f>SUM(CP3:CP37)</f>
        <v>0</v>
      </c>
      <c r="CQ38" s="22">
        <f>SUM(CQ3:CQ37)</f>
        <v>0</v>
      </c>
      <c r="CR38" s="22">
        <f>SUM(CR3:CR37)</f>
        <v>0</v>
      </c>
      <c r="CS38" s="68">
        <f>TRUNC(CT38/6)+0.1*(CT38-6*TRUNC(CT38/6))</f>
        <v>51.2</v>
      </c>
      <c r="CT38" s="22">
        <f>SUM(CT3:CT37)</f>
        <v>308</v>
      </c>
      <c r="CU38" s="22">
        <f>SUM(CU3:CU37)</f>
        <v>5</v>
      </c>
      <c r="CV38" s="22">
        <f>SUM(CV3:CV37)</f>
        <v>212</v>
      </c>
      <c r="CW38" s="22">
        <f>SUM(CW3:CW37)</f>
        <v>8</v>
      </c>
      <c r="CX38" s="68">
        <f>TRUNC(CY38/6)+0.1*(CY38-6*TRUNC(CY38/6))</f>
        <v>9</v>
      </c>
      <c r="CY38" s="22">
        <f>SUM(CY3:CY37)</f>
        <v>54</v>
      </c>
      <c r="CZ38" s="22">
        <f>SUM(CZ3:CZ37)</f>
        <v>1</v>
      </c>
      <c r="DA38" s="22">
        <f>SUM(DA3:DA37)</f>
        <v>36</v>
      </c>
      <c r="DB38" s="22">
        <f>SUM(DB3:DB37)</f>
        <v>0</v>
      </c>
      <c r="DC38" s="68">
        <f>TRUNC(DD38/6)+0.1*(DD38-6*TRUNC(DD38/6))</f>
        <v>4</v>
      </c>
      <c r="DD38" s="22">
        <f>SUM(DD3:DD37)</f>
        <v>24</v>
      </c>
      <c r="DE38" s="22">
        <f>SUM(DE3:DE37)</f>
        <v>0</v>
      </c>
      <c r="DF38" s="22">
        <f>SUM(DF3:DF37)</f>
        <v>38</v>
      </c>
      <c r="DG38" s="22">
        <f>SUM(DG3:DG37)</f>
        <v>0</v>
      </c>
      <c r="DH38" s="68">
        <f>TRUNC(DI38/6)+0.1*(DI38-6*TRUNC(DI38/6))</f>
        <v>3</v>
      </c>
      <c r="DI38" s="22">
        <f>SUM(DI3:DI37)</f>
        <v>18</v>
      </c>
      <c r="DJ38" s="22">
        <f>SUM(DJ3:DJ37)</f>
        <v>0</v>
      </c>
      <c r="DK38" s="22">
        <f>SUM(DK3:DK37)</f>
        <v>11</v>
      </c>
      <c r="DL38" s="22">
        <f>SUM(DL3:DL37)</f>
        <v>1</v>
      </c>
    </row>
  </sheetData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U55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9" sqref="G29"/>
    </sheetView>
  </sheetViews>
  <sheetFormatPr defaultRowHeight="13.2" x14ac:dyDescent="0.25"/>
  <cols>
    <col min="1" max="1" width="12" customWidth="1"/>
    <col min="8" max="8" width="7.21875" customWidth="1"/>
    <col min="9" max="9" width="7.88671875" customWidth="1"/>
    <col min="10" max="10" width="7.5546875" customWidth="1"/>
    <col min="11" max="11" width="5.44140625" customWidth="1"/>
    <col min="12" max="116" width="4.6640625" customWidth="1"/>
    <col min="117" max="121" width="3.6640625" customWidth="1"/>
    <col min="122" max="146" width="4.6640625" customWidth="1"/>
  </cols>
  <sheetData>
    <row r="1" spans="1:151" x14ac:dyDescent="0.25">
      <c r="A1" s="1" t="s">
        <v>1025</v>
      </c>
      <c r="E1" s="6" t="s">
        <v>84</v>
      </c>
      <c r="F1" s="6"/>
      <c r="G1" s="6"/>
      <c r="I1" s="20" t="s">
        <v>33</v>
      </c>
      <c r="J1" s="20" t="s">
        <v>34</v>
      </c>
      <c r="K1" s="20"/>
    </row>
    <row r="2" spans="1:151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">
        <v>1016</v>
      </c>
      <c r="M2" s="49"/>
      <c r="N2" s="49"/>
      <c r="O2" s="49"/>
      <c r="P2" s="49"/>
      <c r="Q2" s="49" t="s">
        <v>1029</v>
      </c>
      <c r="R2" s="49"/>
      <c r="S2" s="49"/>
      <c r="T2" s="49"/>
      <c r="U2" s="49"/>
      <c r="V2" s="49" t="s">
        <v>963</v>
      </c>
      <c r="W2" s="49"/>
      <c r="X2" s="49"/>
      <c r="Y2" s="49"/>
      <c r="Z2" s="49"/>
      <c r="AA2" s="49" t="s">
        <v>1028</v>
      </c>
      <c r="AB2" s="49"/>
      <c r="AC2" s="49"/>
      <c r="AD2" s="49"/>
      <c r="AE2" s="49"/>
      <c r="AF2" s="49" t="s">
        <v>717</v>
      </c>
      <c r="AG2" s="49"/>
      <c r="AH2" s="49"/>
      <c r="AI2" s="49"/>
      <c r="AJ2" s="49"/>
      <c r="AK2" s="49" t="s">
        <v>22</v>
      </c>
      <c r="AL2" s="49"/>
      <c r="AM2" s="49"/>
      <c r="AN2" s="49"/>
      <c r="AO2" s="49"/>
      <c r="AP2" s="49" t="s">
        <v>12</v>
      </c>
      <c r="AQ2" s="49"/>
      <c r="AR2" s="49"/>
      <c r="AS2" s="49"/>
      <c r="AT2" s="49"/>
      <c r="AU2" s="49" t="s">
        <v>665</v>
      </c>
      <c r="AV2" s="49"/>
      <c r="AW2" s="49"/>
      <c r="AX2" s="49"/>
      <c r="AY2" s="49"/>
      <c r="AZ2" s="49" t="s">
        <v>1022</v>
      </c>
      <c r="BA2" s="49"/>
      <c r="BB2" s="49"/>
      <c r="BC2" s="49"/>
      <c r="BD2" s="49"/>
      <c r="BE2" s="49" t="s">
        <v>831</v>
      </c>
      <c r="BF2" s="49"/>
      <c r="BG2" s="49"/>
      <c r="BH2" s="49"/>
      <c r="BI2" s="49"/>
      <c r="BJ2" s="49" t="s">
        <v>3</v>
      </c>
      <c r="BK2" s="49"/>
      <c r="BL2" s="49"/>
      <c r="BM2" s="49"/>
      <c r="BN2" s="49"/>
      <c r="BO2" s="49" t="s">
        <v>892</v>
      </c>
      <c r="BP2" s="49"/>
      <c r="BQ2" s="49"/>
      <c r="BR2" s="49"/>
      <c r="BS2" s="49"/>
      <c r="BT2" s="49" t="s">
        <v>1017</v>
      </c>
      <c r="BU2" s="49"/>
      <c r="BV2" s="49"/>
      <c r="BW2" s="49"/>
      <c r="BX2" s="49"/>
      <c r="BY2" s="49" t="s">
        <v>721</v>
      </c>
      <c r="BZ2" s="49"/>
      <c r="CA2" s="49"/>
      <c r="CB2" s="49"/>
      <c r="CC2" s="49"/>
      <c r="CD2" s="49" t="s">
        <v>738</v>
      </c>
      <c r="CE2" s="49"/>
      <c r="CF2" s="49"/>
      <c r="CG2" s="49"/>
      <c r="CH2" s="49"/>
      <c r="CI2" s="49" t="s">
        <v>732</v>
      </c>
      <c r="CJ2" s="49"/>
      <c r="CK2" s="49"/>
      <c r="CL2" s="49"/>
      <c r="CM2" s="49"/>
      <c r="CN2" s="49" t="s">
        <v>617</v>
      </c>
      <c r="CO2" s="49"/>
      <c r="CP2" s="49"/>
      <c r="CQ2" s="49"/>
      <c r="CR2" s="49"/>
      <c r="CS2" s="49" t="s">
        <v>746</v>
      </c>
      <c r="CT2" s="49"/>
      <c r="CU2" s="49"/>
      <c r="CV2" s="49"/>
      <c r="CW2" s="49"/>
      <c r="CX2" s="49" t="s">
        <v>866</v>
      </c>
      <c r="CY2" s="49"/>
      <c r="CZ2" s="49"/>
      <c r="DA2" s="49"/>
      <c r="DB2" s="49"/>
      <c r="DC2" t="s">
        <v>914</v>
      </c>
      <c r="DH2" t="s">
        <v>1001</v>
      </c>
      <c r="DM2" t="s">
        <v>962</v>
      </c>
      <c r="DR2" s="49" t="s">
        <v>1030</v>
      </c>
      <c r="DW2" s="49" t="s">
        <v>1032</v>
      </c>
      <c r="EB2" s="49" t="s">
        <v>1033</v>
      </c>
      <c r="EG2" t="s">
        <v>528</v>
      </c>
      <c r="EL2" t="s">
        <v>997</v>
      </c>
      <c r="EQ2" t="s">
        <v>530</v>
      </c>
    </row>
    <row r="3" spans="1:151" x14ac:dyDescent="0.25">
      <c r="K3" s="20"/>
      <c r="L3" s="68">
        <v>1</v>
      </c>
      <c r="M3" s="22">
        <v>6</v>
      </c>
      <c r="N3" s="22">
        <v>0</v>
      </c>
      <c r="O3" s="22">
        <v>7</v>
      </c>
      <c r="P3" s="22">
        <v>0</v>
      </c>
      <c r="Q3" s="68">
        <v>2</v>
      </c>
      <c r="R3" s="22">
        <v>12</v>
      </c>
      <c r="S3" s="22">
        <v>0</v>
      </c>
      <c r="T3" s="22">
        <v>21</v>
      </c>
      <c r="U3" s="22">
        <v>0</v>
      </c>
      <c r="V3" s="68">
        <v>6</v>
      </c>
      <c r="W3" s="70">
        <v>36</v>
      </c>
      <c r="X3" s="70">
        <v>3</v>
      </c>
      <c r="Y3" s="70">
        <v>12</v>
      </c>
      <c r="Z3" s="22">
        <v>2</v>
      </c>
      <c r="AA3" s="68">
        <v>7</v>
      </c>
      <c r="AB3" s="22">
        <v>42</v>
      </c>
      <c r="AC3" s="22">
        <v>0</v>
      </c>
      <c r="AD3" s="22">
        <v>37</v>
      </c>
      <c r="AE3" s="22">
        <v>0</v>
      </c>
      <c r="AF3" s="68">
        <v>3</v>
      </c>
      <c r="AG3" s="22">
        <v>18</v>
      </c>
      <c r="AH3" s="22">
        <v>0</v>
      </c>
      <c r="AI3" s="22">
        <v>16</v>
      </c>
      <c r="AJ3" s="22">
        <v>1</v>
      </c>
      <c r="AK3" s="68">
        <v>0.5</v>
      </c>
      <c r="AL3" s="22">
        <v>5</v>
      </c>
      <c r="AM3" s="22">
        <v>0</v>
      </c>
      <c r="AN3" s="22">
        <v>6</v>
      </c>
      <c r="AO3" s="22">
        <v>0</v>
      </c>
      <c r="AP3" s="68">
        <v>3</v>
      </c>
      <c r="AQ3" s="22">
        <v>18</v>
      </c>
      <c r="AR3" s="22">
        <v>0</v>
      </c>
      <c r="AS3" s="22">
        <v>18</v>
      </c>
      <c r="AT3" s="22">
        <v>0</v>
      </c>
      <c r="AU3" s="68">
        <v>2</v>
      </c>
      <c r="AV3" s="22">
        <v>12</v>
      </c>
      <c r="AW3" s="22">
        <v>0</v>
      </c>
      <c r="AX3" s="22">
        <v>9</v>
      </c>
      <c r="AY3" s="22">
        <v>1</v>
      </c>
      <c r="AZ3" s="68">
        <v>4</v>
      </c>
      <c r="BA3" s="22">
        <v>24</v>
      </c>
      <c r="BB3" s="22">
        <v>0</v>
      </c>
      <c r="BC3" s="22">
        <v>36</v>
      </c>
      <c r="BD3" s="22">
        <v>2</v>
      </c>
      <c r="BE3" s="68">
        <v>1.2</v>
      </c>
      <c r="BF3" s="22">
        <v>8</v>
      </c>
      <c r="BG3" s="22">
        <v>0</v>
      </c>
      <c r="BH3" s="22">
        <v>12</v>
      </c>
      <c r="BI3" s="22">
        <v>0</v>
      </c>
      <c r="BJ3" s="68">
        <v>2.2999999999999998</v>
      </c>
      <c r="BK3" s="22">
        <v>15</v>
      </c>
      <c r="BL3" s="22">
        <v>0</v>
      </c>
      <c r="BM3" s="22">
        <v>19</v>
      </c>
      <c r="BN3" s="22">
        <v>0</v>
      </c>
      <c r="BO3" s="68">
        <v>2</v>
      </c>
      <c r="BP3" s="22">
        <v>12</v>
      </c>
      <c r="BQ3" s="22">
        <v>0</v>
      </c>
      <c r="BR3" s="22">
        <v>6</v>
      </c>
      <c r="BS3" s="22">
        <v>1</v>
      </c>
      <c r="BT3" s="68">
        <v>2</v>
      </c>
      <c r="BU3" s="22">
        <v>12</v>
      </c>
      <c r="BV3" s="22">
        <v>0</v>
      </c>
      <c r="BW3" s="22">
        <v>25</v>
      </c>
      <c r="BX3" s="22">
        <v>0</v>
      </c>
      <c r="BY3" s="68">
        <v>0.3</v>
      </c>
      <c r="BZ3" s="22">
        <v>3</v>
      </c>
      <c r="CA3" s="22">
        <v>0</v>
      </c>
      <c r="CB3" s="22">
        <v>7</v>
      </c>
      <c r="CC3" s="22">
        <v>0</v>
      </c>
      <c r="CD3" s="68">
        <v>3</v>
      </c>
      <c r="CE3" s="22">
        <v>18</v>
      </c>
      <c r="CF3" s="22">
        <v>0</v>
      </c>
      <c r="CG3" s="22">
        <v>11</v>
      </c>
      <c r="CH3" s="22">
        <v>0</v>
      </c>
      <c r="CI3" s="68">
        <v>1</v>
      </c>
      <c r="CJ3" s="70">
        <v>6</v>
      </c>
      <c r="CK3" s="22">
        <v>0</v>
      </c>
      <c r="CL3" s="22">
        <v>6</v>
      </c>
      <c r="CM3" s="22">
        <v>0</v>
      </c>
      <c r="CN3" s="68">
        <v>7</v>
      </c>
      <c r="CO3" s="69">
        <v>42</v>
      </c>
      <c r="CP3" s="69">
        <v>4</v>
      </c>
      <c r="CQ3" s="69">
        <v>10</v>
      </c>
      <c r="CR3" s="69">
        <v>2</v>
      </c>
      <c r="CS3" s="68">
        <v>3</v>
      </c>
      <c r="CT3" s="22">
        <v>18</v>
      </c>
      <c r="CU3" s="22">
        <v>0</v>
      </c>
      <c r="CV3" s="22">
        <v>27</v>
      </c>
      <c r="CW3" s="22">
        <v>0</v>
      </c>
      <c r="CX3" s="68">
        <v>4</v>
      </c>
      <c r="CY3" s="69">
        <v>24</v>
      </c>
      <c r="CZ3" s="69">
        <v>0</v>
      </c>
      <c r="DA3" s="69">
        <v>14</v>
      </c>
      <c r="DB3" s="69">
        <v>4</v>
      </c>
      <c r="DC3" s="71">
        <v>2</v>
      </c>
      <c r="DD3" s="69">
        <v>12</v>
      </c>
      <c r="DE3" s="69">
        <v>0</v>
      </c>
      <c r="DF3" s="69">
        <v>17</v>
      </c>
      <c r="DG3" s="69">
        <v>1</v>
      </c>
      <c r="DH3" s="30">
        <v>2</v>
      </c>
      <c r="DI3" s="69">
        <v>12</v>
      </c>
      <c r="DJ3" s="69">
        <v>0</v>
      </c>
      <c r="DK3" s="69">
        <v>17</v>
      </c>
      <c r="DL3" s="69">
        <v>0</v>
      </c>
      <c r="DM3" s="71">
        <v>4</v>
      </c>
      <c r="DN3" s="69">
        <v>24</v>
      </c>
      <c r="DO3" s="69">
        <v>1</v>
      </c>
      <c r="DP3" s="69">
        <v>12</v>
      </c>
      <c r="DQ3" s="69">
        <v>1</v>
      </c>
      <c r="DR3" s="71">
        <v>1.1000000000000001</v>
      </c>
      <c r="DS3" s="69">
        <v>7</v>
      </c>
      <c r="DT3" s="69">
        <v>0</v>
      </c>
      <c r="DU3" s="69">
        <v>8</v>
      </c>
      <c r="DV3" s="69">
        <v>0</v>
      </c>
      <c r="DW3" s="71">
        <v>1.4</v>
      </c>
      <c r="DX3" s="69">
        <v>10</v>
      </c>
      <c r="DY3" s="69">
        <v>0</v>
      </c>
      <c r="DZ3" s="69">
        <v>13</v>
      </c>
      <c r="EA3" s="69">
        <v>0</v>
      </c>
      <c r="EB3" s="69">
        <v>3</v>
      </c>
      <c r="EC3" s="69">
        <v>18</v>
      </c>
      <c r="ED3" s="69">
        <v>0</v>
      </c>
      <c r="EE3" s="69">
        <v>17</v>
      </c>
      <c r="EF3" s="69">
        <v>0</v>
      </c>
      <c r="EG3" s="69">
        <v>3</v>
      </c>
      <c r="EH3" s="69">
        <v>18</v>
      </c>
      <c r="EI3" s="69">
        <v>0</v>
      </c>
      <c r="EJ3" s="69">
        <v>13</v>
      </c>
      <c r="EK3" s="69">
        <v>0</v>
      </c>
      <c r="EL3" s="69">
        <v>3</v>
      </c>
      <c r="EM3" s="69">
        <v>18</v>
      </c>
      <c r="EN3" s="69">
        <v>0</v>
      </c>
      <c r="EO3" s="69">
        <v>15</v>
      </c>
      <c r="EP3" s="69">
        <v>0</v>
      </c>
      <c r="EQ3" s="69">
        <v>2</v>
      </c>
      <c r="ER3" s="69">
        <v>12</v>
      </c>
      <c r="ES3" s="69">
        <v>0</v>
      </c>
      <c r="ET3" s="69">
        <v>12</v>
      </c>
      <c r="EU3" s="69">
        <v>0</v>
      </c>
    </row>
    <row r="4" spans="1:151" x14ac:dyDescent="0.25">
      <c r="A4" s="77" t="str">
        <f>DC2</f>
        <v>Bluff</v>
      </c>
      <c r="B4" s="5">
        <f>DC52</f>
        <v>34</v>
      </c>
      <c r="C4" s="6">
        <f>DD52</f>
        <v>204</v>
      </c>
      <c r="D4" s="6">
        <f>DE52</f>
        <v>0</v>
      </c>
      <c r="E4" s="6">
        <f>DF52</f>
        <v>210</v>
      </c>
      <c r="F4" s="6">
        <f>DG52</f>
        <v>9</v>
      </c>
      <c r="G4" s="7">
        <f>E4/F4</f>
        <v>23.333333333333332</v>
      </c>
      <c r="H4" s="24">
        <v>1</v>
      </c>
      <c r="I4" s="7">
        <f>C4/F4</f>
        <v>22.666666666666668</v>
      </c>
      <c r="J4" s="7">
        <f>6*E4/C4</f>
        <v>6.1764705882352944</v>
      </c>
      <c r="K4" s="20"/>
      <c r="L4" s="68">
        <v>2</v>
      </c>
      <c r="M4" s="22">
        <v>12</v>
      </c>
      <c r="N4" s="22">
        <v>0</v>
      </c>
      <c r="O4" s="22">
        <v>20</v>
      </c>
      <c r="P4" s="22">
        <v>0</v>
      </c>
      <c r="Q4" s="68">
        <v>1</v>
      </c>
      <c r="R4" s="22">
        <v>6</v>
      </c>
      <c r="S4" s="22">
        <v>0</v>
      </c>
      <c r="T4" s="22">
        <v>12</v>
      </c>
      <c r="U4" s="22">
        <v>0</v>
      </c>
      <c r="V4" s="68"/>
      <c r="W4" s="70"/>
      <c r="X4" s="70"/>
      <c r="Y4" s="70"/>
      <c r="Z4" s="22"/>
      <c r="AA4" s="68">
        <v>4</v>
      </c>
      <c r="AB4" s="22">
        <v>24</v>
      </c>
      <c r="AC4" s="22">
        <v>0</v>
      </c>
      <c r="AD4" s="22">
        <v>24</v>
      </c>
      <c r="AE4" s="22">
        <v>0</v>
      </c>
      <c r="AF4" s="68">
        <v>4</v>
      </c>
      <c r="AG4" s="22">
        <v>24</v>
      </c>
      <c r="AH4" s="22">
        <v>0</v>
      </c>
      <c r="AI4" s="22">
        <v>8</v>
      </c>
      <c r="AJ4" s="22">
        <v>1</v>
      </c>
      <c r="AK4" s="68">
        <v>2</v>
      </c>
      <c r="AL4" s="22">
        <v>12</v>
      </c>
      <c r="AM4" s="22">
        <v>0</v>
      </c>
      <c r="AN4" s="22">
        <v>25</v>
      </c>
      <c r="AO4" s="22">
        <v>0</v>
      </c>
      <c r="AP4" s="68">
        <v>4</v>
      </c>
      <c r="AQ4" s="22">
        <v>24</v>
      </c>
      <c r="AR4" s="22">
        <v>4</v>
      </c>
      <c r="AS4" s="22">
        <v>0</v>
      </c>
      <c r="AT4" s="22">
        <v>3</v>
      </c>
      <c r="AU4" s="68">
        <v>5</v>
      </c>
      <c r="AV4" s="22">
        <v>30</v>
      </c>
      <c r="AW4" s="22">
        <v>0</v>
      </c>
      <c r="AX4" s="22">
        <v>16</v>
      </c>
      <c r="AY4" s="22">
        <v>0</v>
      </c>
      <c r="AZ4" s="68">
        <v>2</v>
      </c>
      <c r="BA4" s="22">
        <v>12</v>
      </c>
      <c r="BB4" s="22">
        <v>0</v>
      </c>
      <c r="BC4" s="22">
        <v>26</v>
      </c>
      <c r="BD4" s="22">
        <v>0</v>
      </c>
      <c r="BE4" s="68">
        <v>2</v>
      </c>
      <c r="BF4" s="22">
        <v>12</v>
      </c>
      <c r="BG4" s="22">
        <v>0</v>
      </c>
      <c r="BH4" s="22">
        <v>11</v>
      </c>
      <c r="BI4" s="22">
        <v>0</v>
      </c>
      <c r="BJ4" s="68">
        <v>2</v>
      </c>
      <c r="BK4" s="22">
        <v>12</v>
      </c>
      <c r="BL4" s="22">
        <v>0</v>
      </c>
      <c r="BM4" s="22">
        <v>6</v>
      </c>
      <c r="BN4" s="22">
        <v>2</v>
      </c>
      <c r="BO4" s="68">
        <v>2.2000000000000002</v>
      </c>
      <c r="BP4" s="22">
        <v>14</v>
      </c>
      <c r="BQ4" s="22">
        <v>1</v>
      </c>
      <c r="BR4" s="22">
        <v>2</v>
      </c>
      <c r="BS4" s="22">
        <v>0</v>
      </c>
      <c r="BT4" s="68">
        <v>4</v>
      </c>
      <c r="BU4" s="22">
        <v>24</v>
      </c>
      <c r="BV4" s="22">
        <v>0</v>
      </c>
      <c r="BW4" s="22">
        <v>27</v>
      </c>
      <c r="BX4" s="22">
        <v>0</v>
      </c>
      <c r="BY4" s="68">
        <v>2</v>
      </c>
      <c r="BZ4" s="22">
        <v>12</v>
      </c>
      <c r="CA4" s="22">
        <v>0</v>
      </c>
      <c r="CB4" s="22">
        <v>9</v>
      </c>
      <c r="CC4" s="22">
        <v>0</v>
      </c>
      <c r="CD4" s="68">
        <v>4</v>
      </c>
      <c r="CE4" s="22">
        <v>24</v>
      </c>
      <c r="CF4" s="22">
        <v>0</v>
      </c>
      <c r="CG4" s="22">
        <v>26</v>
      </c>
      <c r="CH4" s="22">
        <v>2</v>
      </c>
      <c r="CI4" s="68">
        <v>4</v>
      </c>
      <c r="CJ4" s="70">
        <v>24</v>
      </c>
      <c r="CK4" s="22">
        <v>0</v>
      </c>
      <c r="CL4" s="22">
        <v>12</v>
      </c>
      <c r="CM4" s="22">
        <v>0</v>
      </c>
      <c r="CN4" s="68">
        <v>1</v>
      </c>
      <c r="CO4" s="69">
        <v>6</v>
      </c>
      <c r="CP4" s="69">
        <v>0</v>
      </c>
      <c r="CQ4" s="69">
        <v>10</v>
      </c>
      <c r="CR4" s="69">
        <v>0</v>
      </c>
      <c r="CS4" s="68">
        <v>6</v>
      </c>
      <c r="CT4" s="22">
        <v>36</v>
      </c>
      <c r="CU4" s="22">
        <v>0</v>
      </c>
      <c r="CV4" s="22">
        <v>16</v>
      </c>
      <c r="CW4" s="22">
        <v>1</v>
      </c>
      <c r="CX4" s="68"/>
      <c r="CY4" s="69"/>
      <c r="CZ4" s="69"/>
      <c r="DA4" s="69"/>
      <c r="DB4" s="69"/>
      <c r="DC4" s="71">
        <v>4</v>
      </c>
      <c r="DD4" s="69">
        <v>24</v>
      </c>
      <c r="DE4" s="69">
        <v>0</v>
      </c>
      <c r="DF4" s="69">
        <v>18</v>
      </c>
      <c r="DG4" s="69">
        <v>3</v>
      </c>
      <c r="DH4" s="30"/>
      <c r="DM4" s="30"/>
      <c r="DR4" s="30"/>
      <c r="DW4" s="68">
        <v>4</v>
      </c>
      <c r="DX4" s="22">
        <v>24</v>
      </c>
      <c r="DY4" s="22">
        <v>0</v>
      </c>
      <c r="DZ4" s="22">
        <v>33</v>
      </c>
      <c r="EA4" s="22">
        <v>0</v>
      </c>
    </row>
    <row r="5" spans="1:151" x14ac:dyDescent="0.25">
      <c r="A5" s="76" t="str">
        <f>AA2</f>
        <v>Cullen</v>
      </c>
      <c r="B5" s="5">
        <f>AA52</f>
        <v>30</v>
      </c>
      <c r="C5" s="15">
        <f>AB52</f>
        <v>180</v>
      </c>
      <c r="D5" s="15">
        <f>AC52</f>
        <v>0</v>
      </c>
      <c r="E5" s="15">
        <f>AD52</f>
        <v>182</v>
      </c>
      <c r="F5" s="15">
        <f>AE52</f>
        <v>10</v>
      </c>
      <c r="G5" s="7">
        <f>E5/F5</f>
        <v>18.2</v>
      </c>
      <c r="H5" s="24">
        <v>1</v>
      </c>
      <c r="I5" s="7">
        <f>C5/F5</f>
        <v>18</v>
      </c>
      <c r="J5" s="7">
        <f>6*E5/C5</f>
        <v>6.0666666666666664</v>
      </c>
      <c r="K5" s="20"/>
      <c r="L5" s="68">
        <v>5</v>
      </c>
      <c r="M5" s="22">
        <v>30</v>
      </c>
      <c r="N5" s="22">
        <v>0</v>
      </c>
      <c r="O5" s="22">
        <v>26</v>
      </c>
      <c r="P5" s="22">
        <v>0</v>
      </c>
      <c r="Q5" s="68">
        <v>2</v>
      </c>
      <c r="R5" s="22">
        <v>12</v>
      </c>
      <c r="S5" s="22">
        <v>0</v>
      </c>
      <c r="T5" s="22">
        <v>21</v>
      </c>
      <c r="U5" s="22">
        <v>0</v>
      </c>
      <c r="V5" s="68"/>
      <c r="W5" s="70"/>
      <c r="X5" s="70"/>
      <c r="Y5" s="70"/>
      <c r="Z5" s="22"/>
      <c r="AA5" s="68">
        <v>4</v>
      </c>
      <c r="AB5" s="22">
        <v>24</v>
      </c>
      <c r="AC5" s="22">
        <v>0</v>
      </c>
      <c r="AD5" s="22">
        <v>32</v>
      </c>
      <c r="AE5" s="22">
        <v>2</v>
      </c>
      <c r="AF5" s="68">
        <v>4</v>
      </c>
      <c r="AG5" s="22">
        <v>24</v>
      </c>
      <c r="AH5" s="22">
        <v>0</v>
      </c>
      <c r="AI5" s="22">
        <v>31</v>
      </c>
      <c r="AJ5" s="22">
        <v>1</v>
      </c>
      <c r="AK5" s="68"/>
      <c r="AL5" s="70"/>
      <c r="AM5" s="22"/>
      <c r="AN5" s="22"/>
      <c r="AO5" s="22"/>
      <c r="AP5" s="68">
        <v>4</v>
      </c>
      <c r="AQ5" s="22">
        <v>24</v>
      </c>
      <c r="AR5" s="22">
        <v>1</v>
      </c>
      <c r="AS5" s="22">
        <v>9</v>
      </c>
      <c r="AT5" s="22">
        <v>3</v>
      </c>
      <c r="AU5" s="68">
        <v>6</v>
      </c>
      <c r="AV5" s="22">
        <v>36</v>
      </c>
      <c r="AW5" s="22">
        <v>0</v>
      </c>
      <c r="AX5" s="22">
        <v>44</v>
      </c>
      <c r="AY5" s="22">
        <v>1</v>
      </c>
      <c r="AZ5" s="68">
        <v>2</v>
      </c>
      <c r="BA5" s="69">
        <v>12</v>
      </c>
      <c r="BB5" s="69">
        <v>0</v>
      </c>
      <c r="BC5" s="69">
        <v>16</v>
      </c>
      <c r="BD5" s="69">
        <v>1</v>
      </c>
      <c r="BE5" s="68">
        <v>3</v>
      </c>
      <c r="BF5" s="22">
        <v>18</v>
      </c>
      <c r="BG5" s="22">
        <v>1</v>
      </c>
      <c r="BH5" s="22">
        <v>9</v>
      </c>
      <c r="BI5" s="22">
        <v>1</v>
      </c>
      <c r="BJ5" s="68">
        <v>1</v>
      </c>
      <c r="BK5" s="69">
        <v>6</v>
      </c>
      <c r="BL5" s="69">
        <v>0</v>
      </c>
      <c r="BM5" s="69">
        <v>7</v>
      </c>
      <c r="BN5" s="69">
        <v>2</v>
      </c>
      <c r="BO5" s="68">
        <v>2</v>
      </c>
      <c r="BP5" s="22">
        <v>12</v>
      </c>
      <c r="BQ5" s="22">
        <v>0</v>
      </c>
      <c r="BR5" s="22">
        <v>15</v>
      </c>
      <c r="BS5" s="22">
        <v>1</v>
      </c>
      <c r="BT5" s="68">
        <v>1</v>
      </c>
      <c r="BU5" s="69">
        <v>6</v>
      </c>
      <c r="BV5" s="69">
        <v>0</v>
      </c>
      <c r="BW5" s="69">
        <v>14</v>
      </c>
      <c r="BX5" s="69">
        <v>0</v>
      </c>
      <c r="BY5" s="68">
        <v>3</v>
      </c>
      <c r="BZ5" s="69">
        <v>18</v>
      </c>
      <c r="CA5" s="69">
        <v>0</v>
      </c>
      <c r="CB5" s="69">
        <v>29</v>
      </c>
      <c r="CC5" s="69">
        <v>1</v>
      </c>
      <c r="CD5" s="68">
        <v>8</v>
      </c>
      <c r="CE5" s="69">
        <v>48</v>
      </c>
      <c r="CF5" s="69">
        <v>1</v>
      </c>
      <c r="CG5" s="69">
        <v>29</v>
      </c>
      <c r="CH5" s="69">
        <v>0</v>
      </c>
      <c r="CI5" s="71">
        <v>4</v>
      </c>
      <c r="CJ5" s="70">
        <v>12</v>
      </c>
      <c r="CK5" s="69">
        <v>0</v>
      </c>
      <c r="CL5" s="69">
        <v>18</v>
      </c>
      <c r="CM5" s="69">
        <v>0</v>
      </c>
      <c r="CN5" s="68">
        <v>2</v>
      </c>
      <c r="CO5" s="22">
        <v>12</v>
      </c>
      <c r="CP5" s="22">
        <v>0</v>
      </c>
      <c r="CQ5" s="22">
        <v>15</v>
      </c>
      <c r="CR5" s="22">
        <v>0</v>
      </c>
      <c r="CS5" s="68">
        <v>2</v>
      </c>
      <c r="CT5" s="22">
        <v>12</v>
      </c>
      <c r="CU5" s="22">
        <v>0</v>
      </c>
      <c r="CV5" s="22">
        <v>15</v>
      </c>
      <c r="CW5" s="22">
        <v>1</v>
      </c>
      <c r="CX5" s="68"/>
      <c r="CY5" s="69"/>
      <c r="CZ5" s="69"/>
      <c r="DA5" s="69"/>
      <c r="DB5" s="69"/>
      <c r="DC5" s="30">
        <v>2</v>
      </c>
      <c r="DD5" s="69">
        <v>12</v>
      </c>
      <c r="DE5" s="69">
        <v>0</v>
      </c>
      <c r="DF5" s="69">
        <v>21</v>
      </c>
      <c r="DG5" s="69">
        <v>0</v>
      </c>
      <c r="DH5" s="30"/>
      <c r="DI5" s="26"/>
      <c r="DJ5" s="26"/>
      <c r="DK5" s="26"/>
      <c r="DL5" s="26"/>
      <c r="DM5" s="30"/>
      <c r="DR5" s="30"/>
      <c r="DW5" s="30">
        <v>4</v>
      </c>
      <c r="DX5">
        <v>24</v>
      </c>
      <c r="DY5">
        <v>0</v>
      </c>
      <c r="DZ5">
        <v>22</v>
      </c>
      <c r="EA5">
        <v>3</v>
      </c>
    </row>
    <row r="6" spans="1:151" x14ac:dyDescent="0.25">
      <c r="A6" s="4" t="str">
        <f>AF2</f>
        <v>Day G</v>
      </c>
      <c r="B6" s="5">
        <f>AF52</f>
        <v>72.5</v>
      </c>
      <c r="C6" s="15">
        <f>AG52</f>
        <v>437</v>
      </c>
      <c r="D6" s="15">
        <f>AH52</f>
        <v>3</v>
      </c>
      <c r="E6" s="15">
        <f>AI52</f>
        <v>319</v>
      </c>
      <c r="F6" s="15">
        <f>AJ52</f>
        <v>18</v>
      </c>
      <c r="G6" s="7">
        <f>E6/F6</f>
        <v>17.722222222222221</v>
      </c>
      <c r="H6" s="24">
        <v>2</v>
      </c>
      <c r="I6" s="7">
        <f>C6/F6</f>
        <v>24.277777777777779</v>
      </c>
      <c r="J6" s="7">
        <f>6*E6/C6</f>
        <v>4.3798627002288333</v>
      </c>
      <c r="K6" s="20"/>
      <c r="L6" s="68">
        <v>2</v>
      </c>
      <c r="M6" s="22">
        <v>12</v>
      </c>
      <c r="N6" s="22">
        <v>0</v>
      </c>
      <c r="O6" s="22">
        <v>24</v>
      </c>
      <c r="P6" s="22">
        <v>0</v>
      </c>
      <c r="Q6" s="68"/>
      <c r="R6" s="22"/>
      <c r="S6" s="22"/>
      <c r="T6" s="22"/>
      <c r="U6" s="22"/>
      <c r="V6" s="68"/>
      <c r="W6" s="70"/>
      <c r="X6" s="70"/>
      <c r="Y6" s="70"/>
      <c r="Z6" s="22"/>
      <c r="AA6" s="68">
        <v>4</v>
      </c>
      <c r="AB6" s="22">
        <v>24</v>
      </c>
      <c r="AC6" s="22">
        <v>0</v>
      </c>
      <c r="AD6" s="22">
        <v>19</v>
      </c>
      <c r="AE6" s="22">
        <v>2</v>
      </c>
      <c r="AF6" s="68">
        <v>4</v>
      </c>
      <c r="AG6" s="22">
        <v>24</v>
      </c>
      <c r="AH6" s="22">
        <v>0</v>
      </c>
      <c r="AI6" s="22">
        <v>27</v>
      </c>
      <c r="AJ6" s="22">
        <v>0</v>
      </c>
      <c r="AK6" s="68"/>
      <c r="AL6" s="70"/>
      <c r="AM6" s="22"/>
      <c r="AN6" s="22"/>
      <c r="AO6" s="22"/>
      <c r="AP6" s="68">
        <v>4</v>
      </c>
      <c r="AQ6" s="22">
        <v>24</v>
      </c>
      <c r="AR6" s="22">
        <v>1</v>
      </c>
      <c r="AS6" s="22">
        <v>13</v>
      </c>
      <c r="AT6" s="22">
        <v>2</v>
      </c>
      <c r="AU6" s="68"/>
      <c r="AV6" s="22"/>
      <c r="AW6" s="22"/>
      <c r="AX6" s="22"/>
      <c r="AY6" s="22"/>
      <c r="AZ6" s="68">
        <v>2</v>
      </c>
      <c r="BA6" s="69">
        <v>12</v>
      </c>
      <c r="BB6" s="69">
        <v>0</v>
      </c>
      <c r="BC6" s="69">
        <v>28</v>
      </c>
      <c r="BD6" s="69">
        <v>0</v>
      </c>
      <c r="BE6" s="68">
        <v>0.5</v>
      </c>
      <c r="BF6" s="22">
        <v>5</v>
      </c>
      <c r="BG6" s="22">
        <v>0</v>
      </c>
      <c r="BH6" s="22">
        <v>6</v>
      </c>
      <c r="BI6" s="22">
        <v>0</v>
      </c>
      <c r="BJ6" s="68">
        <v>2</v>
      </c>
      <c r="BK6" s="69">
        <v>12</v>
      </c>
      <c r="BL6" s="69">
        <v>0</v>
      </c>
      <c r="BM6" s="69">
        <v>9</v>
      </c>
      <c r="BN6" s="69">
        <v>0</v>
      </c>
      <c r="BO6" s="68">
        <v>3</v>
      </c>
      <c r="BP6" s="22">
        <v>18</v>
      </c>
      <c r="BQ6" s="22">
        <v>0</v>
      </c>
      <c r="BR6" s="22">
        <v>11</v>
      </c>
      <c r="BS6" s="22">
        <v>1</v>
      </c>
      <c r="BT6" s="68">
        <v>5</v>
      </c>
      <c r="BU6" s="69">
        <v>30</v>
      </c>
      <c r="BV6" s="69">
        <v>0</v>
      </c>
      <c r="BW6" s="69">
        <v>30</v>
      </c>
      <c r="BX6" s="69">
        <v>2</v>
      </c>
      <c r="BY6" s="68">
        <v>2</v>
      </c>
      <c r="BZ6" s="69">
        <v>12</v>
      </c>
      <c r="CA6" s="69">
        <v>0</v>
      </c>
      <c r="CB6" s="69">
        <v>19</v>
      </c>
      <c r="CC6" s="69">
        <v>0</v>
      </c>
      <c r="CD6" s="71">
        <v>2</v>
      </c>
      <c r="CE6" s="70">
        <v>12</v>
      </c>
      <c r="CF6" s="69">
        <v>0</v>
      </c>
      <c r="CG6" s="69">
        <v>31</v>
      </c>
      <c r="CH6" s="69">
        <v>0</v>
      </c>
      <c r="CI6" s="71">
        <v>4</v>
      </c>
      <c r="CJ6" s="70">
        <v>24</v>
      </c>
      <c r="CK6" s="69">
        <v>0</v>
      </c>
      <c r="CL6" s="69">
        <v>11</v>
      </c>
      <c r="CM6" s="69">
        <v>1</v>
      </c>
      <c r="CN6" s="68">
        <v>3</v>
      </c>
      <c r="CO6" s="22">
        <v>18</v>
      </c>
      <c r="CP6" s="22">
        <v>0</v>
      </c>
      <c r="CQ6" s="22">
        <v>29</v>
      </c>
      <c r="CR6" s="22">
        <v>1</v>
      </c>
      <c r="CS6" s="30">
        <v>8</v>
      </c>
      <c r="CT6" s="22">
        <v>48</v>
      </c>
      <c r="CU6" s="22">
        <v>0</v>
      </c>
      <c r="CV6" s="22">
        <v>39</v>
      </c>
      <c r="CW6" s="69">
        <v>2</v>
      </c>
      <c r="CX6" s="68"/>
      <c r="DA6" s="69"/>
      <c r="DB6" s="69"/>
      <c r="DC6" s="30">
        <v>1</v>
      </c>
      <c r="DD6" s="69">
        <v>6</v>
      </c>
      <c r="DE6" s="69">
        <v>0</v>
      </c>
      <c r="DF6" s="69">
        <v>15</v>
      </c>
      <c r="DG6" s="69">
        <v>0</v>
      </c>
      <c r="DH6" s="30"/>
      <c r="DM6" s="30"/>
      <c r="DR6" s="30"/>
      <c r="DW6" s="30"/>
    </row>
    <row r="7" spans="1:151" x14ac:dyDescent="0.25">
      <c r="A7" s="49" t="str">
        <f>L2</f>
        <v>Dean P</v>
      </c>
      <c r="B7" s="5">
        <f>L52</f>
        <v>14</v>
      </c>
      <c r="C7" s="6">
        <f>M52</f>
        <v>84</v>
      </c>
      <c r="D7" s="6">
        <f>N52</f>
        <v>0</v>
      </c>
      <c r="E7" s="6">
        <f>O52</f>
        <v>100</v>
      </c>
      <c r="F7" s="6">
        <f>P52</f>
        <v>1</v>
      </c>
      <c r="G7" s="7">
        <f>E7/F7</f>
        <v>100</v>
      </c>
      <c r="I7" s="7">
        <f>C7/F7</f>
        <v>84</v>
      </c>
      <c r="J7" s="7">
        <f>6*E7/C7</f>
        <v>7.1428571428571432</v>
      </c>
      <c r="K7" s="20"/>
      <c r="L7" s="68">
        <v>2</v>
      </c>
      <c r="M7" s="22">
        <v>12</v>
      </c>
      <c r="N7" s="22">
        <v>0</v>
      </c>
      <c r="O7" s="22">
        <v>8</v>
      </c>
      <c r="P7" s="22">
        <v>1</v>
      </c>
      <c r="Q7" s="68"/>
      <c r="R7" s="22"/>
      <c r="S7" s="22"/>
      <c r="T7" s="22"/>
      <c r="U7" s="22"/>
      <c r="V7" s="68"/>
      <c r="W7" s="70"/>
      <c r="X7" s="70"/>
      <c r="Y7" s="70"/>
      <c r="Z7" s="22"/>
      <c r="AA7" s="68">
        <v>4</v>
      </c>
      <c r="AB7" s="22">
        <v>24</v>
      </c>
      <c r="AC7" s="22">
        <v>0</v>
      </c>
      <c r="AD7" s="22">
        <v>33</v>
      </c>
      <c r="AE7" s="22">
        <v>2</v>
      </c>
      <c r="AF7" s="68">
        <v>7.5</v>
      </c>
      <c r="AG7" s="22">
        <v>47</v>
      </c>
      <c r="AH7" s="22">
        <v>0</v>
      </c>
      <c r="AI7" s="22">
        <v>25</v>
      </c>
      <c r="AJ7" s="22">
        <v>3</v>
      </c>
      <c r="AK7" s="68"/>
      <c r="AL7" s="70"/>
      <c r="AM7" s="22"/>
      <c r="AN7" s="22"/>
      <c r="AO7" s="22"/>
      <c r="AP7" s="68">
        <v>4</v>
      </c>
      <c r="AQ7" s="22">
        <v>24</v>
      </c>
      <c r="AR7" s="22">
        <v>0</v>
      </c>
      <c r="AS7" s="22">
        <v>14</v>
      </c>
      <c r="AT7" s="22">
        <v>0</v>
      </c>
      <c r="AU7" s="68"/>
      <c r="AV7" s="22"/>
      <c r="AW7" s="22"/>
      <c r="AX7" s="22"/>
      <c r="AY7" s="22"/>
      <c r="AZ7" s="68"/>
      <c r="BA7" s="69"/>
      <c r="BB7" s="69"/>
      <c r="BC7" s="69"/>
      <c r="BD7" s="69"/>
      <c r="BE7" s="68">
        <v>4</v>
      </c>
      <c r="BF7" s="22">
        <v>24</v>
      </c>
      <c r="BG7" s="22">
        <v>0</v>
      </c>
      <c r="BH7" s="22">
        <v>28</v>
      </c>
      <c r="BI7" s="22">
        <v>0</v>
      </c>
      <c r="BJ7" s="68">
        <v>3</v>
      </c>
      <c r="BK7" s="69">
        <v>18</v>
      </c>
      <c r="BL7" s="69">
        <v>0</v>
      </c>
      <c r="BM7" s="69">
        <v>27</v>
      </c>
      <c r="BN7" s="69">
        <v>2</v>
      </c>
      <c r="BO7" s="68">
        <v>8</v>
      </c>
      <c r="BP7" s="22">
        <v>48</v>
      </c>
      <c r="BQ7" s="22">
        <v>1</v>
      </c>
      <c r="BR7" s="22">
        <v>29</v>
      </c>
      <c r="BS7" s="22">
        <v>2</v>
      </c>
      <c r="BT7" s="68">
        <v>2</v>
      </c>
      <c r="BU7" s="69">
        <v>12</v>
      </c>
      <c r="BV7" s="69">
        <v>0</v>
      </c>
      <c r="BW7" s="69">
        <v>14</v>
      </c>
      <c r="BX7" s="69">
        <v>1</v>
      </c>
      <c r="BY7" s="68">
        <v>2</v>
      </c>
      <c r="BZ7" s="69">
        <v>12</v>
      </c>
      <c r="CA7" s="69">
        <v>0</v>
      </c>
      <c r="CB7" s="69">
        <v>16</v>
      </c>
      <c r="CC7" s="69">
        <v>1</v>
      </c>
      <c r="CD7" s="68">
        <v>8</v>
      </c>
      <c r="CE7" s="69">
        <v>48</v>
      </c>
      <c r="CF7" s="69">
        <v>1</v>
      </c>
      <c r="CG7" s="69">
        <v>43</v>
      </c>
      <c r="CH7" s="69">
        <v>2</v>
      </c>
      <c r="CI7" s="69">
        <v>7</v>
      </c>
      <c r="CJ7" s="69">
        <v>42</v>
      </c>
      <c r="CK7" s="69">
        <v>0</v>
      </c>
      <c r="CL7" s="69">
        <v>36</v>
      </c>
      <c r="CM7" s="69">
        <v>3</v>
      </c>
      <c r="CN7" s="68"/>
      <c r="CO7" s="22"/>
      <c r="CP7" s="22"/>
      <c r="CQ7" s="22"/>
      <c r="CR7" s="22"/>
      <c r="CS7" s="68">
        <v>4</v>
      </c>
      <c r="CT7" s="69">
        <v>24</v>
      </c>
      <c r="CU7" s="69">
        <v>0</v>
      </c>
      <c r="CV7" s="69">
        <v>27</v>
      </c>
      <c r="CW7" s="69">
        <v>1</v>
      </c>
      <c r="CX7" s="68"/>
      <c r="CY7" s="69"/>
      <c r="CZ7" s="69"/>
      <c r="DA7" s="69"/>
      <c r="DB7" s="69"/>
      <c r="DC7" s="30">
        <v>2</v>
      </c>
      <c r="DD7" s="69">
        <v>12</v>
      </c>
      <c r="DE7" s="69">
        <v>0</v>
      </c>
      <c r="DF7" s="69">
        <v>19</v>
      </c>
      <c r="DG7" s="69">
        <v>0</v>
      </c>
      <c r="DH7" s="30"/>
      <c r="DM7" s="30"/>
      <c r="DR7" s="30"/>
      <c r="DW7" s="30"/>
    </row>
    <row r="8" spans="1:151" x14ac:dyDescent="0.25">
      <c r="A8" s="78" t="str">
        <f>AP2</f>
        <v>Lewis</v>
      </c>
      <c r="B8" s="5">
        <f>AP52</f>
        <v>91</v>
      </c>
      <c r="C8" s="15">
        <f>AQ52</f>
        <v>546</v>
      </c>
      <c r="D8" s="15">
        <f>AR52</f>
        <v>17</v>
      </c>
      <c r="E8" s="15">
        <f>AS52</f>
        <v>292</v>
      </c>
      <c r="F8" s="15">
        <f>AT52</f>
        <v>21</v>
      </c>
      <c r="G8" s="7">
        <f t="shared" ref="G8:G19" si="0">E8/F8</f>
        <v>13.904761904761905</v>
      </c>
      <c r="H8" s="24">
        <v>3</v>
      </c>
      <c r="I8" s="7">
        <f t="shared" ref="I8:I18" si="1">C8/F8</f>
        <v>26</v>
      </c>
      <c r="J8" s="7">
        <f t="shared" ref="J8:J16" si="2">6*E8/C8</f>
        <v>3.2087912087912089</v>
      </c>
      <c r="L8" s="68">
        <v>2</v>
      </c>
      <c r="M8" s="22">
        <v>12</v>
      </c>
      <c r="N8" s="22">
        <v>0</v>
      </c>
      <c r="O8" s="22">
        <v>15</v>
      </c>
      <c r="P8" s="22">
        <v>0</v>
      </c>
      <c r="Q8" s="68"/>
      <c r="R8" s="22"/>
      <c r="S8" s="22"/>
      <c r="T8" s="22"/>
      <c r="U8" s="22"/>
      <c r="V8" s="68"/>
      <c r="W8" s="70"/>
      <c r="X8" s="70"/>
      <c r="Y8" s="70"/>
      <c r="Z8" s="22"/>
      <c r="AA8" s="68">
        <v>4</v>
      </c>
      <c r="AB8" s="22">
        <v>24</v>
      </c>
      <c r="AC8" s="22">
        <v>0</v>
      </c>
      <c r="AD8" s="22">
        <v>26</v>
      </c>
      <c r="AE8" s="22">
        <v>4</v>
      </c>
      <c r="AF8" s="68">
        <v>2</v>
      </c>
      <c r="AG8" s="22">
        <v>12</v>
      </c>
      <c r="AH8" s="22">
        <v>0</v>
      </c>
      <c r="AI8" s="22">
        <v>12</v>
      </c>
      <c r="AJ8" s="22">
        <v>2</v>
      </c>
      <c r="AK8" s="68"/>
      <c r="AL8" s="70"/>
      <c r="AM8" s="22"/>
      <c r="AN8" s="22"/>
      <c r="AO8" s="22"/>
      <c r="AP8" s="71">
        <v>2</v>
      </c>
      <c r="AQ8" s="22">
        <v>12</v>
      </c>
      <c r="AR8" s="22">
        <v>0</v>
      </c>
      <c r="AS8" s="22">
        <v>9</v>
      </c>
      <c r="AT8" s="69">
        <v>0</v>
      </c>
      <c r="AU8" s="68"/>
      <c r="AV8" s="22"/>
      <c r="AW8" s="22"/>
      <c r="AX8" s="22"/>
      <c r="AY8" s="22"/>
      <c r="AZ8" s="68"/>
      <c r="BA8" s="22"/>
      <c r="BB8" s="22"/>
      <c r="BC8" s="22"/>
      <c r="BD8" s="22"/>
      <c r="BE8" s="68">
        <v>2</v>
      </c>
      <c r="BF8" s="69">
        <v>12</v>
      </c>
      <c r="BG8" s="69">
        <v>0</v>
      </c>
      <c r="BH8" s="69">
        <v>10</v>
      </c>
      <c r="BI8" s="69">
        <v>1</v>
      </c>
      <c r="BJ8" s="68">
        <v>2</v>
      </c>
      <c r="BK8" s="69">
        <v>12</v>
      </c>
      <c r="BL8" s="69">
        <v>0</v>
      </c>
      <c r="BM8" s="69">
        <v>20</v>
      </c>
      <c r="BN8" s="69">
        <v>0</v>
      </c>
      <c r="BO8" s="68">
        <v>2</v>
      </c>
      <c r="BP8" s="22">
        <v>12</v>
      </c>
      <c r="BQ8" s="22">
        <v>1</v>
      </c>
      <c r="BR8" s="22">
        <v>6</v>
      </c>
      <c r="BS8" s="22">
        <v>1</v>
      </c>
      <c r="BT8" s="68">
        <v>0.4</v>
      </c>
      <c r="BU8" s="69">
        <v>4</v>
      </c>
      <c r="BV8" s="69">
        <v>0</v>
      </c>
      <c r="BW8" s="69">
        <v>9</v>
      </c>
      <c r="BX8" s="69">
        <v>0</v>
      </c>
      <c r="BY8" s="68">
        <v>3</v>
      </c>
      <c r="BZ8" s="69">
        <v>18</v>
      </c>
      <c r="CA8" s="69">
        <v>0</v>
      </c>
      <c r="CB8" s="69">
        <v>24</v>
      </c>
      <c r="CC8" s="69">
        <v>0</v>
      </c>
      <c r="CD8" s="71">
        <v>5</v>
      </c>
      <c r="CE8" s="69">
        <v>30</v>
      </c>
      <c r="CF8" s="69">
        <v>0</v>
      </c>
      <c r="CG8" s="69">
        <v>22</v>
      </c>
      <c r="CH8" s="69">
        <v>0</v>
      </c>
      <c r="CI8" s="71">
        <v>2</v>
      </c>
      <c r="CJ8" s="70">
        <v>12</v>
      </c>
      <c r="CK8" s="69">
        <v>0</v>
      </c>
      <c r="CL8" s="69">
        <v>9</v>
      </c>
      <c r="CM8" s="69">
        <v>1</v>
      </c>
      <c r="CN8" s="68"/>
      <c r="CO8" s="69"/>
      <c r="CP8" s="69"/>
      <c r="CQ8" s="69"/>
      <c r="CR8" s="69"/>
      <c r="CS8" s="68">
        <v>8</v>
      </c>
      <c r="CT8" s="69">
        <v>48</v>
      </c>
      <c r="CU8" s="69">
        <v>0</v>
      </c>
      <c r="CV8" s="69">
        <v>47</v>
      </c>
      <c r="CW8" s="69">
        <v>0</v>
      </c>
      <c r="CX8" s="68"/>
      <c r="CY8" s="69"/>
      <c r="CZ8" s="69"/>
      <c r="DA8" s="69"/>
      <c r="DB8" s="69"/>
      <c r="DC8" s="30">
        <v>7</v>
      </c>
      <c r="DD8" s="69">
        <v>42</v>
      </c>
      <c r="DE8" s="69">
        <v>0</v>
      </c>
      <c r="DF8" s="69">
        <v>44</v>
      </c>
      <c r="DG8" s="69">
        <v>0</v>
      </c>
      <c r="DH8" s="30"/>
      <c r="DM8" s="30"/>
      <c r="DR8" s="30"/>
      <c r="DW8" s="30"/>
    </row>
    <row r="9" spans="1:151" x14ac:dyDescent="0.25">
      <c r="A9" s="81" t="str">
        <f>AU2</f>
        <v>Loveridge</v>
      </c>
      <c r="B9" s="35">
        <f>AU52</f>
        <v>13</v>
      </c>
      <c r="C9" s="36">
        <f>AV52</f>
        <v>78</v>
      </c>
      <c r="D9" s="36">
        <f>AW52</f>
        <v>0</v>
      </c>
      <c r="E9" s="36">
        <f>AX52</f>
        <v>69</v>
      </c>
      <c r="F9" s="36">
        <f>AY52</f>
        <v>2</v>
      </c>
      <c r="G9" s="7">
        <f t="shared" si="0"/>
        <v>34.5</v>
      </c>
      <c r="H9" s="24"/>
      <c r="I9" s="7">
        <f t="shared" si="1"/>
        <v>39</v>
      </c>
      <c r="J9" s="7">
        <f t="shared" si="2"/>
        <v>5.3076923076923075</v>
      </c>
      <c r="K9" s="7"/>
      <c r="L9" s="68"/>
      <c r="M9" s="22"/>
      <c r="N9" s="22"/>
      <c r="O9" s="22"/>
      <c r="P9" s="22"/>
      <c r="Q9" s="68"/>
      <c r="R9" s="22"/>
      <c r="S9" s="22"/>
      <c r="T9" s="22"/>
      <c r="U9" s="22"/>
      <c r="V9" s="68"/>
      <c r="W9" s="70"/>
      <c r="X9" s="70"/>
      <c r="Y9" s="70"/>
      <c r="Z9" s="22"/>
      <c r="AA9" s="68">
        <v>3</v>
      </c>
      <c r="AB9" s="22">
        <v>18</v>
      </c>
      <c r="AC9" s="22">
        <v>0</v>
      </c>
      <c r="AD9" s="22">
        <v>11</v>
      </c>
      <c r="AE9" s="22">
        <v>0</v>
      </c>
      <c r="AF9" s="68">
        <v>6</v>
      </c>
      <c r="AG9" s="22">
        <v>36</v>
      </c>
      <c r="AH9" s="22">
        <v>0</v>
      </c>
      <c r="AI9" s="22">
        <v>25</v>
      </c>
      <c r="AJ9" s="22">
        <v>0</v>
      </c>
      <c r="AK9" s="68"/>
      <c r="AL9" s="70"/>
      <c r="AM9" s="22"/>
      <c r="AN9" s="22"/>
      <c r="AO9" s="22"/>
      <c r="AP9" s="68">
        <v>4</v>
      </c>
      <c r="AQ9" s="22">
        <v>24</v>
      </c>
      <c r="AR9" s="22">
        <v>0</v>
      </c>
      <c r="AS9" s="22">
        <v>9</v>
      </c>
      <c r="AT9" s="22">
        <v>0</v>
      </c>
      <c r="AU9" s="68"/>
      <c r="AV9" s="22"/>
      <c r="AW9" s="22"/>
      <c r="AX9" s="22"/>
      <c r="AY9" s="22"/>
      <c r="AZ9" s="68"/>
      <c r="BA9" s="22"/>
      <c r="BB9" s="22"/>
      <c r="BC9" s="22"/>
      <c r="BD9" s="22"/>
      <c r="BE9" s="68">
        <v>1</v>
      </c>
      <c r="BF9" s="69">
        <v>6</v>
      </c>
      <c r="BG9" s="69">
        <v>0</v>
      </c>
      <c r="BH9" s="69">
        <v>6</v>
      </c>
      <c r="BI9" s="69">
        <v>0</v>
      </c>
      <c r="BJ9" s="68">
        <v>3</v>
      </c>
      <c r="BK9" s="22">
        <v>18</v>
      </c>
      <c r="BL9" s="22">
        <v>0</v>
      </c>
      <c r="BM9" s="22">
        <v>17</v>
      </c>
      <c r="BN9" s="22">
        <v>1</v>
      </c>
      <c r="BO9" s="68">
        <v>8</v>
      </c>
      <c r="BP9" s="22">
        <v>48</v>
      </c>
      <c r="BQ9" s="22">
        <v>0</v>
      </c>
      <c r="BR9" s="22">
        <v>22</v>
      </c>
      <c r="BS9" s="22">
        <v>1</v>
      </c>
      <c r="BT9" s="68"/>
      <c r="BU9" s="70"/>
      <c r="BV9" s="22"/>
      <c r="BW9" s="22"/>
      <c r="BX9" s="22"/>
      <c r="BY9" s="68">
        <v>4</v>
      </c>
      <c r="BZ9" s="69">
        <v>24</v>
      </c>
      <c r="CA9" s="69">
        <v>0</v>
      </c>
      <c r="CB9" s="69">
        <v>17</v>
      </c>
      <c r="CC9" s="69">
        <v>0</v>
      </c>
      <c r="CD9" s="68">
        <v>8</v>
      </c>
      <c r="CE9" s="70">
        <v>48</v>
      </c>
      <c r="CF9" s="22">
        <v>0</v>
      </c>
      <c r="CG9" s="22">
        <v>44</v>
      </c>
      <c r="CH9" s="22">
        <v>0</v>
      </c>
      <c r="CI9" s="68">
        <v>4</v>
      </c>
      <c r="CJ9" s="70">
        <v>24</v>
      </c>
      <c r="CK9" s="22">
        <v>0</v>
      </c>
      <c r="CL9" s="22">
        <v>27</v>
      </c>
      <c r="CM9" s="22">
        <v>2</v>
      </c>
      <c r="CN9" s="68"/>
      <c r="CO9" s="69"/>
      <c r="CP9" s="69"/>
      <c r="CQ9" s="69"/>
      <c r="CR9" s="69"/>
      <c r="CS9" s="68">
        <v>4</v>
      </c>
      <c r="CT9" s="69">
        <v>24</v>
      </c>
      <c r="CU9" s="69">
        <v>0</v>
      </c>
      <c r="CV9" s="69">
        <v>10</v>
      </c>
      <c r="CW9" s="69">
        <v>2</v>
      </c>
      <c r="CX9" s="68"/>
      <c r="CY9" s="69"/>
      <c r="CZ9" s="69"/>
      <c r="DA9" s="69"/>
      <c r="DB9" s="69"/>
      <c r="DC9" s="30">
        <v>2</v>
      </c>
      <c r="DD9" s="69">
        <v>12</v>
      </c>
      <c r="DE9" s="69">
        <v>0</v>
      </c>
      <c r="DF9" s="69">
        <v>27</v>
      </c>
      <c r="DG9" s="69">
        <v>0</v>
      </c>
      <c r="DH9" s="30"/>
      <c r="DM9" s="30"/>
      <c r="DR9" s="30"/>
      <c r="DW9" s="30"/>
    </row>
    <row r="10" spans="1:151" x14ac:dyDescent="0.25">
      <c r="A10" s="81" t="str">
        <f>AZ2</f>
        <v>Marugonda</v>
      </c>
      <c r="B10" s="35">
        <f>AZ52</f>
        <v>10</v>
      </c>
      <c r="C10" s="36">
        <f>BA52</f>
        <v>60</v>
      </c>
      <c r="D10" s="36">
        <f>BB52</f>
        <v>0</v>
      </c>
      <c r="E10" s="36">
        <f>BC52</f>
        <v>106</v>
      </c>
      <c r="F10" s="36">
        <f>BD52</f>
        <v>3</v>
      </c>
      <c r="G10" s="7">
        <f>E10/F10</f>
        <v>35.333333333333336</v>
      </c>
      <c r="H10" s="24"/>
      <c r="I10" s="7">
        <f>C10/F10</f>
        <v>20</v>
      </c>
      <c r="J10" s="7">
        <f>6*E10/C10</f>
        <v>10.6</v>
      </c>
      <c r="K10" s="7"/>
      <c r="L10" s="68"/>
      <c r="M10" s="22"/>
      <c r="N10" s="22"/>
      <c r="O10" s="22"/>
      <c r="P10" s="22"/>
      <c r="Q10" s="68"/>
      <c r="R10" s="22"/>
      <c r="S10" s="22"/>
      <c r="T10" s="22"/>
      <c r="U10" s="22"/>
      <c r="V10" s="68"/>
      <c r="W10" s="70"/>
      <c r="X10" s="70"/>
      <c r="Y10" s="70"/>
      <c r="Z10" s="22"/>
      <c r="AA10" s="71"/>
      <c r="AB10" s="22"/>
      <c r="AC10" s="22"/>
      <c r="AD10" s="22"/>
      <c r="AE10" s="22"/>
      <c r="AF10" s="68">
        <v>3</v>
      </c>
      <c r="AG10" s="22">
        <v>18</v>
      </c>
      <c r="AH10" s="22">
        <v>1</v>
      </c>
      <c r="AI10" s="22">
        <v>10</v>
      </c>
      <c r="AJ10" s="22">
        <v>0</v>
      </c>
      <c r="AK10" s="68"/>
      <c r="AL10" s="70"/>
      <c r="AM10" s="22"/>
      <c r="AN10" s="22"/>
      <c r="AO10" s="22"/>
      <c r="AP10" s="68">
        <v>8</v>
      </c>
      <c r="AQ10" s="22">
        <v>48</v>
      </c>
      <c r="AR10" s="22">
        <v>1</v>
      </c>
      <c r="AS10" s="22">
        <v>33</v>
      </c>
      <c r="AT10" s="22">
        <v>0</v>
      </c>
      <c r="AU10" s="68"/>
      <c r="AV10" s="22"/>
      <c r="AW10" s="22"/>
      <c r="AX10" s="22"/>
      <c r="AY10" s="22"/>
      <c r="AZ10" s="68"/>
      <c r="BA10" s="22"/>
      <c r="BB10" s="22"/>
      <c r="BC10" s="22"/>
      <c r="BD10" s="22"/>
      <c r="BE10" s="68">
        <v>3</v>
      </c>
      <c r="BF10" s="22">
        <v>18</v>
      </c>
      <c r="BG10" s="22">
        <v>0</v>
      </c>
      <c r="BH10" s="22">
        <v>14</v>
      </c>
      <c r="BI10" s="22">
        <v>3</v>
      </c>
      <c r="BJ10" s="68">
        <v>3</v>
      </c>
      <c r="BK10" s="22">
        <v>18</v>
      </c>
      <c r="BL10" s="22">
        <v>0</v>
      </c>
      <c r="BM10" s="22">
        <v>11</v>
      </c>
      <c r="BN10" s="22">
        <v>1</v>
      </c>
      <c r="BO10" s="68">
        <v>7.5</v>
      </c>
      <c r="BP10" s="22">
        <v>42</v>
      </c>
      <c r="BQ10" s="22">
        <v>1</v>
      </c>
      <c r="BR10" s="22">
        <v>35</v>
      </c>
      <c r="BS10" s="22">
        <v>3</v>
      </c>
      <c r="BT10" s="68"/>
      <c r="BU10" s="70"/>
      <c r="BV10" s="22"/>
      <c r="BW10" s="22"/>
      <c r="BX10" s="22"/>
      <c r="BY10" s="68">
        <v>4</v>
      </c>
      <c r="BZ10" s="70">
        <v>24</v>
      </c>
      <c r="CA10" s="22">
        <v>0</v>
      </c>
      <c r="CB10" s="22">
        <v>21</v>
      </c>
      <c r="CC10" s="22">
        <v>1</v>
      </c>
      <c r="CD10" s="68">
        <v>3</v>
      </c>
      <c r="CE10" s="70">
        <v>18</v>
      </c>
      <c r="CF10" s="22">
        <v>0</v>
      </c>
      <c r="CG10" s="22">
        <v>28</v>
      </c>
      <c r="CH10" s="22">
        <v>0</v>
      </c>
      <c r="CI10" s="68">
        <v>4</v>
      </c>
      <c r="CJ10" s="69">
        <v>24</v>
      </c>
      <c r="CK10" s="69">
        <v>0</v>
      </c>
      <c r="CL10" s="69">
        <v>25</v>
      </c>
      <c r="CM10" s="69">
        <v>0</v>
      </c>
      <c r="CN10" s="68"/>
      <c r="CO10" s="22"/>
      <c r="CP10" s="22"/>
      <c r="CQ10" s="22"/>
      <c r="CR10" s="22"/>
      <c r="CS10" s="68">
        <v>7</v>
      </c>
      <c r="CT10" s="22">
        <v>42</v>
      </c>
      <c r="CU10" s="22">
        <v>0</v>
      </c>
      <c r="CV10" s="22">
        <v>45</v>
      </c>
      <c r="CW10" s="22">
        <v>1</v>
      </c>
      <c r="CX10" s="68"/>
      <c r="CY10" s="69"/>
      <c r="CZ10" s="69"/>
      <c r="DA10" s="69"/>
      <c r="DB10" s="69"/>
      <c r="DC10" s="30">
        <v>1</v>
      </c>
      <c r="DD10" s="69">
        <v>6</v>
      </c>
      <c r="DE10" s="69">
        <v>0</v>
      </c>
      <c r="DF10" s="69">
        <v>9</v>
      </c>
      <c r="DG10" s="69">
        <v>0</v>
      </c>
      <c r="DH10" s="30"/>
      <c r="DM10" s="30"/>
      <c r="DR10" s="30"/>
      <c r="DW10" s="30"/>
    </row>
    <row r="11" spans="1:151" x14ac:dyDescent="0.25">
      <c r="A11" s="76" t="str">
        <f>BE2</f>
        <v>Mason-Wilkes</v>
      </c>
      <c r="B11" s="5">
        <f>BE52</f>
        <v>19.100000000000001</v>
      </c>
      <c r="C11" s="15">
        <f>BF52</f>
        <v>115</v>
      </c>
      <c r="D11" s="15">
        <f>BG52</f>
        <v>1</v>
      </c>
      <c r="E11" s="15">
        <f>BH52</f>
        <v>108</v>
      </c>
      <c r="F11" s="15">
        <f>BI52</f>
        <v>5</v>
      </c>
      <c r="G11" s="7">
        <f t="shared" si="0"/>
        <v>21.6</v>
      </c>
      <c r="H11" s="24">
        <v>1</v>
      </c>
      <c r="I11" s="7">
        <f t="shared" si="1"/>
        <v>23</v>
      </c>
      <c r="J11" s="7">
        <f t="shared" si="2"/>
        <v>5.6347826086956525</v>
      </c>
      <c r="K11" s="7"/>
      <c r="L11" s="68"/>
      <c r="M11" s="22"/>
      <c r="N11" s="22"/>
      <c r="O11" s="22"/>
      <c r="P11" s="69"/>
      <c r="Q11" s="68"/>
      <c r="R11" s="22"/>
      <c r="S11" s="22"/>
      <c r="T11" s="22"/>
      <c r="U11" s="22"/>
      <c r="V11" s="71"/>
      <c r="W11" s="69"/>
      <c r="X11" s="69"/>
      <c r="Y11" s="69"/>
      <c r="Z11" s="69"/>
      <c r="AA11" s="68"/>
      <c r="AB11" s="22"/>
      <c r="AC11" s="22"/>
      <c r="AD11" s="22"/>
      <c r="AE11" s="22"/>
      <c r="AF11" s="68">
        <v>4</v>
      </c>
      <c r="AG11" s="22">
        <v>24</v>
      </c>
      <c r="AH11" s="22">
        <v>0</v>
      </c>
      <c r="AI11" s="22">
        <v>20</v>
      </c>
      <c r="AJ11" s="22">
        <v>2</v>
      </c>
      <c r="AK11" s="68"/>
      <c r="AL11" s="70"/>
      <c r="AM11" s="22"/>
      <c r="AN11" s="22"/>
      <c r="AO11" s="22"/>
      <c r="AP11" s="74">
        <v>2</v>
      </c>
      <c r="AQ11" s="22">
        <v>12</v>
      </c>
      <c r="AR11" s="22">
        <v>0</v>
      </c>
      <c r="AS11" s="22">
        <v>7</v>
      </c>
      <c r="AT11" s="22">
        <v>0</v>
      </c>
      <c r="AU11" s="68"/>
      <c r="AV11" s="22"/>
      <c r="AW11" s="22"/>
      <c r="AX11" s="22"/>
      <c r="AY11" s="72"/>
      <c r="AZ11" s="68"/>
      <c r="BA11" s="22"/>
      <c r="BB11" s="22"/>
      <c r="BC11" s="22"/>
      <c r="BD11" s="22"/>
      <c r="BE11" s="68">
        <v>2</v>
      </c>
      <c r="BF11" s="22">
        <v>12</v>
      </c>
      <c r="BG11" s="22">
        <v>0</v>
      </c>
      <c r="BH11" s="22">
        <v>12</v>
      </c>
      <c r="BI11" s="22">
        <v>0</v>
      </c>
      <c r="BJ11" s="68"/>
      <c r="BK11" s="22"/>
      <c r="BL11" s="22"/>
      <c r="BM11" s="22"/>
      <c r="BN11" s="22"/>
      <c r="BO11" s="68">
        <v>2</v>
      </c>
      <c r="BP11" s="22">
        <v>12</v>
      </c>
      <c r="BQ11" s="22">
        <v>0</v>
      </c>
      <c r="BR11" s="22">
        <v>8</v>
      </c>
      <c r="BS11" s="22">
        <v>1</v>
      </c>
      <c r="BT11" s="68"/>
      <c r="BU11" s="70"/>
      <c r="BV11" s="22"/>
      <c r="BW11" s="22"/>
      <c r="BX11" s="22"/>
      <c r="BY11" s="68"/>
      <c r="BZ11" s="70"/>
      <c r="CA11" s="22"/>
      <c r="CB11" s="22"/>
      <c r="CC11" s="22"/>
      <c r="CD11" s="68">
        <v>6</v>
      </c>
      <c r="CE11" s="70">
        <v>36</v>
      </c>
      <c r="CF11" s="22">
        <v>0</v>
      </c>
      <c r="CG11" s="22">
        <v>21</v>
      </c>
      <c r="CH11" s="22">
        <v>1</v>
      </c>
      <c r="CI11" s="68">
        <v>2</v>
      </c>
      <c r="CJ11" s="70">
        <v>12</v>
      </c>
      <c r="CK11" s="22">
        <v>0</v>
      </c>
      <c r="CL11" s="22">
        <v>15</v>
      </c>
      <c r="CM11" s="22">
        <v>1</v>
      </c>
      <c r="CN11" s="68"/>
      <c r="CO11" s="22"/>
      <c r="CP11" s="22"/>
      <c r="CQ11" s="22"/>
      <c r="CR11" s="22"/>
      <c r="CS11" s="68">
        <v>7</v>
      </c>
      <c r="CT11" s="22">
        <v>42</v>
      </c>
      <c r="CU11" s="22">
        <v>0</v>
      </c>
      <c r="CV11" s="22">
        <v>47</v>
      </c>
      <c r="CW11" s="22">
        <v>2</v>
      </c>
      <c r="CX11" s="68"/>
      <c r="DC11" s="30">
        <v>3</v>
      </c>
      <c r="DD11" s="69">
        <v>18</v>
      </c>
      <c r="DE11" s="69">
        <v>0</v>
      </c>
      <c r="DF11" s="69">
        <v>14</v>
      </c>
      <c r="DG11" s="69">
        <v>2</v>
      </c>
      <c r="DH11" s="30"/>
      <c r="DM11" s="30"/>
      <c r="DR11" s="30"/>
      <c r="DW11" s="30"/>
    </row>
    <row r="12" spans="1:151" x14ac:dyDescent="0.25">
      <c r="A12" s="76" t="str">
        <f>BJ2</f>
        <v>O'Reilly</v>
      </c>
      <c r="B12" s="5">
        <f>BJ52</f>
        <v>18.3</v>
      </c>
      <c r="C12" s="15">
        <f>BK52</f>
        <v>111</v>
      </c>
      <c r="D12" s="15">
        <f>BL52</f>
        <v>0</v>
      </c>
      <c r="E12" s="15">
        <f>BM52</f>
        <v>116</v>
      </c>
      <c r="F12" s="15">
        <f>BN52</f>
        <v>8</v>
      </c>
      <c r="G12" s="7">
        <f t="shared" si="0"/>
        <v>14.5</v>
      </c>
      <c r="H12" s="24"/>
      <c r="I12" s="7">
        <f t="shared" si="1"/>
        <v>13.875</v>
      </c>
      <c r="J12" s="7">
        <f t="shared" si="2"/>
        <v>6.2702702702702702</v>
      </c>
      <c r="K12" s="7"/>
      <c r="L12" s="68"/>
      <c r="M12" s="22"/>
      <c r="N12" s="22"/>
      <c r="O12" s="22"/>
      <c r="P12" s="69"/>
      <c r="Q12" s="68"/>
      <c r="R12" s="22"/>
      <c r="S12" s="22"/>
      <c r="T12" s="22"/>
      <c r="U12" s="22"/>
      <c r="V12" s="71"/>
      <c r="W12" s="69"/>
      <c r="X12" s="69"/>
      <c r="Y12" s="69"/>
      <c r="Z12" s="69"/>
      <c r="AA12" s="68"/>
      <c r="AB12" s="22"/>
      <c r="AC12" s="22"/>
      <c r="AD12" s="22"/>
      <c r="AE12" s="22"/>
      <c r="AF12" s="68">
        <v>8</v>
      </c>
      <c r="AG12" s="22">
        <v>48</v>
      </c>
      <c r="AH12" s="22">
        <v>1</v>
      </c>
      <c r="AI12" s="22">
        <v>14</v>
      </c>
      <c r="AJ12" s="22">
        <v>4</v>
      </c>
      <c r="AK12" s="68"/>
      <c r="AL12" s="70"/>
      <c r="AM12" s="22"/>
      <c r="AN12" s="22"/>
      <c r="AO12" s="22"/>
      <c r="AP12" s="68">
        <v>4</v>
      </c>
      <c r="AQ12" s="22">
        <v>24</v>
      </c>
      <c r="AR12" s="22">
        <v>1</v>
      </c>
      <c r="AS12" s="22">
        <v>8</v>
      </c>
      <c r="AT12" s="22">
        <v>1</v>
      </c>
      <c r="AU12" s="68"/>
      <c r="AV12" s="22"/>
      <c r="AW12" s="22"/>
      <c r="AX12" s="22"/>
      <c r="AY12" s="70"/>
      <c r="AZ12" s="68"/>
      <c r="BA12" s="22"/>
      <c r="BB12" s="22"/>
      <c r="BC12" s="22"/>
      <c r="BD12" s="22"/>
      <c r="BE12" s="68"/>
      <c r="BF12" s="22"/>
      <c r="BG12" s="22"/>
      <c r="BH12" s="22"/>
      <c r="BI12" s="22"/>
      <c r="BJ12" s="68"/>
      <c r="BK12" s="22"/>
      <c r="BL12" s="22"/>
      <c r="BM12" s="22"/>
      <c r="BN12" s="22"/>
      <c r="BO12" s="68">
        <v>2</v>
      </c>
      <c r="BP12" s="22">
        <v>12</v>
      </c>
      <c r="BQ12" s="22">
        <v>0</v>
      </c>
      <c r="BR12" s="22">
        <v>20</v>
      </c>
      <c r="BS12" s="22">
        <v>0</v>
      </c>
      <c r="BT12" s="68"/>
      <c r="BU12" s="70"/>
      <c r="BV12" s="22"/>
      <c r="BW12" s="22"/>
      <c r="BX12" s="22"/>
      <c r="BY12" s="68"/>
      <c r="BZ12" s="70"/>
      <c r="CA12" s="22"/>
      <c r="CB12" s="22"/>
      <c r="CC12" s="22"/>
      <c r="CD12" s="68"/>
      <c r="CE12" s="70"/>
      <c r="CF12" s="22"/>
      <c r="CG12" s="22"/>
      <c r="CH12" s="22"/>
      <c r="CI12" s="68">
        <v>4</v>
      </c>
      <c r="CJ12" s="70">
        <v>24</v>
      </c>
      <c r="CK12" s="22">
        <v>0</v>
      </c>
      <c r="CL12" s="22">
        <v>29</v>
      </c>
      <c r="CM12" s="22">
        <v>1</v>
      </c>
      <c r="CN12" s="68"/>
      <c r="CO12" s="22"/>
      <c r="CP12" s="22"/>
      <c r="CQ12" s="22"/>
      <c r="CR12" s="22"/>
      <c r="CS12" s="68">
        <v>6</v>
      </c>
      <c r="CT12" s="22">
        <v>36</v>
      </c>
      <c r="CU12" s="22">
        <v>2</v>
      </c>
      <c r="CV12" s="22">
        <v>25</v>
      </c>
      <c r="CW12" s="22">
        <v>0</v>
      </c>
      <c r="CX12" s="68"/>
      <c r="DC12" s="30">
        <v>6</v>
      </c>
      <c r="DD12" s="69">
        <v>36</v>
      </c>
      <c r="DE12" s="69">
        <v>0</v>
      </c>
      <c r="DF12" s="69">
        <v>16</v>
      </c>
      <c r="DG12" s="69">
        <v>1</v>
      </c>
      <c r="DH12" s="30"/>
      <c r="DM12" s="30"/>
      <c r="DR12" s="30"/>
      <c r="DW12" s="30"/>
    </row>
    <row r="13" spans="1:151" x14ac:dyDescent="0.25">
      <c r="A13" s="76" t="str">
        <f>BO2</f>
        <v>Owens R</v>
      </c>
      <c r="B13" s="5">
        <f>BO52</f>
        <v>49.2</v>
      </c>
      <c r="C13" s="15">
        <f>BP52</f>
        <v>296</v>
      </c>
      <c r="D13" s="15">
        <f>BQ52</f>
        <v>5</v>
      </c>
      <c r="E13" s="15">
        <f>BR52</f>
        <v>208</v>
      </c>
      <c r="F13" s="15">
        <f>BS52</f>
        <v>14</v>
      </c>
      <c r="G13" s="7">
        <f t="shared" si="0"/>
        <v>14.857142857142858</v>
      </c>
      <c r="H13" s="24"/>
      <c r="I13" s="7">
        <f t="shared" si="1"/>
        <v>21.142857142857142</v>
      </c>
      <c r="J13" s="7">
        <f>6*E13/C13</f>
        <v>4.2162162162162158</v>
      </c>
      <c r="K13" s="7"/>
      <c r="L13" s="68"/>
      <c r="M13" s="22"/>
      <c r="N13" s="22"/>
      <c r="O13" s="22"/>
      <c r="P13" s="69"/>
      <c r="Q13" s="68"/>
      <c r="R13" s="22"/>
      <c r="S13" s="22"/>
      <c r="T13" s="22"/>
      <c r="U13" s="22"/>
      <c r="V13" s="71"/>
      <c r="W13" s="69"/>
      <c r="X13" s="69"/>
      <c r="Y13" s="69"/>
      <c r="Z13" s="69"/>
      <c r="AA13" s="68"/>
      <c r="AB13" s="22"/>
      <c r="AC13" s="22"/>
      <c r="AD13" s="22"/>
      <c r="AE13" s="22"/>
      <c r="AF13" s="68">
        <v>4</v>
      </c>
      <c r="AG13" s="22">
        <v>24</v>
      </c>
      <c r="AH13" s="22">
        <v>0</v>
      </c>
      <c r="AI13" s="22">
        <v>20</v>
      </c>
      <c r="AJ13" s="22">
        <v>2</v>
      </c>
      <c r="AK13" s="68"/>
      <c r="AL13" s="70"/>
      <c r="AM13" s="22"/>
      <c r="AN13" s="22"/>
      <c r="AO13" s="22"/>
      <c r="AP13" s="68">
        <v>8</v>
      </c>
      <c r="AQ13" s="22">
        <v>48</v>
      </c>
      <c r="AR13" s="22">
        <v>3</v>
      </c>
      <c r="AS13" s="22">
        <v>18</v>
      </c>
      <c r="AT13" s="22">
        <v>0</v>
      </c>
      <c r="AU13" s="68"/>
      <c r="AV13" s="22"/>
      <c r="AW13" s="22"/>
      <c r="AX13" s="22"/>
      <c r="AY13" s="70"/>
      <c r="AZ13" s="68"/>
      <c r="BA13" s="22"/>
      <c r="BB13" s="22"/>
      <c r="BC13" s="22"/>
      <c r="BD13" s="22"/>
      <c r="BE13" s="68"/>
      <c r="BF13" s="22"/>
      <c r="BG13" s="22"/>
      <c r="BH13" s="22"/>
      <c r="BI13" s="22"/>
      <c r="BJ13" s="68"/>
      <c r="BK13" s="22"/>
      <c r="BL13" s="22"/>
      <c r="BM13" s="22"/>
      <c r="BN13" s="22"/>
      <c r="BO13" s="68">
        <v>4</v>
      </c>
      <c r="BP13" s="22">
        <v>24</v>
      </c>
      <c r="BQ13" s="22">
        <v>0</v>
      </c>
      <c r="BR13" s="22">
        <v>22</v>
      </c>
      <c r="BS13" s="22">
        <v>1</v>
      </c>
      <c r="BT13" s="68"/>
      <c r="BU13" s="70"/>
      <c r="BV13" s="22"/>
      <c r="BW13" s="22"/>
      <c r="BX13" s="22"/>
      <c r="BY13" s="68"/>
      <c r="BZ13" s="70"/>
      <c r="CA13" s="22"/>
      <c r="CB13" s="22"/>
      <c r="CC13" s="22"/>
      <c r="CD13" s="68"/>
      <c r="CE13" s="70"/>
      <c r="CF13" s="22"/>
      <c r="CG13" s="22"/>
      <c r="CH13" s="22"/>
      <c r="CI13" s="68">
        <v>8</v>
      </c>
      <c r="CJ13" s="70">
        <v>48</v>
      </c>
      <c r="CK13" s="22">
        <v>0</v>
      </c>
      <c r="CL13" s="22">
        <v>27</v>
      </c>
      <c r="CM13" s="22">
        <v>0</v>
      </c>
      <c r="CN13" s="68"/>
      <c r="CO13" s="22"/>
      <c r="CP13" s="22"/>
      <c r="CQ13" s="22"/>
      <c r="CR13" s="22"/>
      <c r="CS13" s="68"/>
      <c r="CT13" s="22"/>
      <c r="CU13" s="22"/>
      <c r="CV13" s="22"/>
      <c r="CW13" s="22"/>
      <c r="CX13" s="68"/>
      <c r="DC13" s="30">
        <v>4</v>
      </c>
      <c r="DD13" s="69">
        <v>24</v>
      </c>
      <c r="DE13" s="69">
        <v>0</v>
      </c>
      <c r="DF13" s="69">
        <v>10</v>
      </c>
      <c r="DG13" s="69">
        <v>2</v>
      </c>
      <c r="DH13" s="30"/>
      <c r="DM13" s="30"/>
      <c r="DR13" s="30"/>
      <c r="DW13" s="30"/>
    </row>
    <row r="14" spans="1:151" x14ac:dyDescent="0.25">
      <c r="A14" s="79" t="str">
        <f>BT2</f>
        <v>Phillips G</v>
      </c>
      <c r="B14" s="35">
        <f>BT52</f>
        <v>14.4</v>
      </c>
      <c r="C14" s="36">
        <f>BU52</f>
        <v>88</v>
      </c>
      <c r="D14" s="36">
        <f>BV52</f>
        <v>0</v>
      </c>
      <c r="E14" s="36">
        <f>BW52</f>
        <v>119</v>
      </c>
      <c r="F14" s="36">
        <f>BX52</f>
        <v>3</v>
      </c>
      <c r="G14" s="7">
        <f>E14/F14</f>
        <v>39.666666666666664</v>
      </c>
      <c r="H14" s="24"/>
      <c r="I14" s="7">
        <f>C14/F14</f>
        <v>29.333333333333332</v>
      </c>
      <c r="J14" s="7">
        <f>6*E14/C14</f>
        <v>8.1136363636363633</v>
      </c>
      <c r="K14" s="7"/>
      <c r="L14" s="68"/>
      <c r="M14" s="22"/>
      <c r="N14" s="22"/>
      <c r="O14" s="22"/>
      <c r="P14" s="22"/>
      <c r="Q14" s="68"/>
      <c r="R14" s="22"/>
      <c r="S14" s="22"/>
      <c r="T14" s="22"/>
      <c r="U14" s="22"/>
      <c r="V14" s="68"/>
      <c r="W14" s="70"/>
      <c r="X14" s="70"/>
      <c r="Y14" s="70"/>
      <c r="Z14" s="22"/>
      <c r="AA14" s="68"/>
      <c r="AB14" s="22"/>
      <c r="AC14" s="22"/>
      <c r="AD14" s="22"/>
      <c r="AE14" s="22"/>
      <c r="AF14" s="68">
        <v>9</v>
      </c>
      <c r="AG14" s="22">
        <v>54</v>
      </c>
      <c r="AH14" s="22">
        <v>1</v>
      </c>
      <c r="AI14" s="22">
        <v>38</v>
      </c>
      <c r="AJ14" s="22">
        <v>1</v>
      </c>
      <c r="AK14" s="68"/>
      <c r="AL14" s="70"/>
      <c r="AM14" s="22"/>
      <c r="AN14" s="22"/>
      <c r="AO14" s="22"/>
      <c r="AP14" s="68">
        <v>4</v>
      </c>
      <c r="AQ14" s="22">
        <v>24</v>
      </c>
      <c r="AR14" s="22">
        <v>0</v>
      </c>
      <c r="AS14" s="22">
        <v>20</v>
      </c>
      <c r="AT14" s="22">
        <v>2</v>
      </c>
      <c r="AU14" s="68"/>
      <c r="AV14" s="70"/>
      <c r="AW14" s="22"/>
      <c r="AX14" s="22"/>
      <c r="AY14" s="22"/>
      <c r="AZ14" s="68"/>
      <c r="BA14" s="22"/>
      <c r="BB14" s="22"/>
      <c r="BC14" s="22"/>
      <c r="BD14" s="22"/>
      <c r="BE14" s="68"/>
      <c r="BF14" s="22"/>
      <c r="BG14" s="22"/>
      <c r="BH14" s="22"/>
      <c r="BI14" s="22"/>
      <c r="BJ14" s="68"/>
      <c r="BK14" s="22"/>
      <c r="BL14" s="22"/>
      <c r="BM14" s="22"/>
      <c r="BN14" s="22"/>
      <c r="BO14" s="68">
        <v>2</v>
      </c>
      <c r="BP14" s="22">
        <v>12</v>
      </c>
      <c r="BQ14" s="22">
        <v>1</v>
      </c>
      <c r="BR14" s="22">
        <v>15</v>
      </c>
      <c r="BS14" s="22">
        <v>0</v>
      </c>
      <c r="BT14" s="68"/>
      <c r="BU14" s="70"/>
      <c r="BV14" s="22"/>
      <c r="BW14" s="22"/>
      <c r="BX14" s="22"/>
      <c r="BY14" s="68"/>
      <c r="BZ14" s="70"/>
      <c r="CA14" s="22"/>
      <c r="CB14" s="22"/>
      <c r="CC14" s="22"/>
      <c r="CD14" s="68"/>
      <c r="CE14" s="70"/>
      <c r="CF14" s="22"/>
      <c r="CG14" s="22"/>
      <c r="CH14" s="22"/>
      <c r="CI14" s="68">
        <v>7</v>
      </c>
      <c r="CJ14" s="70">
        <v>42</v>
      </c>
      <c r="CK14" s="22">
        <v>0</v>
      </c>
      <c r="CL14" s="22">
        <v>44</v>
      </c>
      <c r="CM14" s="22">
        <v>2</v>
      </c>
      <c r="CN14" s="68"/>
      <c r="CO14" s="22"/>
      <c r="CP14" s="22"/>
      <c r="CQ14" s="22"/>
      <c r="CR14" s="22"/>
      <c r="CS14" s="68"/>
      <c r="CT14" s="22"/>
      <c r="CU14" s="22"/>
      <c r="CV14" s="22"/>
      <c r="CW14" s="22"/>
      <c r="CX14" s="68"/>
      <c r="DC14" s="30"/>
      <c r="DD14" s="4"/>
      <c r="DH14" s="30"/>
      <c r="DM14" s="30"/>
      <c r="DR14" s="30"/>
      <c r="DW14" s="30"/>
    </row>
    <row r="15" spans="1:151" x14ac:dyDescent="0.25">
      <c r="A15" s="77" t="str">
        <f>BY2</f>
        <v>Prior J</v>
      </c>
      <c r="B15" s="5">
        <f>BY52</f>
        <v>20.3</v>
      </c>
      <c r="C15" s="15">
        <f>BZ52</f>
        <v>123</v>
      </c>
      <c r="D15" s="15">
        <f>CA52</f>
        <v>0</v>
      </c>
      <c r="E15" s="15">
        <f>CB52</f>
        <v>142</v>
      </c>
      <c r="F15" s="15">
        <f>CC52</f>
        <v>3</v>
      </c>
      <c r="G15" s="7">
        <f>E15/F15</f>
        <v>47.333333333333336</v>
      </c>
      <c r="H15" s="24"/>
      <c r="I15" s="7">
        <f>C15/F15</f>
        <v>41</v>
      </c>
      <c r="J15" s="7">
        <f>6*E15/C15</f>
        <v>6.9268292682926829</v>
      </c>
      <c r="K15" s="7"/>
      <c r="L15" s="68"/>
      <c r="M15" s="22"/>
      <c r="N15" s="22"/>
      <c r="O15" s="22"/>
      <c r="P15" s="22"/>
      <c r="Q15" s="68"/>
      <c r="R15" s="22"/>
      <c r="S15" s="22"/>
      <c r="T15" s="22"/>
      <c r="U15" s="22"/>
      <c r="V15" s="68"/>
      <c r="W15" s="70"/>
      <c r="X15" s="70"/>
      <c r="Y15" s="70"/>
      <c r="Z15" s="22"/>
      <c r="AA15" s="68"/>
      <c r="AB15" s="22"/>
      <c r="AC15" s="22"/>
      <c r="AD15" s="22"/>
      <c r="AE15" s="22"/>
      <c r="AF15" s="68"/>
      <c r="AG15" s="22"/>
      <c r="AH15" s="22"/>
      <c r="AI15" s="22"/>
      <c r="AJ15" s="22"/>
      <c r="AK15" s="68"/>
      <c r="AL15" s="70"/>
      <c r="AM15" s="22"/>
      <c r="AN15" s="22"/>
      <c r="AO15" s="22"/>
      <c r="AP15" s="68"/>
      <c r="AQ15" s="22"/>
      <c r="AR15" s="22"/>
      <c r="AS15" s="22"/>
      <c r="AT15" s="22"/>
      <c r="AU15" s="68"/>
      <c r="AV15" s="70"/>
      <c r="AW15" s="22"/>
      <c r="AX15" s="22"/>
      <c r="AY15" s="22"/>
      <c r="AZ15" s="68"/>
      <c r="BA15" s="22"/>
      <c r="BB15" s="22"/>
      <c r="BC15" s="22"/>
      <c r="BD15" s="22"/>
      <c r="BE15" s="68"/>
      <c r="BF15" s="22"/>
      <c r="BG15" s="22"/>
      <c r="BH15" s="22"/>
      <c r="BI15" s="22"/>
      <c r="BJ15" s="68"/>
      <c r="BK15" s="22"/>
      <c r="BL15" s="22"/>
      <c r="BM15" s="22"/>
      <c r="BN15" s="22"/>
      <c r="BO15" s="68"/>
      <c r="BP15" s="22"/>
      <c r="BQ15" s="22"/>
      <c r="BR15" s="22"/>
      <c r="BS15" s="22"/>
      <c r="BT15" s="68"/>
      <c r="BU15" s="70"/>
      <c r="BV15" s="22"/>
      <c r="BW15" s="22"/>
      <c r="BX15" s="22"/>
      <c r="BY15" s="68"/>
      <c r="BZ15" s="70"/>
      <c r="CA15" s="22"/>
      <c r="CB15" s="22"/>
      <c r="CC15" s="22"/>
      <c r="CD15" s="68"/>
      <c r="CE15" s="70"/>
      <c r="CF15" s="22"/>
      <c r="CG15" s="22"/>
      <c r="CH15" s="22"/>
      <c r="CI15" s="68"/>
      <c r="CJ15" s="70"/>
      <c r="CK15" s="22"/>
      <c r="CL15" s="22"/>
      <c r="CM15" s="22"/>
      <c r="CN15" s="68"/>
      <c r="CO15" s="22"/>
      <c r="CP15" s="22"/>
      <c r="CQ15" s="22"/>
      <c r="CR15" s="22"/>
      <c r="CS15" s="68"/>
      <c r="CT15" s="22"/>
      <c r="CU15" s="22"/>
      <c r="CV15" s="22"/>
      <c r="CW15" s="22"/>
      <c r="CX15" s="68"/>
      <c r="DC15" s="4"/>
      <c r="DD15" s="4"/>
      <c r="DH15" s="30"/>
      <c r="DM15" s="30"/>
      <c r="DR15" s="30"/>
      <c r="DW15" s="30"/>
    </row>
    <row r="16" spans="1:151" x14ac:dyDescent="0.25">
      <c r="A16" s="80" t="str">
        <f>CI2</f>
        <v>Stephens M</v>
      </c>
      <c r="B16" s="5">
        <f>CI52</f>
        <v>53</v>
      </c>
      <c r="C16" s="15">
        <f>CJ52</f>
        <v>318</v>
      </c>
      <c r="D16" s="15">
        <f>CK52</f>
        <v>0</v>
      </c>
      <c r="E16" s="15">
        <f>CL52</f>
        <v>283</v>
      </c>
      <c r="F16" s="15">
        <f>CM52</f>
        <v>11</v>
      </c>
      <c r="G16" s="7">
        <f t="shared" si="0"/>
        <v>25.727272727272727</v>
      </c>
      <c r="H16" s="24">
        <v>1</v>
      </c>
      <c r="I16" s="7">
        <f t="shared" si="1"/>
        <v>28.90909090909091</v>
      </c>
      <c r="J16" s="7">
        <f t="shared" si="2"/>
        <v>5.3396226415094343</v>
      </c>
      <c r="K16" s="7"/>
      <c r="L16" s="68"/>
      <c r="M16" s="22"/>
      <c r="N16" s="22"/>
      <c r="O16" s="22"/>
      <c r="P16" s="22"/>
      <c r="Q16" s="68"/>
      <c r="R16" s="22"/>
      <c r="S16" s="22"/>
      <c r="T16" s="22"/>
      <c r="U16" s="22"/>
      <c r="V16" s="68"/>
      <c r="W16" s="70"/>
      <c r="X16" s="70"/>
      <c r="Y16" s="70"/>
      <c r="Z16" s="22"/>
      <c r="AA16" s="68"/>
      <c r="AB16" s="22"/>
      <c r="AC16" s="22"/>
      <c r="AD16" s="22"/>
      <c r="AE16" s="22"/>
      <c r="AF16" s="68">
        <v>4</v>
      </c>
      <c r="AG16" s="22">
        <v>24</v>
      </c>
      <c r="AH16" s="22">
        <v>0</v>
      </c>
      <c r="AI16" s="22">
        <v>16</v>
      </c>
      <c r="AJ16" s="22">
        <v>0</v>
      </c>
      <c r="AK16" s="68"/>
      <c r="AL16" s="70"/>
      <c r="AM16" s="22"/>
      <c r="AN16" s="22"/>
      <c r="AO16" s="22"/>
      <c r="AP16" s="68">
        <v>10</v>
      </c>
      <c r="AQ16" s="22">
        <v>60</v>
      </c>
      <c r="AR16" s="22">
        <v>1</v>
      </c>
      <c r="AS16" s="22">
        <v>33</v>
      </c>
      <c r="AT16" s="22">
        <v>3</v>
      </c>
      <c r="AU16" s="68"/>
      <c r="AV16" s="70"/>
      <c r="AW16" s="22"/>
      <c r="AX16" s="22"/>
      <c r="AY16" s="22"/>
      <c r="AZ16" s="68"/>
      <c r="BA16" s="22"/>
      <c r="BB16" s="22"/>
      <c r="BC16" s="22"/>
      <c r="BD16" s="22"/>
      <c r="BE16" s="68"/>
      <c r="BF16" s="22"/>
      <c r="BG16" s="22"/>
      <c r="BH16" s="22"/>
      <c r="BI16" s="22"/>
      <c r="BJ16" s="68"/>
      <c r="BK16" s="22"/>
      <c r="BL16" s="22"/>
      <c r="BM16" s="22"/>
      <c r="BN16" s="22"/>
      <c r="BO16" s="68">
        <v>2</v>
      </c>
      <c r="BP16" s="22">
        <v>12</v>
      </c>
      <c r="BQ16" s="22">
        <v>0</v>
      </c>
      <c r="BR16" s="22">
        <v>7</v>
      </c>
      <c r="BS16" s="22">
        <v>1</v>
      </c>
      <c r="BT16" s="68"/>
      <c r="BU16" s="70"/>
      <c r="BV16" s="22"/>
      <c r="BW16" s="22"/>
      <c r="BX16" s="22"/>
      <c r="BY16" s="68"/>
      <c r="BZ16" s="70"/>
      <c r="CA16" s="22"/>
      <c r="CB16" s="22"/>
      <c r="CC16" s="22"/>
      <c r="CD16" s="68"/>
      <c r="CE16" s="70"/>
      <c r="CF16" s="22"/>
      <c r="CG16" s="22"/>
      <c r="CH16" s="22"/>
      <c r="CI16" s="68">
        <v>4</v>
      </c>
      <c r="CJ16" s="70">
        <v>24</v>
      </c>
      <c r="CK16" s="22">
        <v>0</v>
      </c>
      <c r="CL16" s="22">
        <v>24</v>
      </c>
      <c r="CM16" s="22">
        <v>0</v>
      </c>
      <c r="CN16" s="68"/>
      <c r="CO16" s="22"/>
      <c r="CP16" s="22"/>
      <c r="CQ16" s="22"/>
      <c r="CR16" s="22"/>
      <c r="CS16" s="68"/>
      <c r="CT16" s="22"/>
      <c r="CU16" s="22"/>
      <c r="CV16" s="22"/>
      <c r="CW16" s="22"/>
      <c r="CX16" s="68"/>
      <c r="DC16" s="4"/>
      <c r="DD16" s="4"/>
      <c r="DH16" s="30"/>
      <c r="DM16" s="30"/>
      <c r="DR16" s="30"/>
      <c r="DW16" s="30"/>
    </row>
    <row r="17" spans="1:127" x14ac:dyDescent="0.25">
      <c r="A17" s="77" t="str">
        <f>CD2</f>
        <v>Stephens P</v>
      </c>
      <c r="B17" s="5">
        <f>CD52</f>
        <v>47</v>
      </c>
      <c r="C17" s="15">
        <f>CE52</f>
        <v>282</v>
      </c>
      <c r="D17" s="15">
        <f>CF52</f>
        <v>2</v>
      </c>
      <c r="E17" s="15">
        <f>CG52</f>
        <v>255</v>
      </c>
      <c r="F17" s="15">
        <f>CH52</f>
        <v>5</v>
      </c>
      <c r="G17" s="7">
        <f t="shared" si="0"/>
        <v>51</v>
      </c>
      <c r="I17" s="7">
        <f t="shared" si="1"/>
        <v>56.4</v>
      </c>
      <c r="J17" s="7">
        <f>6*E17/C17</f>
        <v>5.4255319148936172</v>
      </c>
      <c r="K17" s="7"/>
      <c r="L17" s="68"/>
      <c r="M17" s="70"/>
      <c r="N17" s="22"/>
      <c r="O17" s="22"/>
      <c r="P17" s="22"/>
      <c r="Q17" s="68"/>
      <c r="R17" s="22"/>
      <c r="S17" s="22"/>
      <c r="T17" s="22"/>
      <c r="U17" s="22"/>
      <c r="V17" s="68"/>
      <c r="W17" s="70"/>
      <c r="X17" s="70"/>
      <c r="Y17" s="70"/>
      <c r="Z17" s="22"/>
      <c r="AA17" s="68"/>
      <c r="AB17" s="22"/>
      <c r="AC17" s="22"/>
      <c r="AD17" s="22"/>
      <c r="AE17" s="22"/>
      <c r="AF17" s="68">
        <v>8</v>
      </c>
      <c r="AG17" s="22">
        <v>48</v>
      </c>
      <c r="AH17" s="22">
        <v>0</v>
      </c>
      <c r="AI17" s="22">
        <v>43</v>
      </c>
      <c r="AJ17" s="22">
        <v>1</v>
      </c>
      <c r="AK17" s="68"/>
      <c r="AL17" s="70"/>
      <c r="AM17" s="22"/>
      <c r="AN17" s="22"/>
      <c r="AO17" s="22"/>
      <c r="AP17" s="68">
        <v>4</v>
      </c>
      <c r="AQ17" s="70">
        <v>24</v>
      </c>
      <c r="AR17" s="22">
        <v>1</v>
      </c>
      <c r="AS17" s="22">
        <v>13</v>
      </c>
      <c r="AT17" s="22">
        <v>2</v>
      </c>
      <c r="AU17" s="68"/>
      <c r="AV17" s="70"/>
      <c r="AW17" s="22"/>
      <c r="AX17" s="22"/>
      <c r="AY17" s="22"/>
      <c r="AZ17" s="68"/>
      <c r="BA17" s="22"/>
      <c r="BB17" s="22"/>
      <c r="BC17" s="22"/>
      <c r="BD17" s="22"/>
      <c r="BE17" s="68"/>
      <c r="BF17" s="22"/>
      <c r="BG17" s="22"/>
      <c r="BH17" s="22"/>
      <c r="BI17" s="22"/>
      <c r="BJ17" s="68"/>
      <c r="BK17" s="22"/>
      <c r="BL17" s="22"/>
      <c r="BM17" s="22"/>
      <c r="BN17" s="22"/>
      <c r="BO17" s="68">
        <v>3</v>
      </c>
      <c r="BP17" s="22">
        <v>18</v>
      </c>
      <c r="BQ17" s="22">
        <v>0</v>
      </c>
      <c r="BR17" s="22">
        <v>10</v>
      </c>
      <c r="BS17" s="22">
        <v>1</v>
      </c>
      <c r="BT17" s="68"/>
      <c r="BU17" s="70"/>
      <c r="BV17" s="22"/>
      <c r="BW17" s="22"/>
      <c r="BX17" s="22"/>
      <c r="BY17" s="68"/>
      <c r="BZ17" s="70"/>
      <c r="CA17" s="22"/>
      <c r="CB17" s="22"/>
      <c r="CC17" s="22"/>
      <c r="CD17" s="68"/>
      <c r="CE17" s="70"/>
      <c r="CF17" s="22"/>
      <c r="CG17" s="22"/>
      <c r="CH17" s="22"/>
      <c r="CI17" s="30"/>
      <c r="CJ17" s="69"/>
      <c r="CK17" s="22"/>
      <c r="CL17" s="22"/>
      <c r="CM17" s="22"/>
      <c r="CN17" s="68"/>
      <c r="CO17" s="22"/>
      <c r="CP17" s="22"/>
      <c r="CQ17" s="22"/>
      <c r="CR17" s="22"/>
      <c r="CS17" s="30"/>
      <c r="CT17" s="22"/>
      <c r="CU17" s="22"/>
      <c r="CV17" s="22"/>
      <c r="CW17" s="22"/>
      <c r="CX17" s="68"/>
      <c r="DH17" s="30"/>
      <c r="DM17" s="30"/>
      <c r="DR17" s="30"/>
      <c r="DW17" s="30"/>
    </row>
    <row r="18" spans="1:127" x14ac:dyDescent="0.25">
      <c r="A18" s="81" t="str">
        <f>CN2</f>
        <v>Stewart</v>
      </c>
      <c r="B18" s="5">
        <f>CN52</f>
        <v>13</v>
      </c>
      <c r="C18" s="15">
        <f>CO52</f>
        <v>78</v>
      </c>
      <c r="D18" s="15">
        <f>CP52</f>
        <v>4</v>
      </c>
      <c r="E18" s="15">
        <f>CQ52</f>
        <v>64</v>
      </c>
      <c r="F18" s="15">
        <f>CR52</f>
        <v>3</v>
      </c>
      <c r="G18" s="7">
        <f t="shared" si="0"/>
        <v>21.333333333333332</v>
      </c>
      <c r="H18" s="24"/>
      <c r="I18" s="7">
        <f t="shared" si="1"/>
        <v>26</v>
      </c>
      <c r="J18" s="7">
        <f>6*E18/C18</f>
        <v>4.9230769230769234</v>
      </c>
      <c r="K18" s="7"/>
      <c r="L18" s="68"/>
      <c r="M18" s="70"/>
      <c r="N18" s="22"/>
      <c r="O18" s="22"/>
      <c r="P18" s="22"/>
      <c r="Q18" s="68"/>
      <c r="R18" s="22"/>
      <c r="S18" s="22"/>
      <c r="T18" s="22"/>
      <c r="U18" s="22"/>
      <c r="V18" s="68"/>
      <c r="W18" s="70"/>
      <c r="X18" s="70"/>
      <c r="Y18" s="70"/>
      <c r="Z18" s="22"/>
      <c r="AA18" s="68"/>
      <c r="AB18" s="22"/>
      <c r="AC18" s="22"/>
      <c r="AD18" s="22"/>
      <c r="AE18" s="22"/>
      <c r="AF18" s="68">
        <v>2</v>
      </c>
      <c r="AG18" s="22">
        <v>12</v>
      </c>
      <c r="AH18" s="22">
        <v>0</v>
      </c>
      <c r="AI18" s="22">
        <v>14</v>
      </c>
      <c r="AJ18" s="22">
        <v>0</v>
      </c>
      <c r="AK18" s="68"/>
      <c r="AL18" s="70"/>
      <c r="AM18" s="22"/>
      <c r="AN18" s="22"/>
      <c r="AO18" s="22"/>
      <c r="AP18" s="68">
        <v>4</v>
      </c>
      <c r="AQ18" s="22">
        <v>24</v>
      </c>
      <c r="AR18" s="22">
        <v>0</v>
      </c>
      <c r="AS18" s="22">
        <v>11</v>
      </c>
      <c r="AT18" s="22">
        <v>1</v>
      </c>
      <c r="AU18" s="68"/>
      <c r="AV18" s="70"/>
      <c r="AW18" s="22"/>
      <c r="AX18" s="22"/>
      <c r="AY18" s="22"/>
      <c r="AZ18" s="68"/>
      <c r="BA18" s="22"/>
      <c r="BB18" s="22"/>
      <c r="BC18" s="22"/>
      <c r="BD18" s="22"/>
      <c r="BE18" s="68"/>
      <c r="BF18" s="22"/>
      <c r="BG18" s="22"/>
      <c r="BH18" s="22"/>
      <c r="BI18" s="22"/>
      <c r="BJ18" s="68"/>
      <c r="BK18" s="22"/>
      <c r="BL18" s="22"/>
      <c r="BM18" s="22"/>
      <c r="BN18" s="22"/>
      <c r="BO18" s="68"/>
      <c r="BP18" s="22"/>
      <c r="BQ18" s="22"/>
      <c r="BR18" s="22"/>
      <c r="BS18" s="22"/>
      <c r="BT18" s="68"/>
      <c r="BU18" s="70"/>
      <c r="BV18" s="22"/>
      <c r="BW18" s="22"/>
      <c r="BX18" s="22"/>
      <c r="BY18" s="68"/>
      <c r="BZ18" s="70"/>
      <c r="CA18" s="22"/>
      <c r="CB18" s="22"/>
      <c r="CC18" s="22"/>
      <c r="CD18" s="68"/>
      <c r="CE18" s="70"/>
      <c r="CF18" s="22"/>
      <c r="CG18" s="22"/>
      <c r="CH18" s="22"/>
      <c r="CI18" s="30"/>
      <c r="CJ18" s="69"/>
      <c r="CK18" s="22"/>
      <c r="CL18" s="22"/>
      <c r="CM18" s="22"/>
      <c r="CN18" s="68"/>
      <c r="CO18" s="22"/>
      <c r="CP18" s="22"/>
      <c r="CQ18" s="22"/>
      <c r="CR18" s="22"/>
      <c r="CS18" s="30"/>
      <c r="CT18" s="22"/>
      <c r="CU18" s="22"/>
      <c r="CV18" s="22"/>
      <c r="CW18" s="22"/>
      <c r="CX18" s="68"/>
      <c r="DH18" s="30"/>
      <c r="DM18" s="30"/>
      <c r="DR18" s="30"/>
      <c r="DW18" s="30"/>
    </row>
    <row r="19" spans="1:127" x14ac:dyDescent="0.25">
      <c r="A19" s="80" t="str">
        <f>CS2</f>
        <v>Thomas D</v>
      </c>
      <c r="B19" s="5">
        <f>CS52</f>
        <v>55</v>
      </c>
      <c r="C19" s="15">
        <f>CT52</f>
        <v>330</v>
      </c>
      <c r="D19" s="15">
        <f>CU52</f>
        <v>2</v>
      </c>
      <c r="E19" s="15">
        <f>CV52</f>
        <v>298</v>
      </c>
      <c r="F19" s="15">
        <f>CW52</f>
        <v>10</v>
      </c>
      <c r="G19" s="7">
        <f t="shared" si="0"/>
        <v>29.8</v>
      </c>
      <c r="H19" s="24"/>
      <c r="I19" s="7">
        <f>C19/F19</f>
        <v>33</v>
      </c>
      <c r="J19" s="7">
        <f>6*E19/C19</f>
        <v>5.418181818181818</v>
      </c>
      <c r="K19" s="7"/>
      <c r="L19" s="68"/>
      <c r="M19" s="70"/>
      <c r="N19" s="22"/>
      <c r="O19" s="22"/>
      <c r="P19" s="22"/>
      <c r="Q19" s="68"/>
      <c r="R19" s="22"/>
      <c r="S19" s="22"/>
      <c r="T19" s="22"/>
      <c r="U19" s="22"/>
      <c r="V19" s="68"/>
      <c r="W19" s="70"/>
      <c r="X19" s="70"/>
      <c r="Y19" s="70"/>
      <c r="Z19" s="22"/>
      <c r="AA19" s="68"/>
      <c r="AB19" s="22"/>
      <c r="AC19" s="22"/>
      <c r="AD19" s="22"/>
      <c r="AE19" s="22"/>
      <c r="AF19" s="68"/>
      <c r="AG19" s="22"/>
      <c r="AH19" s="22"/>
      <c r="AI19" s="22"/>
      <c r="AJ19" s="22"/>
      <c r="AK19" s="68"/>
      <c r="AL19" s="70"/>
      <c r="AM19" s="22"/>
      <c r="AN19" s="22"/>
      <c r="AO19" s="22"/>
      <c r="AP19" s="68">
        <v>8</v>
      </c>
      <c r="AQ19" s="22">
        <v>48</v>
      </c>
      <c r="AR19" s="22">
        <v>4</v>
      </c>
      <c r="AS19" s="22">
        <v>13</v>
      </c>
      <c r="AT19" s="22">
        <v>2</v>
      </c>
      <c r="AU19" s="68"/>
      <c r="AV19" s="70"/>
      <c r="AW19" s="22"/>
      <c r="AX19" s="22"/>
      <c r="AY19" s="22"/>
      <c r="AZ19" s="30"/>
      <c r="BE19" s="68"/>
      <c r="BF19" s="22"/>
      <c r="BG19" s="22"/>
      <c r="BH19" s="22"/>
      <c r="BI19" s="22"/>
      <c r="BJ19" s="68"/>
      <c r="BK19" s="22"/>
      <c r="BL19" s="22"/>
      <c r="BM19" s="22"/>
      <c r="BN19" s="22"/>
      <c r="BO19" s="68"/>
      <c r="BP19" s="22"/>
      <c r="BQ19" s="22"/>
      <c r="BR19" s="22"/>
      <c r="BS19" s="22"/>
      <c r="BT19" s="68"/>
      <c r="BU19" s="70"/>
      <c r="BV19" s="22"/>
      <c r="BW19" s="22"/>
      <c r="BX19" s="22"/>
      <c r="BY19" s="68"/>
      <c r="BZ19" s="70"/>
      <c r="CA19" s="22"/>
      <c r="CB19" s="22"/>
      <c r="CC19" s="22"/>
      <c r="CD19" s="68"/>
      <c r="CE19" s="69"/>
      <c r="CF19" s="22"/>
      <c r="CG19" s="22"/>
      <c r="CH19" s="22"/>
      <c r="CI19" s="30"/>
      <c r="CJ19" s="69"/>
      <c r="CK19" s="22"/>
      <c r="CL19" s="22"/>
      <c r="CM19" s="22"/>
      <c r="CN19" s="68"/>
      <c r="CO19" s="22"/>
      <c r="CP19" s="22"/>
      <c r="CQ19" s="22"/>
      <c r="CR19" s="22"/>
      <c r="CS19" s="30"/>
      <c r="CT19" s="22"/>
      <c r="CU19" s="22"/>
      <c r="CV19" s="22"/>
      <c r="CW19" s="22"/>
      <c r="CX19" s="68"/>
      <c r="DH19" s="30"/>
      <c r="DM19" s="30"/>
      <c r="DR19" s="30"/>
      <c r="DW19" s="30"/>
    </row>
    <row r="20" spans="1:127" x14ac:dyDescent="0.25">
      <c r="A20" s="82" t="s">
        <v>2</v>
      </c>
      <c r="C20" s="18"/>
      <c r="D20" s="18"/>
      <c r="E20" s="18"/>
      <c r="F20" s="18"/>
      <c r="K20" s="7"/>
      <c r="L20" s="68"/>
      <c r="M20" s="70"/>
      <c r="N20" s="22"/>
      <c r="O20" s="22"/>
      <c r="P20" s="22"/>
      <c r="Q20" s="68"/>
      <c r="R20" s="22"/>
      <c r="S20" s="22"/>
      <c r="T20" s="22"/>
      <c r="U20" s="22"/>
      <c r="V20" s="68"/>
      <c r="W20" s="70"/>
      <c r="X20" s="70"/>
      <c r="Y20" s="70"/>
      <c r="Z20" s="22"/>
      <c r="AA20" s="68"/>
      <c r="AB20" s="22"/>
      <c r="AC20" s="22"/>
      <c r="AD20" s="22"/>
      <c r="AE20" s="22"/>
      <c r="AF20" s="68"/>
      <c r="AG20" s="22"/>
      <c r="AH20" s="22"/>
      <c r="AI20" s="22"/>
      <c r="AJ20" s="22"/>
      <c r="AK20" s="68"/>
      <c r="AL20" s="70"/>
      <c r="AM20" s="22"/>
      <c r="AN20" s="22"/>
      <c r="AO20" s="22"/>
      <c r="AP20" s="30">
        <v>7</v>
      </c>
      <c r="AQ20" s="22">
        <v>42</v>
      </c>
      <c r="AR20" s="22">
        <v>0</v>
      </c>
      <c r="AS20" s="22">
        <v>38</v>
      </c>
      <c r="AT20" s="22">
        <v>1</v>
      </c>
      <c r="AU20" s="68"/>
      <c r="AV20" s="70"/>
      <c r="AW20" s="22"/>
      <c r="AX20" s="22"/>
      <c r="AY20" s="22"/>
      <c r="AZ20" s="30"/>
      <c r="BE20" s="68"/>
      <c r="BF20" s="22"/>
      <c r="BG20" s="22"/>
      <c r="BH20" s="22"/>
      <c r="BI20" s="22"/>
      <c r="BJ20" s="68"/>
      <c r="BK20" s="22"/>
      <c r="BL20" s="22"/>
      <c r="BM20" s="22"/>
      <c r="BN20" s="22"/>
      <c r="BO20" s="68"/>
      <c r="BP20" s="22"/>
      <c r="BQ20" s="22"/>
      <c r="BR20" s="22"/>
      <c r="BS20" s="22"/>
      <c r="BT20" s="68"/>
      <c r="BU20" s="70"/>
      <c r="BV20" s="22"/>
      <c r="BW20" s="22"/>
      <c r="BX20" s="22"/>
      <c r="BY20" s="68"/>
      <c r="BZ20" s="70"/>
      <c r="CA20" s="22"/>
      <c r="CB20" s="22"/>
      <c r="CC20" s="22"/>
      <c r="CD20" s="68"/>
      <c r="CE20" s="69"/>
      <c r="CF20" s="22"/>
      <c r="CG20" s="22"/>
      <c r="CH20" s="22"/>
      <c r="CI20" s="30"/>
      <c r="CJ20" s="69"/>
      <c r="CK20" s="22"/>
      <c r="CL20" s="22"/>
      <c r="CM20" s="22"/>
      <c r="CN20" s="68"/>
      <c r="CO20" s="22"/>
      <c r="CP20" s="22"/>
      <c r="CQ20" s="22"/>
      <c r="CR20" s="22"/>
      <c r="CS20" s="30"/>
      <c r="CT20" s="22"/>
      <c r="CU20" s="22"/>
      <c r="CV20" s="22"/>
      <c r="CW20" s="22"/>
      <c r="CX20" s="68"/>
      <c r="DH20" s="30"/>
      <c r="DM20" s="30"/>
      <c r="DR20" s="30"/>
      <c r="DW20" s="30"/>
    </row>
    <row r="21" spans="1:127" x14ac:dyDescent="0.25">
      <c r="A21" s="76" t="str">
        <f>Q2</f>
        <v>Bailey B</v>
      </c>
      <c r="B21" s="5">
        <f>Q52</f>
        <v>5</v>
      </c>
      <c r="C21" s="15">
        <f>R52</f>
        <v>30</v>
      </c>
      <c r="D21" s="15">
        <f>S52</f>
        <v>0</v>
      </c>
      <c r="E21" s="15">
        <f>T52</f>
        <v>54</v>
      </c>
      <c r="F21" s="15">
        <f>U52</f>
        <v>0</v>
      </c>
      <c r="G21" s="7"/>
      <c r="H21" s="24"/>
      <c r="I21" s="7"/>
      <c r="J21" s="7">
        <f>6*E21/C21</f>
        <v>10.8</v>
      </c>
      <c r="K21" s="7"/>
      <c r="L21" s="68"/>
      <c r="M21" s="70"/>
      <c r="N21" s="22"/>
      <c r="O21" s="22"/>
      <c r="P21" s="22"/>
      <c r="Q21" s="68"/>
      <c r="R21" s="22"/>
      <c r="S21" s="22"/>
      <c r="T21" s="22"/>
      <c r="U21" s="22"/>
      <c r="V21" s="68"/>
      <c r="W21" s="70"/>
      <c r="X21" s="70"/>
      <c r="Y21" s="70"/>
      <c r="Z21" s="22"/>
      <c r="AA21" s="68"/>
      <c r="AB21" s="22"/>
      <c r="AC21" s="22"/>
      <c r="AD21" s="22"/>
      <c r="AE21" s="22"/>
      <c r="AF21" s="68"/>
      <c r="AG21" s="22"/>
      <c r="AH21" s="22"/>
      <c r="AI21" s="22"/>
      <c r="AJ21" s="22"/>
      <c r="AK21" s="68"/>
      <c r="AL21" s="70"/>
      <c r="AM21" s="22"/>
      <c r="AN21" s="22"/>
      <c r="AO21" s="22"/>
      <c r="AP21" s="68">
        <v>7</v>
      </c>
      <c r="AQ21" s="22">
        <v>42</v>
      </c>
      <c r="AR21" s="22">
        <v>0</v>
      </c>
      <c r="AS21" s="22">
        <v>26</v>
      </c>
      <c r="AT21" s="22">
        <v>1</v>
      </c>
      <c r="AU21" s="68"/>
      <c r="AV21" s="70"/>
      <c r="AW21" s="22"/>
      <c r="AX21" s="22"/>
      <c r="AY21" s="22"/>
      <c r="AZ21" s="30"/>
      <c r="BE21" s="68"/>
      <c r="BF21" s="22"/>
      <c r="BG21" s="22"/>
      <c r="BH21" s="22"/>
      <c r="BI21" s="22"/>
      <c r="BJ21" s="68"/>
      <c r="BK21" s="22"/>
      <c r="BL21" s="22"/>
      <c r="BM21" s="22"/>
      <c r="BN21" s="22"/>
      <c r="BO21" s="68"/>
      <c r="BP21" s="22"/>
      <c r="BQ21" s="22"/>
      <c r="BR21" s="22"/>
      <c r="BS21" s="22"/>
      <c r="BT21" s="68"/>
      <c r="BU21" s="70"/>
      <c r="BV21" s="22"/>
      <c r="BW21" s="22"/>
      <c r="BX21" s="22"/>
      <c r="BY21" s="68"/>
      <c r="BZ21" s="70"/>
      <c r="CA21" s="22"/>
      <c r="CB21" s="22"/>
      <c r="CC21" s="22"/>
      <c r="CD21" s="68"/>
      <c r="CE21" s="69"/>
      <c r="CF21" s="22"/>
      <c r="CG21" s="22"/>
      <c r="CH21" s="22"/>
      <c r="CI21" s="30"/>
      <c r="CJ21" s="69"/>
      <c r="CK21" s="22"/>
      <c r="CL21" s="22"/>
      <c r="CM21" s="22"/>
      <c r="CN21" s="68"/>
      <c r="CO21" s="22"/>
      <c r="CP21" s="22"/>
      <c r="CQ21" s="22"/>
      <c r="CR21" s="22"/>
      <c r="CS21" s="30"/>
      <c r="CT21" s="22"/>
      <c r="CU21" s="22"/>
      <c r="CV21" s="22"/>
      <c r="CW21" s="22"/>
      <c r="CX21" s="68"/>
      <c r="DH21" s="30"/>
      <c r="DM21" s="30"/>
      <c r="DR21" s="30"/>
      <c r="DW21" s="30"/>
    </row>
    <row r="22" spans="1:127" x14ac:dyDescent="0.25">
      <c r="A22" s="49" t="str">
        <f>V2</f>
        <v>Biggs S</v>
      </c>
      <c r="B22" s="35">
        <f>V52</f>
        <v>6</v>
      </c>
      <c r="C22" s="36">
        <f>W52</f>
        <v>36</v>
      </c>
      <c r="D22" s="36">
        <f>X52</f>
        <v>3</v>
      </c>
      <c r="E22" s="36">
        <f>Y52</f>
        <v>12</v>
      </c>
      <c r="F22" s="36">
        <f>Z52</f>
        <v>2</v>
      </c>
      <c r="G22" s="7"/>
      <c r="H22" s="24"/>
      <c r="I22" s="7"/>
      <c r="J22" s="7">
        <f>6*E22/C22</f>
        <v>2</v>
      </c>
      <c r="K22" s="7"/>
      <c r="L22" s="68"/>
      <c r="M22" s="70"/>
      <c r="N22" s="22"/>
      <c r="O22" s="22"/>
      <c r="P22" s="22"/>
      <c r="Q22" s="68"/>
      <c r="R22" s="22"/>
      <c r="S22" s="22"/>
      <c r="T22" s="22"/>
      <c r="U22" s="22"/>
      <c r="V22" s="68"/>
      <c r="W22" s="70"/>
      <c r="X22" s="70"/>
      <c r="Y22" s="70"/>
      <c r="Z22" s="22"/>
      <c r="AA22" s="68"/>
      <c r="AB22" s="22"/>
      <c r="AC22" s="22"/>
      <c r="AD22" s="22"/>
      <c r="AE22" s="22"/>
      <c r="AF22" s="68"/>
      <c r="AG22" s="22"/>
      <c r="AH22" s="22"/>
      <c r="AI22" s="22"/>
      <c r="AJ22" s="22"/>
      <c r="AK22" s="68"/>
      <c r="AL22" s="70"/>
      <c r="AM22" s="22"/>
      <c r="AN22" s="22"/>
      <c r="AO22" s="22"/>
      <c r="AP22" s="68"/>
      <c r="AQ22" s="22"/>
      <c r="AR22" s="22"/>
      <c r="AS22" s="22"/>
      <c r="AT22" s="22"/>
      <c r="AU22" s="68"/>
      <c r="AV22" s="70"/>
      <c r="AW22" s="22"/>
      <c r="AX22" s="22"/>
      <c r="AY22" s="22"/>
      <c r="AZ22" s="30"/>
      <c r="BE22" s="68"/>
      <c r="BF22" s="22"/>
      <c r="BG22" s="22"/>
      <c r="BH22" s="22"/>
      <c r="BI22" s="22"/>
      <c r="BJ22" s="68"/>
      <c r="BK22" s="22"/>
      <c r="BL22" s="22"/>
      <c r="BM22" s="22"/>
      <c r="BN22" s="22"/>
      <c r="BO22" s="68"/>
      <c r="BP22" s="22"/>
      <c r="BQ22" s="22"/>
      <c r="BR22" s="22"/>
      <c r="BS22" s="22"/>
      <c r="BT22" s="68"/>
      <c r="BU22" s="70"/>
      <c r="BV22" s="22"/>
      <c r="BW22" s="22"/>
      <c r="BX22" s="22"/>
      <c r="BY22" s="68"/>
      <c r="BZ22" s="70"/>
      <c r="CA22" s="22"/>
      <c r="CB22" s="22"/>
      <c r="CC22" s="22"/>
      <c r="CD22" s="68"/>
      <c r="CE22" s="69"/>
      <c r="CF22" s="22"/>
      <c r="CG22" s="22"/>
      <c r="CH22" s="22"/>
      <c r="CI22" s="30"/>
      <c r="CJ22" s="69"/>
      <c r="CK22" s="22"/>
      <c r="CL22" s="22"/>
      <c r="CM22" s="22"/>
      <c r="CN22" s="68"/>
      <c r="CO22" s="22"/>
      <c r="CP22" s="22"/>
      <c r="CQ22" s="22"/>
      <c r="CR22" s="22"/>
      <c r="CS22" s="30"/>
      <c r="CT22" s="22"/>
      <c r="CU22" s="22"/>
      <c r="CV22" s="22"/>
      <c r="CW22" s="22"/>
      <c r="CX22" s="68"/>
      <c r="DH22" s="30"/>
      <c r="DM22" s="30"/>
      <c r="DR22" s="30"/>
      <c r="DW22" s="30"/>
    </row>
    <row r="23" spans="1:127" x14ac:dyDescent="0.25">
      <c r="A23" s="76" t="s">
        <v>528</v>
      </c>
      <c r="B23" s="5">
        <f>EG52</f>
        <v>3</v>
      </c>
      <c r="C23" s="15">
        <f>EH52</f>
        <v>18</v>
      </c>
      <c r="D23" s="15">
        <f>EI52</f>
        <v>0</v>
      </c>
      <c r="E23" s="15">
        <f>EJ52</f>
        <v>13</v>
      </c>
      <c r="F23" s="15">
        <f>EK52</f>
        <v>0</v>
      </c>
      <c r="G23" s="7"/>
      <c r="H23" s="24"/>
      <c r="I23" s="7"/>
      <c r="J23" s="7">
        <f>6*E23/C23</f>
        <v>4.333333333333333</v>
      </c>
      <c r="K23" s="7"/>
      <c r="L23" s="68"/>
      <c r="M23" s="70"/>
      <c r="N23" s="22"/>
      <c r="O23" s="22"/>
      <c r="P23" s="22"/>
      <c r="Q23" s="68"/>
      <c r="R23" s="22"/>
      <c r="S23" s="22"/>
      <c r="T23" s="22"/>
      <c r="U23" s="22"/>
      <c r="V23" s="68"/>
      <c r="W23" s="70"/>
      <c r="X23" s="70"/>
      <c r="Y23" s="70"/>
      <c r="Z23" s="22"/>
      <c r="AA23" s="68"/>
      <c r="AB23" s="22"/>
      <c r="AC23" s="22"/>
      <c r="AD23" s="22"/>
      <c r="AE23" s="22"/>
      <c r="AF23" s="68"/>
      <c r="AG23" s="22"/>
      <c r="AH23" s="22"/>
      <c r="AI23" s="22"/>
      <c r="AJ23" s="22"/>
      <c r="AK23" s="68"/>
      <c r="AL23" s="70"/>
      <c r="AM23" s="22"/>
      <c r="AN23" s="22"/>
      <c r="AO23" s="22"/>
      <c r="AP23" s="68"/>
      <c r="AQ23" s="22"/>
      <c r="AR23" s="22"/>
      <c r="AS23" s="22"/>
      <c r="AT23" s="22"/>
      <c r="AU23" s="68"/>
      <c r="AV23" s="70"/>
      <c r="AW23" s="22"/>
      <c r="AX23" s="22"/>
      <c r="AY23" s="22"/>
      <c r="AZ23" s="30"/>
      <c r="BE23" s="68"/>
      <c r="BF23" s="22"/>
      <c r="BG23" s="22"/>
      <c r="BH23" s="22"/>
      <c r="BI23" s="22"/>
      <c r="BJ23" s="68"/>
      <c r="BK23" s="22"/>
      <c r="BL23" s="22"/>
      <c r="BM23" s="22"/>
      <c r="BN23" s="22"/>
      <c r="BO23" s="68"/>
      <c r="BP23" s="22"/>
      <c r="BQ23" s="22"/>
      <c r="BR23" s="22"/>
      <c r="BS23" s="22"/>
      <c r="BT23" s="68"/>
      <c r="BU23" s="70"/>
      <c r="BV23" s="22"/>
      <c r="BW23" s="22"/>
      <c r="BX23" s="22"/>
      <c r="BY23" s="68"/>
      <c r="BZ23" s="70"/>
      <c r="CA23" s="22"/>
      <c r="CB23" s="22"/>
      <c r="CC23" s="22"/>
      <c r="CD23" s="68"/>
      <c r="CE23" s="69"/>
      <c r="CF23" s="22"/>
      <c r="CG23" s="22"/>
      <c r="CH23" s="22"/>
      <c r="CI23" s="30"/>
      <c r="CJ23" s="69"/>
      <c r="CK23" s="22"/>
      <c r="CL23" s="22"/>
      <c r="CM23" s="22"/>
      <c r="CN23" s="68"/>
      <c r="CO23" s="22"/>
      <c r="CP23" s="22"/>
      <c r="CQ23" s="22"/>
      <c r="CR23" s="22"/>
      <c r="CS23" s="30"/>
      <c r="CT23" s="22"/>
      <c r="CU23" s="22"/>
      <c r="CV23" s="22"/>
      <c r="CW23" s="22"/>
      <c r="CX23" s="68"/>
      <c r="DH23" s="30"/>
      <c r="DM23" s="30"/>
      <c r="DR23" s="30"/>
      <c r="DW23" s="30"/>
    </row>
    <row r="24" spans="1:127" x14ac:dyDescent="0.25">
      <c r="A24" s="76" t="s">
        <v>997</v>
      </c>
      <c r="B24" s="5">
        <f>EL52</f>
        <v>3</v>
      </c>
      <c r="C24" s="15">
        <f>EM52</f>
        <v>18</v>
      </c>
      <c r="D24" s="15">
        <f>EN52</f>
        <v>0</v>
      </c>
      <c r="E24" s="15">
        <f>EO52</f>
        <v>15</v>
      </c>
      <c r="F24" s="15">
        <f>EP52</f>
        <v>0</v>
      </c>
      <c r="G24" s="7"/>
      <c r="H24" s="24"/>
      <c r="I24" s="7"/>
      <c r="J24" s="7">
        <f>6*E24/C24</f>
        <v>5</v>
      </c>
      <c r="K24" s="7"/>
      <c r="L24" s="68"/>
      <c r="M24" s="70"/>
      <c r="N24" s="22"/>
      <c r="O24" s="22"/>
      <c r="P24" s="22"/>
      <c r="Q24" s="68"/>
      <c r="R24" s="22"/>
      <c r="S24" s="22"/>
      <c r="T24" s="22"/>
      <c r="U24" s="22"/>
      <c r="V24" s="68"/>
      <c r="W24" s="70"/>
      <c r="X24" s="70"/>
      <c r="Y24" s="70"/>
      <c r="Z24" s="22"/>
      <c r="AA24" s="68"/>
      <c r="AB24" s="22"/>
      <c r="AC24" s="22"/>
      <c r="AD24" s="22"/>
      <c r="AE24" s="22"/>
      <c r="AF24" s="68"/>
      <c r="AG24" s="22"/>
      <c r="AH24" s="22"/>
      <c r="AI24" s="22"/>
      <c r="AJ24" s="22"/>
      <c r="AK24" s="68"/>
      <c r="AL24" s="70"/>
      <c r="AM24" s="22"/>
      <c r="AN24" s="22"/>
      <c r="AO24" s="22"/>
      <c r="AP24" s="68"/>
      <c r="AQ24" s="22"/>
      <c r="AR24" s="22"/>
      <c r="AS24" s="22"/>
      <c r="AT24" s="22"/>
      <c r="AU24" s="68"/>
      <c r="AV24" s="70"/>
      <c r="AW24" s="22"/>
      <c r="AX24" s="22"/>
      <c r="AY24" s="22"/>
      <c r="AZ24" s="30"/>
      <c r="BE24" s="68"/>
      <c r="BF24" s="22"/>
      <c r="BG24" s="22"/>
      <c r="BH24" s="22"/>
      <c r="BI24" s="22"/>
      <c r="BJ24" s="68"/>
      <c r="BK24" s="22"/>
      <c r="BL24" s="22"/>
      <c r="BM24" s="22"/>
      <c r="BN24" s="22"/>
      <c r="BO24" s="68"/>
      <c r="BP24" s="22"/>
      <c r="BQ24" s="22"/>
      <c r="BR24" s="22"/>
      <c r="BS24" s="22"/>
      <c r="BT24" s="68"/>
      <c r="BU24" s="70"/>
      <c r="BV24" s="22"/>
      <c r="BW24" s="22"/>
      <c r="BX24" s="22"/>
      <c r="BY24" s="68"/>
      <c r="BZ24" s="70"/>
      <c r="CA24" s="22"/>
      <c r="CB24" s="22"/>
      <c r="CC24" s="22"/>
      <c r="CD24" s="68"/>
      <c r="CE24" s="69"/>
      <c r="CF24" s="22"/>
      <c r="CG24" s="22"/>
      <c r="CH24" s="22"/>
      <c r="CI24" s="30"/>
      <c r="CJ24" s="69"/>
      <c r="CK24" s="22"/>
      <c r="CL24" s="22"/>
      <c r="CM24" s="22"/>
      <c r="CN24" s="68"/>
      <c r="CO24" s="22"/>
      <c r="CP24" s="22"/>
      <c r="CQ24" s="22"/>
      <c r="CR24" s="22"/>
      <c r="CS24" s="30"/>
      <c r="CT24" s="22"/>
      <c r="CU24" s="22"/>
      <c r="CV24" s="22"/>
      <c r="CW24" s="22"/>
      <c r="CX24" s="68"/>
      <c r="DH24" s="30"/>
      <c r="DM24" s="30"/>
      <c r="DR24" s="30"/>
      <c r="DW24" s="30"/>
    </row>
    <row r="25" spans="1:127" x14ac:dyDescent="0.25">
      <c r="A25" s="77" t="str">
        <f>AK2</f>
        <v>Holliday</v>
      </c>
      <c r="B25" s="35">
        <f>AK52</f>
        <v>2.5</v>
      </c>
      <c r="C25" s="36">
        <f>AL52</f>
        <v>17</v>
      </c>
      <c r="D25" s="36">
        <f>AM52</f>
        <v>0</v>
      </c>
      <c r="E25" s="36">
        <f>AN52</f>
        <v>31</v>
      </c>
      <c r="F25" s="36">
        <f>AO52</f>
        <v>0</v>
      </c>
      <c r="G25" s="7"/>
      <c r="H25" s="24"/>
      <c r="I25" s="7"/>
      <c r="J25" s="7">
        <f>6*E25/C25</f>
        <v>10.941176470588236</v>
      </c>
      <c r="K25" s="7"/>
      <c r="L25" s="68"/>
      <c r="M25" s="70"/>
      <c r="N25" s="22"/>
      <c r="O25" s="22"/>
      <c r="P25" s="22"/>
      <c r="Q25" s="68"/>
      <c r="R25" s="22"/>
      <c r="S25" s="22"/>
      <c r="T25" s="22"/>
      <c r="U25" s="22"/>
      <c r="V25" s="68"/>
      <c r="W25" s="70"/>
      <c r="X25" s="70"/>
      <c r="Y25" s="70"/>
      <c r="Z25" s="22"/>
      <c r="AA25" s="68"/>
      <c r="AB25" s="22"/>
      <c r="AC25" s="22"/>
      <c r="AD25" s="22"/>
      <c r="AE25" s="22"/>
      <c r="AF25" s="68"/>
      <c r="AG25" s="22"/>
      <c r="AH25" s="22"/>
      <c r="AI25" s="22"/>
      <c r="AJ25" s="22"/>
      <c r="AK25" s="30"/>
      <c r="AP25" s="71"/>
      <c r="AQ25" s="22"/>
      <c r="AR25" s="22"/>
      <c r="AS25" s="22"/>
      <c r="AT25" s="22"/>
      <c r="AU25" s="68"/>
      <c r="AV25" s="22"/>
      <c r="AW25" s="22"/>
      <c r="AX25" s="22"/>
      <c r="AY25" s="22"/>
      <c r="AZ25" s="68"/>
      <c r="BA25" s="22"/>
      <c r="BB25" s="22"/>
      <c r="BC25" s="22"/>
      <c r="BD25" s="22"/>
      <c r="BE25" s="68"/>
      <c r="BF25" s="22"/>
      <c r="BG25" s="22"/>
      <c r="BH25" s="22"/>
      <c r="BI25" s="22"/>
      <c r="BJ25" s="68"/>
      <c r="BK25" s="22"/>
      <c r="BL25" s="22"/>
      <c r="BM25" s="22"/>
      <c r="BN25" s="22"/>
      <c r="BO25" s="68"/>
      <c r="BP25" s="22"/>
      <c r="BQ25" s="22"/>
      <c r="BR25" s="22"/>
      <c r="BS25" s="22"/>
      <c r="BT25" s="68"/>
      <c r="BU25" s="22"/>
      <c r="BV25" s="22"/>
      <c r="BW25" s="22"/>
      <c r="BX25" s="22"/>
      <c r="BY25" s="68"/>
      <c r="BZ25" s="22"/>
      <c r="CA25" s="22"/>
      <c r="CB25" s="22"/>
      <c r="CC25" s="22"/>
      <c r="CD25" s="68"/>
      <c r="CE25" s="69"/>
      <c r="CF25" s="22"/>
      <c r="CG25" s="22"/>
      <c r="CH25" s="69"/>
      <c r="CI25" s="68"/>
      <c r="CJ25" s="22"/>
      <c r="CK25" s="22"/>
      <c r="CL25" s="22"/>
      <c r="CM25" s="22"/>
      <c r="CN25" s="68"/>
      <c r="CO25" s="22"/>
      <c r="CP25" s="22"/>
      <c r="CQ25" s="22"/>
      <c r="CR25" s="22"/>
      <c r="CS25" s="68"/>
      <c r="CT25" s="22"/>
      <c r="CU25" s="22"/>
      <c r="CV25" s="22"/>
      <c r="CW25" s="22"/>
      <c r="CX25" s="68"/>
      <c r="DH25" s="30"/>
      <c r="DM25" s="30"/>
      <c r="DR25" s="30"/>
      <c r="DW25" s="30"/>
    </row>
    <row r="26" spans="1:127" x14ac:dyDescent="0.25">
      <c r="A26" s="76" t="str">
        <f>DR2</f>
        <v>Davies Rhys</v>
      </c>
      <c r="B26" s="5">
        <f>DR52</f>
        <v>1.1000000000000001</v>
      </c>
      <c r="C26" s="15">
        <f>DS52</f>
        <v>7</v>
      </c>
      <c r="D26" s="15">
        <f>DT52</f>
        <v>0</v>
      </c>
      <c r="E26" s="15">
        <f>DU52</f>
        <v>8</v>
      </c>
      <c r="F26" s="15">
        <f>DV52</f>
        <v>0</v>
      </c>
      <c r="G26" s="7"/>
      <c r="H26" s="24"/>
      <c r="I26" s="7"/>
      <c r="J26" s="7">
        <f t="shared" ref="J26:J33" si="3">6*E26/C26</f>
        <v>6.8571428571428568</v>
      </c>
      <c r="K26" s="20"/>
      <c r="L26" s="68"/>
      <c r="M26" s="70"/>
      <c r="N26" s="22"/>
      <c r="O26" s="22"/>
      <c r="P26" s="22"/>
      <c r="Q26" s="68"/>
      <c r="R26" s="22"/>
      <c r="S26" s="22"/>
      <c r="T26" s="22"/>
      <c r="U26" s="22"/>
      <c r="V26" s="68"/>
      <c r="W26" s="70"/>
      <c r="X26" s="70"/>
      <c r="Y26" s="70"/>
      <c r="Z26" s="22"/>
      <c r="AA26" s="68"/>
      <c r="AB26" s="22"/>
      <c r="AC26" s="22"/>
      <c r="AD26" s="22"/>
      <c r="AE26" s="22"/>
      <c r="AF26" s="68"/>
      <c r="AG26" s="22"/>
      <c r="AH26" s="22"/>
      <c r="AI26" s="22"/>
      <c r="AJ26" s="22"/>
      <c r="AK26" s="30"/>
      <c r="AP26" s="71"/>
      <c r="AQ26" s="22"/>
      <c r="AR26" s="22"/>
      <c r="AS26" s="22"/>
      <c r="AT26" s="22"/>
      <c r="AU26" s="68"/>
      <c r="AV26" s="22"/>
      <c r="AW26" s="22"/>
      <c r="AX26" s="22"/>
      <c r="AY26" s="22"/>
      <c r="AZ26" s="68"/>
      <c r="BA26" s="22"/>
      <c r="BB26" s="22"/>
      <c r="BC26" s="22"/>
      <c r="BD26" s="22"/>
      <c r="BE26" s="68"/>
      <c r="BF26" s="22"/>
      <c r="BG26" s="22"/>
      <c r="BH26" s="22"/>
      <c r="BI26" s="22"/>
      <c r="BJ26" s="68"/>
      <c r="BK26" s="22"/>
      <c r="BL26" s="22"/>
      <c r="BM26" s="22"/>
      <c r="BN26" s="22"/>
      <c r="BO26" s="68"/>
      <c r="BP26" s="22"/>
      <c r="BQ26" s="22"/>
      <c r="BR26" s="22"/>
      <c r="BS26" s="22"/>
      <c r="BT26" s="68"/>
      <c r="BU26" s="22"/>
      <c r="BV26" s="22"/>
      <c r="BW26" s="22"/>
      <c r="BX26" s="22"/>
      <c r="BY26" s="68"/>
      <c r="BZ26" s="22"/>
      <c r="CA26" s="22"/>
      <c r="CB26" s="22"/>
      <c r="CC26" s="22"/>
      <c r="CD26" s="68"/>
      <c r="CE26" s="69"/>
      <c r="CF26" s="22"/>
      <c r="CG26" s="22"/>
      <c r="CH26" s="69"/>
      <c r="CI26" s="68"/>
      <c r="CJ26" s="22"/>
      <c r="CK26" s="22"/>
      <c r="CL26" s="22"/>
      <c r="CM26" s="22"/>
      <c r="CN26" s="68"/>
      <c r="CO26" s="22"/>
      <c r="CP26" s="22"/>
      <c r="CQ26" s="22"/>
      <c r="CR26" s="22"/>
      <c r="CS26" s="68"/>
      <c r="CT26" s="22"/>
      <c r="CU26" s="22"/>
      <c r="CV26" s="22"/>
      <c r="CW26" s="22"/>
      <c r="CX26" s="68"/>
      <c r="DH26" s="30"/>
      <c r="DM26" s="30"/>
      <c r="DR26" s="30"/>
      <c r="DW26" s="30"/>
    </row>
    <row r="27" spans="1:127" x14ac:dyDescent="0.25">
      <c r="A27" s="49" t="s">
        <v>1001</v>
      </c>
      <c r="B27" s="35">
        <f>DH52</f>
        <v>2</v>
      </c>
      <c r="C27" s="36">
        <f>DI52</f>
        <v>12</v>
      </c>
      <c r="D27" s="36">
        <f>DJ52</f>
        <v>0</v>
      </c>
      <c r="E27" s="36">
        <f>DK52</f>
        <v>17</v>
      </c>
      <c r="F27" s="36">
        <f>DL52</f>
        <v>0</v>
      </c>
      <c r="G27" s="7"/>
      <c r="H27" s="24"/>
      <c r="I27" s="7"/>
      <c r="J27" s="7">
        <f>6*E27/C27</f>
        <v>8.5</v>
      </c>
      <c r="K27" s="7"/>
      <c r="L27" s="68"/>
      <c r="M27" s="70"/>
      <c r="N27" s="22"/>
      <c r="O27" s="22"/>
      <c r="P27" s="22"/>
      <c r="Q27" s="68"/>
      <c r="R27" s="22"/>
      <c r="S27" s="22"/>
      <c r="T27" s="22"/>
      <c r="U27" s="22"/>
      <c r="V27" s="68"/>
      <c r="W27" s="70"/>
      <c r="X27" s="70"/>
      <c r="Y27" s="70"/>
      <c r="Z27" s="22"/>
      <c r="AA27" s="68"/>
      <c r="AB27" s="22"/>
      <c r="AC27" s="22"/>
      <c r="AD27" s="22"/>
      <c r="AE27" s="22"/>
      <c r="AF27" s="68"/>
      <c r="AG27" s="22"/>
      <c r="AH27" s="22"/>
      <c r="AI27" s="22"/>
      <c r="AJ27" s="22"/>
      <c r="AK27" s="30"/>
      <c r="AP27" s="30"/>
      <c r="AQ27" s="22"/>
      <c r="AR27" s="22"/>
      <c r="AS27" s="22"/>
      <c r="AT27" s="22"/>
      <c r="AU27" s="68"/>
      <c r="AV27" s="22"/>
      <c r="AW27" s="22"/>
      <c r="AX27" s="22"/>
      <c r="AY27" s="22"/>
      <c r="AZ27" s="68"/>
      <c r="BA27" s="22"/>
      <c r="BB27" s="22"/>
      <c r="BC27" s="22"/>
      <c r="BD27" s="22"/>
      <c r="BE27" s="68"/>
      <c r="BF27" s="22"/>
      <c r="BG27" s="22"/>
      <c r="BH27" s="22"/>
      <c r="BI27" s="22"/>
      <c r="BJ27" s="68"/>
      <c r="BK27" s="22"/>
      <c r="BL27" s="22"/>
      <c r="BM27" s="22"/>
      <c r="BN27" s="22"/>
      <c r="BO27" s="68"/>
      <c r="BP27" s="22"/>
      <c r="BQ27" s="22"/>
      <c r="BR27" s="22"/>
      <c r="BS27" s="22"/>
      <c r="BT27" s="68"/>
      <c r="BU27" s="22"/>
      <c r="BV27" s="22"/>
      <c r="BW27" s="22"/>
      <c r="BX27" s="22"/>
      <c r="BY27" s="68"/>
      <c r="BZ27" s="22"/>
      <c r="CA27" s="22"/>
      <c r="CB27" s="22"/>
      <c r="CC27" s="22"/>
      <c r="CD27" s="68"/>
      <c r="CE27" s="69"/>
      <c r="CF27" s="22"/>
      <c r="CG27" s="22"/>
      <c r="CH27" s="69"/>
      <c r="CI27" s="68"/>
      <c r="CJ27" s="22"/>
      <c r="CK27" s="22"/>
      <c r="CL27" s="22"/>
      <c r="CM27" s="22"/>
      <c r="CN27" s="68"/>
      <c r="CO27" s="22"/>
      <c r="CP27" s="22"/>
      <c r="CQ27" s="22"/>
      <c r="CR27" s="22"/>
      <c r="CS27" s="68"/>
      <c r="CT27" s="22"/>
      <c r="CU27" s="22"/>
      <c r="CV27" s="22"/>
      <c r="CW27" s="22"/>
      <c r="CX27" s="68"/>
      <c r="DH27" s="30"/>
      <c r="DM27" s="30"/>
      <c r="DR27" s="30"/>
      <c r="DW27" s="30"/>
    </row>
    <row r="28" spans="1:127" x14ac:dyDescent="0.25">
      <c r="A28" s="49" t="str">
        <f>EB2</f>
        <v>Manley A</v>
      </c>
      <c r="B28" s="35">
        <f>EB52</f>
        <v>3</v>
      </c>
      <c r="C28" s="36">
        <f>EC52</f>
        <v>18</v>
      </c>
      <c r="D28" s="36">
        <f>ED52</f>
        <v>0</v>
      </c>
      <c r="E28" s="36">
        <f>EE52</f>
        <v>17</v>
      </c>
      <c r="F28" s="36">
        <f>EF52</f>
        <v>0</v>
      </c>
      <c r="G28" s="7"/>
      <c r="H28" s="24"/>
      <c r="I28" s="7"/>
      <c r="J28" s="7">
        <f>6*E28/C28</f>
        <v>5.666666666666667</v>
      </c>
      <c r="K28" s="7"/>
      <c r="L28" s="68"/>
      <c r="M28" s="70"/>
      <c r="N28" s="22"/>
      <c r="O28" s="22"/>
      <c r="P28" s="22"/>
      <c r="Q28" s="68"/>
      <c r="R28" s="22"/>
      <c r="S28" s="22"/>
      <c r="T28" s="22"/>
      <c r="U28" s="22"/>
      <c r="V28" s="68"/>
      <c r="W28" s="70"/>
      <c r="X28" s="70"/>
      <c r="Y28" s="70"/>
      <c r="Z28" s="22"/>
      <c r="AA28" s="68"/>
      <c r="AB28" s="22"/>
      <c r="AC28" s="22"/>
      <c r="AD28" s="22"/>
      <c r="AE28" s="22"/>
      <c r="AF28" s="68"/>
      <c r="AG28" s="22"/>
      <c r="AH28" s="22"/>
      <c r="AI28" s="22"/>
      <c r="AJ28" s="22"/>
      <c r="AK28" s="30"/>
      <c r="AP28" s="30"/>
      <c r="AQ28" s="22"/>
      <c r="AR28" s="22"/>
      <c r="AS28" s="22"/>
      <c r="AT28" s="22"/>
      <c r="AU28" s="68"/>
      <c r="AV28" s="22"/>
      <c r="AW28" s="22"/>
      <c r="AX28" s="22"/>
      <c r="AY28" s="22"/>
      <c r="AZ28" s="68"/>
      <c r="BA28" s="22"/>
      <c r="BB28" s="22"/>
      <c r="BC28" s="22"/>
      <c r="BD28" s="22"/>
      <c r="BE28" s="68"/>
      <c r="BF28" s="22"/>
      <c r="BG28" s="22"/>
      <c r="BH28" s="22"/>
      <c r="BI28" s="22"/>
      <c r="BJ28" s="68"/>
      <c r="BK28" s="22"/>
      <c r="BL28" s="22"/>
      <c r="BM28" s="22"/>
      <c r="BN28" s="22"/>
      <c r="BO28" s="68"/>
      <c r="BP28" s="22"/>
      <c r="BQ28" s="22"/>
      <c r="BR28" s="22"/>
      <c r="BS28" s="22"/>
      <c r="BT28" s="68"/>
      <c r="BU28" s="22"/>
      <c r="BV28" s="22"/>
      <c r="BW28" s="22"/>
      <c r="BX28" s="22"/>
      <c r="BY28" s="68"/>
      <c r="BZ28" s="22"/>
      <c r="CA28" s="22"/>
      <c r="CB28" s="22"/>
      <c r="CC28" s="22"/>
      <c r="CD28" s="68"/>
      <c r="CE28" s="69"/>
      <c r="CF28" s="22"/>
      <c r="CG28" s="22"/>
      <c r="CH28" s="69"/>
      <c r="CI28" s="68"/>
      <c r="CJ28" s="22"/>
      <c r="CK28" s="22"/>
      <c r="CL28" s="22"/>
      <c r="CM28" s="22"/>
      <c r="CN28" s="68"/>
      <c r="CO28" s="22"/>
      <c r="CP28" s="22"/>
      <c r="CQ28" s="22"/>
      <c r="CR28" s="22"/>
      <c r="CS28" s="68"/>
      <c r="CT28" s="22"/>
      <c r="CU28" s="22"/>
      <c r="CV28" s="22"/>
      <c r="CW28" s="22"/>
      <c r="CX28" s="68"/>
      <c r="DH28" s="30"/>
      <c r="DM28" s="30"/>
      <c r="DR28" s="30"/>
      <c r="DW28" s="30"/>
    </row>
    <row r="29" spans="1:127" x14ac:dyDescent="0.25">
      <c r="A29" s="77" t="str">
        <f>DW2</f>
        <v>Shatford A</v>
      </c>
      <c r="B29" s="5">
        <f>DW52</f>
        <v>9.4</v>
      </c>
      <c r="C29" s="15">
        <f>DX52</f>
        <v>58</v>
      </c>
      <c r="D29" s="15">
        <f>DY52</f>
        <v>0</v>
      </c>
      <c r="E29" s="15">
        <f>DZ52</f>
        <v>68</v>
      </c>
      <c r="F29" s="15">
        <f>EA52</f>
        <v>3</v>
      </c>
      <c r="G29" s="7"/>
      <c r="H29" s="24">
        <v>1</v>
      </c>
      <c r="I29" s="7"/>
      <c r="J29" s="7">
        <f t="shared" si="3"/>
        <v>7.0344827586206895</v>
      </c>
      <c r="K29" s="7"/>
      <c r="L29" s="68"/>
      <c r="M29" s="70"/>
      <c r="N29" s="22"/>
      <c r="O29" s="22"/>
      <c r="P29" s="22"/>
      <c r="Q29" s="68"/>
      <c r="R29" s="22"/>
      <c r="S29" s="22"/>
      <c r="T29" s="22"/>
      <c r="U29" s="22"/>
      <c r="V29" s="68"/>
      <c r="W29" s="70"/>
      <c r="X29" s="70"/>
      <c r="Y29" s="70"/>
      <c r="Z29" s="22"/>
      <c r="AA29" s="68"/>
      <c r="AB29" s="22"/>
      <c r="AC29" s="22"/>
      <c r="AD29" s="22"/>
      <c r="AE29" s="22"/>
      <c r="AF29" s="68"/>
      <c r="AG29" s="22"/>
      <c r="AH29" s="22"/>
      <c r="AI29" s="22"/>
      <c r="AJ29" s="22"/>
      <c r="AK29" s="30"/>
      <c r="AP29" s="30"/>
      <c r="AQ29" s="22"/>
      <c r="AR29" s="22"/>
      <c r="AS29" s="22"/>
      <c r="AT29" s="22"/>
      <c r="AU29" s="68"/>
      <c r="AV29" s="22"/>
      <c r="AW29" s="22"/>
      <c r="AX29" s="22"/>
      <c r="AY29" s="22"/>
      <c r="AZ29" s="68"/>
      <c r="BA29" s="22"/>
      <c r="BB29" s="22"/>
      <c r="BC29" s="22"/>
      <c r="BD29" s="22"/>
      <c r="BE29" s="68"/>
      <c r="BF29" s="22"/>
      <c r="BG29" s="22"/>
      <c r="BH29" s="22"/>
      <c r="BI29" s="22"/>
      <c r="BJ29" s="68"/>
      <c r="BK29" s="22"/>
      <c r="BL29" s="22"/>
      <c r="BM29" s="22"/>
      <c r="BN29" s="22"/>
      <c r="BO29" s="68"/>
      <c r="BP29" s="22"/>
      <c r="BQ29" s="22"/>
      <c r="BR29" s="22"/>
      <c r="BS29" s="22"/>
      <c r="BT29" s="68"/>
      <c r="BU29" s="22"/>
      <c r="BV29" s="22"/>
      <c r="BW29" s="22"/>
      <c r="BX29" s="22"/>
      <c r="BY29" s="68"/>
      <c r="BZ29" s="22"/>
      <c r="CA29" s="22"/>
      <c r="CB29" s="22"/>
      <c r="CC29" s="22"/>
      <c r="CD29" s="68"/>
      <c r="CE29" s="69"/>
      <c r="CF29" s="22"/>
      <c r="CG29" s="22"/>
      <c r="CH29" s="69"/>
      <c r="CI29" s="68"/>
      <c r="CJ29" s="22"/>
      <c r="CK29" s="22"/>
      <c r="CL29" s="22"/>
      <c r="CM29" s="22"/>
      <c r="CN29" s="68"/>
      <c r="CO29" s="22"/>
      <c r="CP29" s="22"/>
      <c r="CQ29" s="22"/>
      <c r="CR29" s="22"/>
      <c r="CS29" s="68"/>
      <c r="CT29" s="22"/>
      <c r="CU29" s="22"/>
      <c r="CV29" s="22"/>
      <c r="CW29" s="22"/>
      <c r="CX29" s="68"/>
      <c r="DH29" s="30"/>
      <c r="DM29" s="30"/>
      <c r="DR29" s="30"/>
      <c r="DW29" s="30"/>
    </row>
    <row r="30" spans="1:127" x14ac:dyDescent="0.25">
      <c r="A30" t="str">
        <f>DM2</f>
        <v>Shine M</v>
      </c>
      <c r="B30" s="86">
        <f>DM52</f>
        <v>4</v>
      </c>
      <c r="C30" s="22">
        <f>DN52</f>
        <v>24</v>
      </c>
      <c r="D30" s="22">
        <f>DO52</f>
        <v>1</v>
      </c>
      <c r="E30" s="22">
        <f>DP52</f>
        <v>12</v>
      </c>
      <c r="F30" s="22">
        <f>DQ52</f>
        <v>1</v>
      </c>
      <c r="J30" s="7">
        <f t="shared" si="3"/>
        <v>3</v>
      </c>
      <c r="K30" s="7"/>
      <c r="L30" s="68"/>
      <c r="M30" s="70"/>
      <c r="N30" s="22"/>
      <c r="O30" s="22"/>
      <c r="P30" s="22"/>
      <c r="Q30" s="68"/>
      <c r="R30" s="22"/>
      <c r="S30" s="22"/>
      <c r="T30" s="22"/>
      <c r="U30" s="22"/>
      <c r="V30" s="68"/>
      <c r="W30" s="70"/>
      <c r="X30" s="70"/>
      <c r="Y30" s="70"/>
      <c r="Z30" s="22"/>
      <c r="AA30" s="68"/>
      <c r="AB30" s="22"/>
      <c r="AC30" s="22"/>
      <c r="AD30" s="22"/>
      <c r="AE30" s="22"/>
      <c r="AF30" s="68"/>
      <c r="AG30" s="22"/>
      <c r="AH30" s="22"/>
      <c r="AI30" s="22"/>
      <c r="AJ30" s="22"/>
      <c r="AK30" s="30"/>
      <c r="AP30" s="30"/>
      <c r="AQ30" s="22"/>
      <c r="AR30" s="22"/>
      <c r="AS30" s="22"/>
      <c r="AT30" s="22"/>
      <c r="AU30" s="68"/>
      <c r="AV30" s="22"/>
      <c r="AW30" s="22"/>
      <c r="AX30" s="22"/>
      <c r="AY30" s="22"/>
      <c r="AZ30" s="68"/>
      <c r="BA30" s="22"/>
      <c r="BB30" s="22"/>
      <c r="BC30" s="22"/>
      <c r="BD30" s="22"/>
      <c r="BE30" s="68"/>
      <c r="BF30" s="22"/>
      <c r="BG30" s="22"/>
      <c r="BH30" s="22"/>
      <c r="BI30" s="22"/>
      <c r="BJ30" s="68"/>
      <c r="BK30" s="22"/>
      <c r="BL30" s="22"/>
      <c r="BM30" s="22"/>
      <c r="BN30" s="22"/>
      <c r="BO30" s="68"/>
      <c r="BP30" s="22"/>
      <c r="BQ30" s="22"/>
      <c r="BR30" s="22"/>
      <c r="BS30" s="22"/>
      <c r="BT30" s="68"/>
      <c r="BU30" s="22"/>
      <c r="BV30" s="22"/>
      <c r="BW30" s="22"/>
      <c r="BX30" s="22"/>
      <c r="BY30" s="68"/>
      <c r="BZ30" s="22"/>
      <c r="CA30" s="22"/>
      <c r="CB30" s="22"/>
      <c r="CC30" s="22"/>
      <c r="CD30" s="68"/>
      <c r="CE30" s="69"/>
      <c r="CF30" s="22"/>
      <c r="CG30" s="22"/>
      <c r="CH30" s="69"/>
      <c r="CI30" s="68"/>
      <c r="CJ30" s="22"/>
      <c r="CK30" s="22"/>
      <c r="CL30" s="22"/>
      <c r="CM30" s="22"/>
      <c r="CN30" s="68"/>
      <c r="CO30" s="22"/>
      <c r="CP30" s="22"/>
      <c r="CQ30" s="22"/>
      <c r="CR30" s="22"/>
      <c r="CS30" s="68"/>
      <c r="CT30" s="22"/>
      <c r="CU30" s="22"/>
      <c r="CV30" s="22"/>
      <c r="CW30" s="22"/>
      <c r="CX30" s="68"/>
      <c r="DH30" s="30"/>
      <c r="DM30" s="30"/>
      <c r="DR30" s="30"/>
      <c r="DW30" s="30"/>
    </row>
    <row r="31" spans="1:127" x14ac:dyDescent="0.25">
      <c r="A31" t="s">
        <v>1038</v>
      </c>
      <c r="B31" s="86">
        <f>EQ52</f>
        <v>2</v>
      </c>
      <c r="C31" s="88">
        <f>ER52</f>
        <v>12</v>
      </c>
      <c r="D31" s="88">
        <f>ES52</f>
        <v>0</v>
      </c>
      <c r="E31" s="88">
        <f>ET52</f>
        <v>12</v>
      </c>
      <c r="F31" s="88">
        <f>EU52</f>
        <v>0</v>
      </c>
      <c r="J31" s="7">
        <f t="shared" si="3"/>
        <v>6</v>
      </c>
      <c r="K31" s="7"/>
      <c r="L31" s="68"/>
      <c r="M31" s="70"/>
      <c r="N31" s="22"/>
      <c r="O31" s="22"/>
      <c r="P31" s="22"/>
      <c r="Q31" s="68"/>
      <c r="R31" s="22"/>
      <c r="S31" s="22"/>
      <c r="T31" s="22"/>
      <c r="U31" s="22"/>
      <c r="V31" s="68"/>
      <c r="W31" s="70"/>
      <c r="X31" s="70"/>
      <c r="Y31" s="70"/>
      <c r="Z31" s="22"/>
      <c r="AA31" s="68"/>
      <c r="AB31" s="22"/>
      <c r="AC31" s="22"/>
      <c r="AD31" s="22"/>
      <c r="AE31" s="22"/>
      <c r="AF31" s="68"/>
      <c r="AG31" s="22"/>
      <c r="AH31" s="22"/>
      <c r="AI31" s="22"/>
      <c r="AJ31" s="22"/>
      <c r="AK31" s="30"/>
      <c r="AP31" s="30"/>
      <c r="AQ31" s="22"/>
      <c r="AR31" s="22"/>
      <c r="AS31" s="22"/>
      <c r="AT31" s="22"/>
      <c r="AU31" s="68"/>
      <c r="AV31" s="22"/>
      <c r="AW31" s="22"/>
      <c r="AX31" s="22"/>
      <c r="AY31" s="22"/>
      <c r="AZ31" s="68"/>
      <c r="BA31" s="22"/>
      <c r="BB31" s="22"/>
      <c r="BC31" s="22"/>
      <c r="BD31" s="22"/>
      <c r="BE31" s="68"/>
      <c r="BF31" s="22"/>
      <c r="BG31" s="22"/>
      <c r="BH31" s="22"/>
      <c r="BI31" s="22"/>
      <c r="BJ31" s="68"/>
      <c r="BK31" s="22"/>
      <c r="BL31" s="22"/>
      <c r="BM31" s="22"/>
      <c r="BN31" s="22"/>
      <c r="BO31" s="68"/>
      <c r="BP31" s="22"/>
      <c r="BQ31" s="22"/>
      <c r="BR31" s="22"/>
      <c r="BS31" s="22"/>
      <c r="BT31" s="68"/>
      <c r="BU31" s="22"/>
      <c r="BV31" s="22"/>
      <c r="BW31" s="22"/>
      <c r="BX31" s="22"/>
      <c r="BY31" s="68"/>
      <c r="BZ31" s="22"/>
      <c r="CA31" s="22"/>
      <c r="CB31" s="22"/>
      <c r="CC31" s="22"/>
      <c r="CD31" s="68"/>
      <c r="CE31" s="69"/>
      <c r="CF31" s="22"/>
      <c r="CG31" s="22"/>
      <c r="CH31" s="69"/>
      <c r="CI31" s="68"/>
      <c r="CJ31" s="22"/>
      <c r="CK31" s="22"/>
      <c r="CL31" s="22"/>
      <c r="CM31" s="22"/>
      <c r="CN31" s="68"/>
      <c r="CO31" s="22"/>
      <c r="CP31" s="22"/>
      <c r="CQ31" s="22"/>
      <c r="CR31" s="22"/>
      <c r="CS31" s="68"/>
      <c r="CT31" s="22"/>
      <c r="CU31" s="22"/>
      <c r="CV31" s="22"/>
      <c r="CW31" s="22"/>
      <c r="CX31" s="68"/>
      <c r="DH31" s="30"/>
      <c r="DM31" s="30"/>
      <c r="DR31" s="30"/>
      <c r="DW31" s="30"/>
    </row>
    <row r="32" spans="1:127" x14ac:dyDescent="0.25">
      <c r="A32" s="76" t="s">
        <v>866</v>
      </c>
      <c r="B32" s="5">
        <f>CX52</f>
        <v>4</v>
      </c>
      <c r="C32" s="15">
        <f>CY52</f>
        <v>24</v>
      </c>
      <c r="D32" s="15">
        <f>CZ52</f>
        <v>0</v>
      </c>
      <c r="E32" s="15">
        <f>DA52</f>
        <v>14</v>
      </c>
      <c r="F32" s="15">
        <f>DB52</f>
        <v>4</v>
      </c>
      <c r="G32" s="7"/>
      <c r="H32" s="24">
        <v>1</v>
      </c>
      <c r="I32" s="7"/>
      <c r="J32" s="7">
        <f t="shared" si="3"/>
        <v>3.5</v>
      </c>
      <c r="K32" s="7"/>
      <c r="L32" s="68"/>
      <c r="M32" s="70"/>
      <c r="N32" s="22"/>
      <c r="O32" s="22"/>
      <c r="P32" s="22"/>
      <c r="Q32" s="68"/>
      <c r="R32" s="22"/>
      <c r="S32" s="22"/>
      <c r="T32" s="22"/>
      <c r="U32" s="22"/>
      <c r="V32" s="68"/>
      <c r="W32" s="70"/>
      <c r="X32" s="70"/>
      <c r="Y32" s="70"/>
      <c r="Z32" s="22"/>
      <c r="AA32" s="68"/>
      <c r="AB32" s="22"/>
      <c r="AC32" s="22"/>
      <c r="AD32" s="22"/>
      <c r="AE32" s="22"/>
      <c r="AF32" s="68"/>
      <c r="AG32" s="22"/>
      <c r="AH32" s="22"/>
      <c r="AI32" s="22"/>
      <c r="AJ32" s="22"/>
      <c r="AK32" s="68"/>
      <c r="AL32" s="70"/>
      <c r="AM32" s="22"/>
      <c r="AN32" s="22"/>
      <c r="AO32" s="22"/>
      <c r="AP32" s="68"/>
      <c r="AQ32" s="22"/>
      <c r="AR32" s="22"/>
      <c r="AS32" s="22"/>
      <c r="AT32" s="22"/>
      <c r="AU32" s="68"/>
      <c r="AV32" s="22"/>
      <c r="AW32" s="22"/>
      <c r="AX32" s="22"/>
      <c r="AY32" s="22"/>
      <c r="AZ32" s="68"/>
      <c r="BA32" s="22"/>
      <c r="BB32" s="22"/>
      <c r="BC32" s="22"/>
      <c r="BD32" s="22"/>
      <c r="BE32" s="68"/>
      <c r="BF32" s="22"/>
      <c r="BG32" s="22"/>
      <c r="BH32" s="22"/>
      <c r="BI32" s="22"/>
      <c r="BJ32" s="68"/>
      <c r="BK32" s="22"/>
      <c r="BL32" s="22"/>
      <c r="BM32" s="22"/>
      <c r="BN32" s="22"/>
      <c r="BO32" s="68"/>
      <c r="BP32" s="22"/>
      <c r="BQ32" s="22"/>
      <c r="BR32" s="22"/>
      <c r="BS32" s="22"/>
      <c r="BT32" s="68"/>
      <c r="BU32" s="22"/>
      <c r="BV32" s="22"/>
      <c r="BW32" s="22"/>
      <c r="BX32" s="22"/>
      <c r="BY32" s="68"/>
      <c r="BZ32" s="22"/>
      <c r="CA32" s="22"/>
      <c r="CB32" s="22"/>
      <c r="CC32" s="22"/>
      <c r="CD32" s="68"/>
      <c r="CE32" s="69"/>
      <c r="CF32" s="22"/>
      <c r="CG32" s="22"/>
      <c r="CH32" s="69"/>
      <c r="CI32" s="68"/>
      <c r="CJ32" s="22"/>
      <c r="CK32" s="22"/>
      <c r="CL32" s="22"/>
      <c r="CM32" s="22"/>
      <c r="CN32" s="68"/>
      <c r="CO32" s="22"/>
      <c r="CP32" s="22"/>
      <c r="CQ32" s="22"/>
      <c r="CR32" s="22"/>
      <c r="CS32" s="68"/>
      <c r="CT32" s="22"/>
      <c r="CU32" s="22"/>
      <c r="CV32" s="22"/>
      <c r="CW32" s="22"/>
      <c r="CX32" s="68"/>
      <c r="DH32" s="30"/>
      <c r="DM32" s="30"/>
      <c r="DR32" s="30"/>
      <c r="DW32" s="30"/>
    </row>
    <row r="33" spans="1:127" x14ac:dyDescent="0.25">
      <c r="B33" s="9">
        <f>TRUNC(C33/6)+0.1*(C33-6*TRUNC(C33/6))</f>
        <v>600.4</v>
      </c>
      <c r="C33" s="16">
        <f>SUM(C4:C32)</f>
        <v>3604</v>
      </c>
      <c r="D33" s="16">
        <f>SUM(D4:D32)</f>
        <v>38</v>
      </c>
      <c r="E33" s="16">
        <f>SUM(E4:E32)</f>
        <v>3144</v>
      </c>
      <c r="F33" s="16">
        <f>SUM(F4:F32)</f>
        <v>136</v>
      </c>
      <c r="G33" s="8">
        <f>E33/F33</f>
        <v>23.117647058823529</v>
      </c>
      <c r="H33" s="16">
        <f>SUM(H4:H32)</f>
        <v>11</v>
      </c>
      <c r="I33" s="8">
        <f>C33/F33</f>
        <v>26.5</v>
      </c>
      <c r="J33" s="8">
        <f t="shared" si="3"/>
        <v>5.2341842397336293</v>
      </c>
      <c r="K33" s="7"/>
      <c r="L33" s="68"/>
      <c r="M33" s="70"/>
      <c r="N33" s="22"/>
      <c r="O33" s="22"/>
      <c r="P33" s="22"/>
      <c r="Q33" s="68"/>
      <c r="R33" s="22"/>
      <c r="S33" s="22"/>
      <c r="T33" s="22"/>
      <c r="U33" s="22"/>
      <c r="V33" s="68"/>
      <c r="W33" s="70"/>
      <c r="X33" s="70"/>
      <c r="Y33" s="70"/>
      <c r="Z33" s="22"/>
      <c r="AA33" s="68"/>
      <c r="AB33" s="22"/>
      <c r="AC33" s="22"/>
      <c r="AD33" s="22"/>
      <c r="AE33" s="22"/>
      <c r="AF33" s="68"/>
      <c r="AG33" s="22"/>
      <c r="AH33" s="22"/>
      <c r="AI33" s="22"/>
      <c r="AJ33" s="22"/>
      <c r="AK33" s="68"/>
      <c r="AL33" s="70"/>
      <c r="AM33" s="22"/>
      <c r="AN33" s="22"/>
      <c r="AO33" s="22"/>
      <c r="AP33" s="68"/>
      <c r="AQ33" s="22"/>
      <c r="AR33" s="22"/>
      <c r="AS33" s="22"/>
      <c r="AT33" s="22"/>
      <c r="AU33" s="68"/>
      <c r="AV33" s="22"/>
      <c r="AW33" s="22"/>
      <c r="AX33" s="22"/>
      <c r="AY33" s="22"/>
      <c r="AZ33" s="68"/>
      <c r="BA33" s="22"/>
      <c r="BB33" s="22"/>
      <c r="BC33" s="22"/>
      <c r="BD33" s="22"/>
      <c r="BE33" s="68"/>
      <c r="BF33" s="22"/>
      <c r="BG33" s="22"/>
      <c r="BH33" s="22"/>
      <c r="BI33" s="22"/>
      <c r="BJ33" s="68"/>
      <c r="BK33" s="22"/>
      <c r="BL33" s="22"/>
      <c r="BM33" s="22"/>
      <c r="BN33" s="22"/>
      <c r="BO33" s="68"/>
      <c r="BP33" s="22"/>
      <c r="BQ33" s="22"/>
      <c r="BR33" s="22"/>
      <c r="BS33" s="22"/>
      <c r="BT33" s="68"/>
      <c r="BU33" s="22"/>
      <c r="BV33" s="22"/>
      <c r="BW33" s="22"/>
      <c r="BX33" s="22"/>
      <c r="BY33" s="68"/>
      <c r="BZ33" s="22"/>
      <c r="CA33" s="22"/>
      <c r="CB33" s="22"/>
      <c r="CC33" s="22"/>
      <c r="CD33" s="68"/>
      <c r="CE33" s="69"/>
      <c r="CF33" s="22"/>
      <c r="CG33" s="22"/>
      <c r="CH33" s="69"/>
      <c r="CI33" s="68"/>
      <c r="CJ33" s="22"/>
      <c r="CK33" s="22"/>
      <c r="CL33" s="22"/>
      <c r="CM33" s="22"/>
      <c r="CN33" s="68"/>
      <c r="CO33" s="22"/>
      <c r="CP33" s="22"/>
      <c r="CQ33" s="22"/>
      <c r="CR33" s="22"/>
      <c r="CS33" s="68"/>
      <c r="CT33" s="22"/>
      <c r="CU33" s="22"/>
      <c r="CV33" s="22"/>
      <c r="CW33" s="22"/>
      <c r="CX33" s="68"/>
      <c r="DH33" s="30"/>
      <c r="DM33" s="30"/>
      <c r="DR33" s="30"/>
      <c r="DW33" s="30"/>
    </row>
    <row r="34" spans="1:127" x14ac:dyDescent="0.25">
      <c r="F34" s="66" t="s">
        <v>1037</v>
      </c>
      <c r="G34" s="49"/>
      <c r="K34" s="7"/>
      <c r="L34" s="68"/>
      <c r="M34" s="70"/>
      <c r="N34" s="22"/>
      <c r="O34" s="22"/>
      <c r="P34" s="22"/>
      <c r="Q34" s="68"/>
      <c r="R34" s="22"/>
      <c r="S34" s="22"/>
      <c r="T34" s="22"/>
      <c r="U34" s="22"/>
      <c r="V34" s="68"/>
      <c r="W34" s="70"/>
      <c r="X34" s="70"/>
      <c r="Y34" s="70"/>
      <c r="Z34" s="22"/>
      <c r="AA34" s="68"/>
      <c r="AB34" s="22"/>
      <c r="AC34" s="22"/>
      <c r="AD34" s="22"/>
      <c r="AE34" s="22"/>
      <c r="AF34" s="68"/>
      <c r="AG34" s="22"/>
      <c r="AH34" s="22"/>
      <c r="AI34" s="22"/>
      <c r="AJ34" s="22"/>
      <c r="AK34" s="68"/>
      <c r="AL34" s="70"/>
      <c r="AM34" s="22"/>
      <c r="AN34" s="22"/>
      <c r="AO34" s="22"/>
      <c r="AP34" s="68"/>
      <c r="AQ34" s="70"/>
      <c r="AR34" s="22"/>
      <c r="AS34" s="22"/>
      <c r="AT34" s="22"/>
      <c r="AU34" s="68"/>
      <c r="AV34" s="70"/>
      <c r="AW34" s="22"/>
      <c r="AX34" s="22"/>
      <c r="AY34" s="22"/>
      <c r="AZ34" s="68"/>
      <c r="BA34" s="22"/>
      <c r="BB34" s="22"/>
      <c r="BC34" s="22"/>
      <c r="BD34" s="22"/>
      <c r="BE34" s="68"/>
      <c r="BF34" s="22"/>
      <c r="BG34" s="22"/>
      <c r="BH34" s="22"/>
      <c r="BI34" s="22"/>
      <c r="BJ34" s="68"/>
      <c r="BK34" s="22"/>
      <c r="BL34" s="22"/>
      <c r="BM34" s="22"/>
      <c r="BN34" s="22"/>
      <c r="BO34" s="68"/>
      <c r="BP34" s="70"/>
      <c r="BQ34" s="70"/>
      <c r="BR34" s="22"/>
      <c r="BS34" s="22"/>
      <c r="BT34" s="68"/>
      <c r="BU34" s="70"/>
      <c r="BV34" s="22"/>
      <c r="BW34" s="22"/>
      <c r="BX34" s="22"/>
      <c r="BY34" s="68"/>
      <c r="BZ34" s="70"/>
      <c r="CA34" s="22"/>
      <c r="CB34" s="22"/>
      <c r="CC34" s="22"/>
      <c r="CD34" s="68"/>
      <c r="CE34" s="70"/>
      <c r="CF34" s="22"/>
      <c r="CG34" s="22"/>
      <c r="CH34" s="22"/>
      <c r="CI34" s="68"/>
      <c r="CJ34" s="70"/>
      <c r="CK34" s="22"/>
      <c r="CL34" s="22"/>
      <c r="CM34" s="22"/>
      <c r="CN34" s="68"/>
      <c r="CO34" s="22"/>
      <c r="CP34" s="22"/>
      <c r="CQ34" s="22"/>
      <c r="CR34" s="22"/>
      <c r="CS34" s="68"/>
      <c r="CT34" s="22"/>
      <c r="CU34" s="22"/>
      <c r="CV34" s="22"/>
      <c r="CW34" s="22"/>
      <c r="CX34" s="68"/>
      <c r="DH34" s="30"/>
      <c r="DM34" s="30"/>
      <c r="DR34" s="30"/>
      <c r="DW34" s="30"/>
    </row>
    <row r="35" spans="1:127" x14ac:dyDescent="0.25">
      <c r="A35" s="1" t="s">
        <v>19</v>
      </c>
      <c r="K35" s="7"/>
      <c r="L35" s="68"/>
      <c r="M35" s="69"/>
      <c r="N35" s="22"/>
      <c r="O35" s="22"/>
      <c r="P35" s="22"/>
      <c r="Q35" s="68"/>
      <c r="R35" s="22"/>
      <c r="S35" s="22"/>
      <c r="T35" s="22"/>
      <c r="U35" s="22"/>
      <c r="V35" s="68"/>
      <c r="W35" s="70"/>
      <c r="X35" s="70"/>
      <c r="Y35" s="70"/>
      <c r="Z35" s="22"/>
      <c r="AA35" s="68"/>
      <c r="AB35" s="22"/>
      <c r="AC35" s="22"/>
      <c r="AD35" s="22"/>
      <c r="AE35" s="22"/>
      <c r="AF35" s="68"/>
      <c r="AG35" s="22"/>
      <c r="AH35" s="22"/>
      <c r="AI35" s="22"/>
      <c r="AJ35" s="22"/>
      <c r="AK35" s="68"/>
      <c r="AL35" s="70"/>
      <c r="AM35" s="22"/>
      <c r="AN35" s="22"/>
      <c r="AO35" s="22"/>
      <c r="AP35" s="68"/>
      <c r="AQ35" s="70"/>
      <c r="AR35" s="22"/>
      <c r="AS35" s="22"/>
      <c r="AT35" s="22"/>
      <c r="AU35" s="68"/>
      <c r="AV35" s="70"/>
      <c r="AW35" s="22"/>
      <c r="AX35" s="22"/>
      <c r="AY35" s="22"/>
      <c r="AZ35" s="68"/>
      <c r="BA35" s="22"/>
      <c r="BB35" s="22"/>
      <c r="BC35" s="22"/>
      <c r="BD35" s="22"/>
      <c r="BE35" s="68"/>
      <c r="BF35" s="22"/>
      <c r="BG35" s="22"/>
      <c r="BH35" s="22"/>
      <c r="BI35" s="22"/>
      <c r="BJ35" s="68"/>
      <c r="BK35" s="22"/>
      <c r="BL35" s="22"/>
      <c r="BM35" s="22"/>
      <c r="BN35" s="22"/>
      <c r="BO35" s="68"/>
      <c r="BP35" s="70"/>
      <c r="BQ35" s="70"/>
      <c r="BR35" s="22"/>
      <c r="BS35" s="22"/>
      <c r="BT35" s="68"/>
      <c r="BU35" s="70"/>
      <c r="BV35" s="22"/>
      <c r="BW35" s="22"/>
      <c r="BX35" s="22"/>
      <c r="BY35" s="68"/>
      <c r="BZ35" s="70"/>
      <c r="CA35" s="22"/>
      <c r="CB35" s="22"/>
      <c r="CC35" s="22"/>
      <c r="CD35" s="68"/>
      <c r="CE35" s="70"/>
      <c r="CF35" s="22"/>
      <c r="CG35" s="22"/>
      <c r="CH35" s="22"/>
      <c r="CI35" s="68"/>
      <c r="CJ35" s="70"/>
      <c r="CK35" s="22"/>
      <c r="CL35" s="22"/>
      <c r="CM35" s="22"/>
      <c r="CN35" s="68"/>
      <c r="CO35" s="22"/>
      <c r="CP35" s="22"/>
      <c r="CQ35" s="22"/>
      <c r="CR35" s="22"/>
      <c r="CS35" s="68"/>
      <c r="CT35" s="22"/>
      <c r="CU35" s="22"/>
      <c r="CV35" s="22"/>
      <c r="CW35" s="22"/>
      <c r="CX35" s="68"/>
      <c r="DH35" s="30"/>
      <c r="DM35" s="30"/>
      <c r="DR35" s="30"/>
      <c r="DW35" s="30"/>
    </row>
    <row r="36" spans="1:127" x14ac:dyDescent="0.25">
      <c r="C36" s="66"/>
      <c r="H36" s="66"/>
      <c r="K36" s="7"/>
      <c r="L36" s="68"/>
      <c r="M36" s="69"/>
      <c r="N36" s="22"/>
      <c r="O36" s="22"/>
      <c r="P36" s="22"/>
      <c r="Q36" s="68"/>
      <c r="R36" s="22"/>
      <c r="S36" s="22"/>
      <c r="T36" s="22"/>
      <c r="U36" s="22"/>
      <c r="V36" s="68"/>
      <c r="W36" s="70"/>
      <c r="X36" s="70"/>
      <c r="Y36" s="70"/>
      <c r="Z36" s="22"/>
      <c r="AA36" s="68"/>
      <c r="AB36" s="22"/>
      <c r="AC36" s="22"/>
      <c r="AD36" s="22"/>
      <c r="AE36" s="22"/>
      <c r="AF36" s="68"/>
      <c r="AG36" s="22"/>
      <c r="AH36" s="22"/>
      <c r="AI36" s="22"/>
      <c r="AJ36" s="22"/>
      <c r="AK36" s="68"/>
      <c r="AL36" s="70"/>
      <c r="AM36" s="22"/>
      <c r="AN36" s="22"/>
      <c r="AO36" s="22"/>
      <c r="AP36" s="68"/>
      <c r="AQ36" s="70"/>
      <c r="AR36" s="22"/>
      <c r="AS36" s="22"/>
      <c r="AT36" s="22"/>
      <c r="AU36" s="68"/>
      <c r="AV36" s="70"/>
      <c r="AW36" s="22"/>
      <c r="AX36" s="22"/>
      <c r="AY36" s="22"/>
      <c r="AZ36" s="68"/>
      <c r="BA36" s="22"/>
      <c r="BB36" s="22"/>
      <c r="BC36" s="22"/>
      <c r="BD36" s="22"/>
      <c r="BE36" s="68"/>
      <c r="BF36" s="22"/>
      <c r="BG36" s="22"/>
      <c r="BH36" s="22"/>
      <c r="BI36" s="22"/>
      <c r="BJ36" s="68"/>
      <c r="BK36" s="22"/>
      <c r="BL36" s="22"/>
      <c r="BM36" s="22"/>
      <c r="BN36" s="22"/>
      <c r="BO36" s="68"/>
      <c r="BP36" s="70"/>
      <c r="BQ36" s="70"/>
      <c r="BR36" s="22"/>
      <c r="BS36" s="22"/>
      <c r="BT36" s="68"/>
      <c r="BU36" s="70"/>
      <c r="BV36" s="22"/>
      <c r="BW36" s="22"/>
      <c r="BX36" s="22"/>
      <c r="BY36" s="68"/>
      <c r="BZ36" s="70"/>
      <c r="CA36" s="22"/>
      <c r="CB36" s="22"/>
      <c r="CC36" s="22"/>
      <c r="CD36" s="68"/>
      <c r="CE36" s="70"/>
      <c r="CF36" s="22"/>
      <c r="CG36" s="22"/>
      <c r="CH36" s="22"/>
      <c r="CI36" s="68"/>
      <c r="CJ36" s="70"/>
      <c r="CK36" s="22"/>
      <c r="CL36" s="22"/>
      <c r="CM36" s="22"/>
      <c r="CN36" s="68"/>
      <c r="CO36" s="22"/>
      <c r="CP36" s="22"/>
      <c r="CQ36" s="22"/>
      <c r="CR36" s="22"/>
      <c r="CS36" s="68"/>
      <c r="CT36" s="22"/>
      <c r="CU36" s="22"/>
      <c r="CV36" s="22"/>
      <c r="CW36" s="22"/>
      <c r="CX36" s="68"/>
      <c r="DH36" s="30"/>
      <c r="DM36" s="30"/>
      <c r="DR36" s="30"/>
      <c r="DW36" s="30"/>
    </row>
    <row r="37" spans="1:127" x14ac:dyDescent="0.25">
      <c r="A37" s="1" t="s">
        <v>90</v>
      </c>
      <c r="B37" s="6"/>
      <c r="J37" s="6"/>
      <c r="K37" s="7"/>
      <c r="L37" s="68"/>
      <c r="M37" s="69"/>
      <c r="N37" s="22"/>
      <c r="O37" s="22"/>
      <c r="P37" s="22"/>
      <c r="Q37" s="68"/>
      <c r="R37" s="22"/>
      <c r="S37" s="22"/>
      <c r="T37" s="22"/>
      <c r="U37" s="22"/>
      <c r="V37" s="68"/>
      <c r="W37" s="70"/>
      <c r="X37" s="70"/>
      <c r="Y37" s="70"/>
      <c r="Z37" s="22"/>
      <c r="AA37" s="68"/>
      <c r="AB37" s="22"/>
      <c r="AC37" s="22"/>
      <c r="AD37" s="22"/>
      <c r="AE37" s="22"/>
      <c r="AF37" s="68"/>
      <c r="AG37" s="22"/>
      <c r="AH37" s="22"/>
      <c r="AI37" s="22"/>
      <c r="AJ37" s="22"/>
      <c r="AK37" s="68"/>
      <c r="AL37" s="70"/>
      <c r="AM37" s="22"/>
      <c r="AN37" s="22"/>
      <c r="AO37" s="22"/>
      <c r="AP37" s="68"/>
      <c r="AQ37" s="70"/>
      <c r="AR37" s="22"/>
      <c r="AS37" s="22"/>
      <c r="AT37" s="22"/>
      <c r="AU37" s="68"/>
      <c r="AV37" s="70"/>
      <c r="AW37" s="22"/>
      <c r="AX37" s="22"/>
      <c r="AY37" s="22"/>
      <c r="AZ37" s="68"/>
      <c r="BA37" s="22"/>
      <c r="BB37" s="22"/>
      <c r="BC37" s="22"/>
      <c r="BD37" s="22"/>
      <c r="BE37" s="68"/>
      <c r="BF37" s="22"/>
      <c r="BG37" s="22"/>
      <c r="BH37" s="22"/>
      <c r="BI37" s="22"/>
      <c r="BJ37" s="68"/>
      <c r="BK37" s="22"/>
      <c r="BL37" s="22"/>
      <c r="BM37" s="22"/>
      <c r="BN37" s="22"/>
      <c r="BO37" s="68"/>
      <c r="BP37" s="70"/>
      <c r="BQ37" s="70"/>
      <c r="BR37" s="22"/>
      <c r="BS37" s="22"/>
      <c r="BT37" s="68"/>
      <c r="BU37" s="70"/>
      <c r="BV37" s="22"/>
      <c r="BW37" s="22"/>
      <c r="BX37" s="22"/>
      <c r="BY37" s="68"/>
      <c r="BZ37" s="70"/>
      <c r="CA37" s="22"/>
      <c r="CB37" s="22"/>
      <c r="CC37" s="22"/>
      <c r="CD37" s="68"/>
      <c r="CE37" s="70"/>
      <c r="CF37" s="22"/>
      <c r="CG37" s="22"/>
      <c r="CH37" s="22"/>
      <c r="CI37" s="68"/>
      <c r="CJ37" s="70"/>
      <c r="CK37" s="22"/>
      <c r="CL37" s="22"/>
      <c r="CM37" s="22"/>
      <c r="CN37" s="68"/>
      <c r="CO37" s="22"/>
      <c r="CP37" s="22"/>
      <c r="CQ37" s="22"/>
      <c r="CR37" s="22"/>
      <c r="CS37" s="68"/>
      <c r="CT37" s="22"/>
      <c r="CU37" s="22"/>
      <c r="CV37" s="22"/>
      <c r="CW37" s="22"/>
      <c r="CX37" s="68"/>
      <c r="DH37" s="30"/>
      <c r="DM37" s="30"/>
      <c r="DR37" s="30"/>
      <c r="DW37" s="30"/>
    </row>
    <row r="38" spans="1:127" x14ac:dyDescent="0.25">
      <c r="A38" s="49" t="s">
        <v>866</v>
      </c>
      <c r="B38" s="49" t="s">
        <v>289</v>
      </c>
      <c r="C38" s="49" t="s">
        <v>955</v>
      </c>
      <c r="D38" s="49"/>
      <c r="E38" s="50">
        <v>43586</v>
      </c>
      <c r="J38" s="6"/>
      <c r="K38" s="7"/>
      <c r="L38" s="68"/>
      <c r="M38" s="69"/>
      <c r="N38" s="22"/>
      <c r="O38" s="22"/>
      <c r="P38" s="22"/>
      <c r="Q38" s="68"/>
      <c r="R38" s="22"/>
      <c r="S38" s="22"/>
      <c r="T38" s="22"/>
      <c r="U38" s="22"/>
      <c r="V38" s="68"/>
      <c r="W38" s="70"/>
      <c r="X38" s="70"/>
      <c r="Y38" s="70"/>
      <c r="Z38" s="22"/>
      <c r="AA38" s="68"/>
      <c r="AB38" s="22"/>
      <c r="AC38" s="22"/>
      <c r="AD38" s="22"/>
      <c r="AE38" s="22"/>
      <c r="AF38" s="68"/>
      <c r="AG38" s="22"/>
      <c r="AH38" s="22"/>
      <c r="AI38" s="22"/>
      <c r="AJ38" s="22"/>
      <c r="AK38" s="68"/>
      <c r="AL38" s="70"/>
      <c r="AM38" s="22"/>
      <c r="AN38" s="22"/>
      <c r="AO38" s="22"/>
      <c r="AP38" s="68"/>
      <c r="AQ38" s="70"/>
      <c r="AR38" s="22"/>
      <c r="AS38" s="22"/>
      <c r="AT38" s="22"/>
      <c r="AU38" s="68"/>
      <c r="AV38" s="70"/>
      <c r="AW38" s="22"/>
      <c r="AX38" s="22"/>
      <c r="AY38" s="22"/>
      <c r="AZ38" s="68"/>
      <c r="BA38" s="22"/>
      <c r="BB38" s="22"/>
      <c r="BC38" s="22"/>
      <c r="BD38" s="22"/>
      <c r="BE38" s="68"/>
      <c r="BF38" s="22"/>
      <c r="BG38" s="22"/>
      <c r="BH38" s="22"/>
      <c r="BI38" s="22"/>
      <c r="BJ38" s="68"/>
      <c r="BK38" s="22"/>
      <c r="BL38" s="22"/>
      <c r="BM38" s="22"/>
      <c r="BN38" s="22"/>
      <c r="BO38" s="68"/>
      <c r="BP38" s="70"/>
      <c r="BQ38" s="70"/>
      <c r="BR38" s="22"/>
      <c r="BS38" s="22"/>
      <c r="BT38" s="68"/>
      <c r="BU38" s="70"/>
      <c r="BV38" s="22"/>
      <c r="BW38" s="22"/>
      <c r="BX38" s="22"/>
      <c r="BY38" s="68"/>
      <c r="BZ38" s="70"/>
      <c r="CA38" s="22"/>
      <c r="CB38" s="22"/>
      <c r="CC38" s="22"/>
      <c r="CD38" s="68"/>
      <c r="CE38" s="70"/>
      <c r="CF38" s="22"/>
      <c r="CG38" s="22"/>
      <c r="CH38" s="22"/>
      <c r="CI38" s="68"/>
      <c r="CJ38" s="70"/>
      <c r="CK38" s="22"/>
      <c r="CL38" s="22"/>
      <c r="CM38" s="22"/>
      <c r="CN38" s="68"/>
      <c r="CO38" s="22"/>
      <c r="CP38" s="22"/>
      <c r="CQ38" s="22"/>
      <c r="CR38" s="22"/>
      <c r="CS38" s="68"/>
      <c r="CT38" s="22"/>
      <c r="CU38" s="22"/>
      <c r="CV38" s="22"/>
      <c r="CW38" s="22"/>
      <c r="CX38" s="68"/>
      <c r="DH38" s="30"/>
      <c r="DM38" s="30"/>
      <c r="DR38" s="30"/>
      <c r="DW38" s="30"/>
    </row>
    <row r="39" spans="1:127" x14ac:dyDescent="0.25">
      <c r="A39" s="49" t="s">
        <v>717</v>
      </c>
      <c r="B39" s="49" t="s">
        <v>289</v>
      </c>
      <c r="C39" s="49" t="s">
        <v>696</v>
      </c>
      <c r="D39" s="49"/>
      <c r="E39" s="50">
        <v>43282</v>
      </c>
      <c r="J39" s="6"/>
      <c r="K39" s="7"/>
      <c r="L39" s="68"/>
      <c r="M39" s="69"/>
      <c r="N39" s="22"/>
      <c r="O39" s="22"/>
      <c r="P39" s="22"/>
      <c r="Q39" s="68"/>
      <c r="R39" s="22"/>
      <c r="S39" s="22"/>
      <c r="T39" s="22"/>
      <c r="U39" s="22"/>
      <c r="V39" s="68"/>
      <c r="W39" s="70"/>
      <c r="X39" s="70"/>
      <c r="Y39" s="70"/>
      <c r="Z39" s="22"/>
      <c r="AA39" s="68"/>
      <c r="AB39" s="22"/>
      <c r="AC39" s="22"/>
      <c r="AD39" s="22"/>
      <c r="AE39" s="22"/>
      <c r="AF39" s="68"/>
      <c r="AG39" s="22"/>
      <c r="AH39" s="22"/>
      <c r="AI39" s="22"/>
      <c r="AJ39" s="22"/>
      <c r="AK39" s="68"/>
      <c r="AL39" s="70"/>
      <c r="AM39" s="22"/>
      <c r="AN39" s="22"/>
      <c r="AO39" s="22"/>
      <c r="AP39" s="68"/>
      <c r="AQ39" s="70"/>
      <c r="AR39" s="22"/>
      <c r="AS39" s="22"/>
      <c r="AT39" s="22"/>
      <c r="AU39" s="68"/>
      <c r="AV39" s="70"/>
      <c r="AW39" s="22"/>
      <c r="AX39" s="22"/>
      <c r="AY39" s="22"/>
      <c r="AZ39" s="68"/>
      <c r="BA39" s="22"/>
      <c r="BB39" s="22"/>
      <c r="BC39" s="22"/>
      <c r="BD39" s="22"/>
      <c r="BE39" s="68"/>
      <c r="BF39" s="22"/>
      <c r="BG39" s="22"/>
      <c r="BH39" s="22"/>
      <c r="BI39" s="22"/>
      <c r="BJ39" s="68"/>
      <c r="BK39" s="22"/>
      <c r="BL39" s="22"/>
      <c r="BM39" s="22"/>
      <c r="BN39" s="22"/>
      <c r="BO39" s="68"/>
      <c r="BP39" s="70"/>
      <c r="BQ39" s="70"/>
      <c r="BR39" s="22"/>
      <c r="BS39" s="22"/>
      <c r="BT39" s="68"/>
      <c r="BU39" s="70"/>
      <c r="BV39" s="22"/>
      <c r="BW39" s="22"/>
      <c r="BX39" s="22"/>
      <c r="BY39" s="68"/>
      <c r="BZ39" s="70"/>
      <c r="CA39" s="22"/>
      <c r="CB39" s="22"/>
      <c r="CC39" s="22"/>
      <c r="CD39" s="68"/>
      <c r="CE39" s="70"/>
      <c r="CF39" s="22"/>
      <c r="CG39" s="22"/>
      <c r="CH39" s="22"/>
      <c r="CI39" s="68"/>
      <c r="CJ39" s="70"/>
      <c r="CK39" s="22"/>
      <c r="CL39" s="22"/>
      <c r="CM39" s="22"/>
      <c r="CN39" s="68"/>
      <c r="CO39" s="22"/>
      <c r="CP39" s="22"/>
      <c r="CQ39" s="22"/>
      <c r="CR39" s="22"/>
      <c r="CS39" s="68"/>
      <c r="CT39" s="22"/>
      <c r="CU39" s="22"/>
      <c r="CV39" s="22"/>
      <c r="CW39" s="22"/>
      <c r="CX39" s="68"/>
      <c r="DH39" s="30"/>
      <c r="DM39" s="30"/>
      <c r="DR39" s="30"/>
      <c r="DW39" s="30"/>
    </row>
    <row r="40" spans="1:127" x14ac:dyDescent="0.25">
      <c r="A40" s="49" t="s">
        <v>964</v>
      </c>
      <c r="B40" s="49" t="s">
        <v>273</v>
      </c>
      <c r="C40" s="49" t="s">
        <v>1031</v>
      </c>
      <c r="D40" s="49"/>
      <c r="E40" s="50">
        <v>40756</v>
      </c>
      <c r="J40" s="6"/>
      <c r="K40" s="7"/>
      <c r="L40" s="68"/>
      <c r="M40" s="69"/>
      <c r="N40" s="22"/>
      <c r="O40" s="22"/>
      <c r="P40" s="22"/>
      <c r="Q40" s="68"/>
      <c r="R40" s="22"/>
      <c r="S40" s="22"/>
      <c r="T40" s="22"/>
      <c r="U40" s="22"/>
      <c r="V40" s="68"/>
      <c r="W40" s="70"/>
      <c r="X40" s="70"/>
      <c r="Y40" s="70"/>
      <c r="Z40" s="22"/>
      <c r="AA40" s="68"/>
      <c r="AB40" s="22"/>
      <c r="AC40" s="22"/>
      <c r="AD40" s="22"/>
      <c r="AE40" s="22"/>
      <c r="AF40" s="68"/>
      <c r="AG40" s="22"/>
      <c r="AH40" s="22"/>
      <c r="AI40" s="22"/>
      <c r="AJ40" s="22"/>
      <c r="AK40" s="68"/>
      <c r="AL40" s="70"/>
      <c r="AM40" s="22"/>
      <c r="AN40" s="22"/>
      <c r="AO40" s="22"/>
      <c r="AP40" s="68"/>
      <c r="AQ40" s="70"/>
      <c r="AR40" s="22"/>
      <c r="AS40" s="22"/>
      <c r="AT40" s="22"/>
      <c r="AU40" s="68"/>
      <c r="AV40" s="70"/>
      <c r="AW40" s="22"/>
      <c r="AX40" s="22"/>
      <c r="AY40" s="22"/>
      <c r="AZ40" s="68"/>
      <c r="BA40" s="22"/>
      <c r="BB40" s="22"/>
      <c r="BC40" s="22"/>
      <c r="BD40" s="22"/>
      <c r="BE40" s="68"/>
      <c r="BF40" s="22"/>
      <c r="BG40" s="22"/>
      <c r="BH40" s="22"/>
      <c r="BI40" s="22"/>
      <c r="BJ40" s="68"/>
      <c r="BK40" s="22"/>
      <c r="BL40" s="22"/>
      <c r="BM40" s="22"/>
      <c r="BN40" s="22"/>
      <c r="BO40" s="68"/>
      <c r="BP40" s="70"/>
      <c r="BQ40" s="70"/>
      <c r="BR40" s="22"/>
      <c r="BS40" s="22"/>
      <c r="BT40" s="68"/>
      <c r="BU40" s="70"/>
      <c r="BV40" s="22"/>
      <c r="BW40" s="22"/>
      <c r="BX40" s="22"/>
      <c r="BY40" s="68"/>
      <c r="BZ40" s="70"/>
      <c r="CA40" s="22"/>
      <c r="CB40" s="22"/>
      <c r="CC40" s="22"/>
      <c r="CD40" s="68"/>
      <c r="CE40" s="70"/>
      <c r="CF40" s="22"/>
      <c r="CG40" s="22"/>
      <c r="CH40" s="22"/>
      <c r="CI40" s="68"/>
      <c r="CJ40" s="70"/>
      <c r="CK40" s="22"/>
      <c r="CL40" s="22"/>
      <c r="CM40" s="22"/>
      <c r="CN40" s="68"/>
      <c r="CO40" s="22"/>
      <c r="CP40" s="22"/>
      <c r="CQ40" s="22"/>
      <c r="CR40" s="22"/>
      <c r="CS40" s="68"/>
      <c r="CT40" s="22"/>
      <c r="CU40" s="22"/>
      <c r="CV40" s="22"/>
      <c r="CW40" s="22"/>
      <c r="CX40" s="68"/>
      <c r="DH40" s="30"/>
      <c r="DM40" s="30"/>
      <c r="DR40" s="30"/>
      <c r="DW40" s="30"/>
    </row>
    <row r="41" spans="1:127" x14ac:dyDescent="0.25">
      <c r="A41" s="49" t="s">
        <v>747</v>
      </c>
      <c r="B41" s="49" t="s">
        <v>453</v>
      </c>
      <c r="C41" s="49" t="s">
        <v>680</v>
      </c>
      <c r="D41" s="49"/>
      <c r="E41" s="50">
        <v>37377</v>
      </c>
      <c r="J41" s="6"/>
      <c r="K41" s="7"/>
      <c r="L41" s="68"/>
      <c r="M41" s="69"/>
      <c r="N41" s="22"/>
      <c r="O41" s="22"/>
      <c r="P41" s="22"/>
      <c r="Q41" s="68"/>
      <c r="R41" s="22"/>
      <c r="S41" s="22"/>
      <c r="T41" s="22"/>
      <c r="U41" s="22"/>
      <c r="V41" s="68"/>
      <c r="W41" s="70"/>
      <c r="X41" s="70"/>
      <c r="Y41" s="70"/>
      <c r="Z41" s="22"/>
      <c r="AA41" s="68"/>
      <c r="AB41" s="22"/>
      <c r="AC41" s="22"/>
      <c r="AD41" s="22"/>
      <c r="AE41" s="22"/>
      <c r="AF41" s="68"/>
      <c r="AG41" s="22"/>
      <c r="AH41" s="22"/>
      <c r="AI41" s="22"/>
      <c r="AJ41" s="22"/>
      <c r="AK41" s="68"/>
      <c r="AL41" s="70"/>
      <c r="AM41" s="22"/>
      <c r="AN41" s="22"/>
      <c r="AO41" s="22"/>
      <c r="AP41" s="68"/>
      <c r="AQ41" s="70"/>
      <c r="AR41" s="22"/>
      <c r="AS41" s="22"/>
      <c r="AT41" s="22"/>
      <c r="AU41" s="68"/>
      <c r="AV41" s="70"/>
      <c r="AW41" s="22"/>
      <c r="AX41" s="22"/>
      <c r="AY41" s="22"/>
      <c r="AZ41" s="68"/>
      <c r="BA41" s="22"/>
      <c r="BB41" s="22"/>
      <c r="BC41" s="22"/>
      <c r="BD41" s="22"/>
      <c r="BE41" s="68"/>
      <c r="BF41" s="22"/>
      <c r="BG41" s="22"/>
      <c r="BH41" s="22"/>
      <c r="BI41" s="22"/>
      <c r="BJ41" s="68"/>
      <c r="BK41" s="22"/>
      <c r="BL41" s="22"/>
      <c r="BM41" s="22"/>
      <c r="BN41" s="22"/>
      <c r="BO41" s="68"/>
      <c r="BP41" s="70"/>
      <c r="BQ41" s="70"/>
      <c r="BR41" s="22"/>
      <c r="BS41" s="22"/>
      <c r="BT41" s="68"/>
      <c r="BU41" s="70"/>
      <c r="BV41" s="22"/>
      <c r="BW41" s="22"/>
      <c r="BX41" s="22"/>
      <c r="BY41" s="68"/>
      <c r="BZ41" s="70"/>
      <c r="CA41" s="22"/>
      <c r="CB41" s="22"/>
      <c r="CC41" s="22"/>
      <c r="CD41" s="68"/>
      <c r="CE41" s="70"/>
      <c r="CF41" s="22"/>
      <c r="CG41" s="22"/>
      <c r="CH41" s="22"/>
      <c r="CI41" s="68"/>
      <c r="CJ41" s="70"/>
      <c r="CK41" s="22"/>
      <c r="CL41" s="22"/>
      <c r="CM41" s="22"/>
      <c r="CN41" s="68"/>
      <c r="CO41" s="22"/>
      <c r="CP41" s="22"/>
      <c r="CQ41" s="22"/>
      <c r="CR41" s="22"/>
      <c r="CS41" s="68"/>
      <c r="CT41" s="22"/>
      <c r="CU41" s="22"/>
      <c r="CV41" s="22"/>
      <c r="CW41" s="22"/>
      <c r="CX41" s="68"/>
      <c r="DH41" s="30"/>
      <c r="DM41" s="30"/>
      <c r="DR41" s="30"/>
      <c r="DW41" s="30"/>
    </row>
    <row r="42" spans="1:127" x14ac:dyDescent="0.25">
      <c r="A42" s="49" t="s">
        <v>747</v>
      </c>
      <c r="B42" s="49" t="s">
        <v>72</v>
      </c>
      <c r="C42" s="49" t="s">
        <v>1026</v>
      </c>
      <c r="D42" s="49"/>
      <c r="E42" s="50">
        <v>38838</v>
      </c>
      <c r="J42" s="6"/>
      <c r="K42" s="7"/>
      <c r="L42" s="68"/>
      <c r="M42" s="69"/>
      <c r="N42" s="22"/>
      <c r="O42" s="22"/>
      <c r="P42" s="22"/>
      <c r="Q42" s="68"/>
      <c r="R42" s="22"/>
      <c r="S42" s="22"/>
      <c r="T42" s="22"/>
      <c r="U42" s="22"/>
      <c r="V42" s="68"/>
      <c r="W42" s="70"/>
      <c r="X42" s="70"/>
      <c r="Y42" s="70"/>
      <c r="Z42" s="22"/>
      <c r="AA42" s="68"/>
      <c r="AB42" s="22"/>
      <c r="AC42" s="22"/>
      <c r="AD42" s="22"/>
      <c r="AE42" s="22"/>
      <c r="AF42" s="68"/>
      <c r="AG42" s="22"/>
      <c r="AH42" s="22"/>
      <c r="AI42" s="22"/>
      <c r="AJ42" s="22"/>
      <c r="AK42" s="68"/>
      <c r="AL42" s="70"/>
      <c r="AM42" s="22"/>
      <c r="AN42" s="22"/>
      <c r="AO42" s="22"/>
      <c r="AP42" s="68"/>
      <c r="AQ42" s="70"/>
      <c r="AR42" s="22"/>
      <c r="AS42" s="22"/>
      <c r="AT42" s="22"/>
      <c r="AU42" s="68"/>
      <c r="AV42" s="70"/>
      <c r="AW42" s="22"/>
      <c r="AX42" s="22"/>
      <c r="AY42" s="22"/>
      <c r="AZ42" s="68"/>
      <c r="BA42" s="22"/>
      <c r="BB42" s="22"/>
      <c r="BC42" s="22"/>
      <c r="BD42" s="22"/>
      <c r="BE42" s="68"/>
      <c r="BF42" s="22"/>
      <c r="BG42" s="22"/>
      <c r="BH42" s="22"/>
      <c r="BI42" s="22"/>
      <c r="BJ42" s="68"/>
      <c r="BK42" s="22"/>
      <c r="BL42" s="22"/>
      <c r="BM42" s="22"/>
      <c r="BN42" s="22"/>
      <c r="BO42" s="68"/>
      <c r="BP42" s="70"/>
      <c r="BQ42" s="70"/>
      <c r="BR42" s="22"/>
      <c r="BS42" s="22"/>
      <c r="BT42" s="68"/>
      <c r="BU42" s="70"/>
      <c r="BV42" s="22"/>
      <c r="BW42" s="22"/>
      <c r="BX42" s="22"/>
      <c r="BY42" s="68"/>
      <c r="BZ42" s="70"/>
      <c r="CA42" s="22"/>
      <c r="CB42" s="22"/>
      <c r="CC42" s="22"/>
      <c r="CD42" s="68"/>
      <c r="CE42" s="70"/>
      <c r="CF42" s="22"/>
      <c r="CG42" s="22"/>
      <c r="CH42" s="22"/>
      <c r="CI42" s="68"/>
      <c r="CJ42" s="70"/>
      <c r="CK42" s="22"/>
      <c r="CL42" s="22"/>
      <c r="CM42" s="22"/>
      <c r="CN42" s="68"/>
      <c r="CO42" s="22"/>
      <c r="CP42" s="22"/>
      <c r="CQ42" s="22"/>
      <c r="CR42" s="22"/>
      <c r="CS42" s="68"/>
      <c r="CT42" s="22"/>
      <c r="CU42" s="22"/>
      <c r="CV42" s="22"/>
      <c r="CW42" s="22"/>
      <c r="CX42" s="68"/>
      <c r="DH42" s="30"/>
      <c r="DM42" s="30"/>
      <c r="DR42" s="30"/>
      <c r="DW42" s="30"/>
    </row>
    <row r="43" spans="1:127" x14ac:dyDescent="0.25">
      <c r="A43" s="49" t="s">
        <v>1035</v>
      </c>
      <c r="B43" s="49" t="s">
        <v>98</v>
      </c>
      <c r="C43" s="49" t="s">
        <v>1036</v>
      </c>
      <c r="D43" s="49"/>
      <c r="E43" s="50">
        <v>38596</v>
      </c>
      <c r="J43" s="6"/>
      <c r="K43" s="7"/>
      <c r="L43" s="68"/>
      <c r="M43" s="69"/>
      <c r="N43" s="22"/>
      <c r="O43" s="22"/>
      <c r="P43" s="22"/>
      <c r="Q43" s="68"/>
      <c r="R43" s="22"/>
      <c r="S43" s="22"/>
      <c r="T43" s="22"/>
      <c r="U43" s="22"/>
      <c r="V43" s="68"/>
      <c r="W43" s="70"/>
      <c r="X43" s="70"/>
      <c r="Y43" s="70"/>
      <c r="Z43" s="22"/>
      <c r="AA43" s="68"/>
      <c r="AB43" s="22"/>
      <c r="AC43" s="22"/>
      <c r="AD43" s="22"/>
      <c r="AE43" s="22"/>
      <c r="AF43" s="68"/>
      <c r="AG43" s="22"/>
      <c r="AH43" s="22"/>
      <c r="AI43" s="22"/>
      <c r="AJ43" s="22"/>
      <c r="AK43" s="68"/>
      <c r="AL43" s="70"/>
      <c r="AM43" s="22"/>
      <c r="AN43" s="22"/>
      <c r="AO43" s="22"/>
      <c r="AP43" s="68"/>
      <c r="AQ43" s="70"/>
      <c r="AR43" s="22"/>
      <c r="AS43" s="22"/>
      <c r="AT43" s="22"/>
      <c r="AU43" s="68"/>
      <c r="AV43" s="70"/>
      <c r="AW43" s="22"/>
      <c r="AX43" s="22"/>
      <c r="AY43" s="22"/>
      <c r="AZ43" s="68"/>
      <c r="BA43" s="22"/>
      <c r="BB43" s="22"/>
      <c r="BC43" s="22"/>
      <c r="BD43" s="22"/>
      <c r="BE43" s="68"/>
      <c r="BF43" s="22"/>
      <c r="BG43" s="22"/>
      <c r="BH43" s="22"/>
      <c r="BI43" s="22"/>
      <c r="BJ43" s="68"/>
      <c r="BK43" s="22"/>
      <c r="BL43" s="22"/>
      <c r="BM43" s="22"/>
      <c r="BN43" s="22"/>
      <c r="BO43" s="68"/>
      <c r="BP43" s="70"/>
      <c r="BQ43" s="70"/>
      <c r="BR43" s="22"/>
      <c r="BS43" s="22"/>
      <c r="BT43" s="68"/>
      <c r="BU43" s="70"/>
      <c r="BV43" s="22"/>
      <c r="BW43" s="22"/>
      <c r="BX43" s="22"/>
      <c r="BY43" s="68"/>
      <c r="BZ43" s="70"/>
      <c r="CA43" s="22"/>
      <c r="CB43" s="22"/>
      <c r="CC43" s="22"/>
      <c r="CD43" s="68"/>
      <c r="CE43" s="70"/>
      <c r="CF43" s="22"/>
      <c r="CG43" s="22"/>
      <c r="CH43" s="22"/>
      <c r="CI43" s="68"/>
      <c r="CJ43" s="70"/>
      <c r="CK43" s="22"/>
      <c r="CL43" s="22"/>
      <c r="CM43" s="22"/>
      <c r="CN43" s="68"/>
      <c r="CO43" s="22"/>
      <c r="CP43" s="22"/>
      <c r="CQ43" s="22"/>
      <c r="CR43" s="22"/>
      <c r="CS43" s="68"/>
      <c r="CT43" s="22"/>
      <c r="CU43" s="22"/>
      <c r="CV43" s="22"/>
      <c r="CW43" s="22"/>
      <c r="CX43" s="68"/>
      <c r="DH43" s="30"/>
      <c r="DM43" s="30"/>
      <c r="DR43" s="30"/>
      <c r="DW43" s="30"/>
    </row>
    <row r="44" spans="1:127" x14ac:dyDescent="0.25">
      <c r="A44" s="49" t="s">
        <v>1027</v>
      </c>
      <c r="B44" s="49" t="s">
        <v>74</v>
      </c>
      <c r="C44" s="49" t="s">
        <v>690</v>
      </c>
      <c r="D44" s="49"/>
      <c r="E44" s="50">
        <v>11444</v>
      </c>
      <c r="J44" s="6"/>
      <c r="K44" s="7"/>
      <c r="L44" s="68"/>
      <c r="M44" s="69"/>
      <c r="N44" s="22"/>
      <c r="O44" s="22"/>
      <c r="P44" s="22"/>
      <c r="Q44" s="68"/>
      <c r="R44" s="22"/>
      <c r="S44" s="22"/>
      <c r="T44" s="22"/>
      <c r="U44" s="22"/>
      <c r="V44" s="68"/>
      <c r="W44" s="70"/>
      <c r="X44" s="70"/>
      <c r="Y44" s="70"/>
      <c r="Z44" s="22"/>
      <c r="AA44" s="68"/>
      <c r="AB44" s="22"/>
      <c r="AC44" s="22"/>
      <c r="AD44" s="22"/>
      <c r="AE44" s="22"/>
      <c r="AF44" s="68"/>
      <c r="AG44" s="22"/>
      <c r="AH44" s="22"/>
      <c r="AI44" s="22"/>
      <c r="AJ44" s="22"/>
      <c r="AK44" s="68"/>
      <c r="AL44" s="70"/>
      <c r="AM44" s="22"/>
      <c r="AN44" s="22"/>
      <c r="AO44" s="22"/>
      <c r="AP44" s="68"/>
      <c r="AQ44" s="70"/>
      <c r="AR44" s="22"/>
      <c r="AS44" s="22"/>
      <c r="AT44" s="22"/>
      <c r="AU44" s="68"/>
      <c r="AV44" s="70"/>
      <c r="AW44" s="22"/>
      <c r="AX44" s="22"/>
      <c r="AY44" s="22"/>
      <c r="AZ44" s="68"/>
      <c r="BA44" s="22"/>
      <c r="BB44" s="22"/>
      <c r="BC44" s="22"/>
      <c r="BD44" s="22"/>
      <c r="BE44" s="68"/>
      <c r="BF44" s="22"/>
      <c r="BG44" s="22"/>
      <c r="BH44" s="22"/>
      <c r="BI44" s="22"/>
      <c r="BJ44" s="68"/>
      <c r="BK44" s="22"/>
      <c r="BL44" s="22"/>
      <c r="BM44" s="22"/>
      <c r="BN44" s="22"/>
      <c r="BO44" s="68"/>
      <c r="BP44" s="70"/>
      <c r="BQ44" s="70"/>
      <c r="BR44" s="22"/>
      <c r="BS44" s="22"/>
      <c r="BT44" s="68"/>
      <c r="BU44" s="70"/>
      <c r="BV44" s="22"/>
      <c r="BW44" s="22"/>
      <c r="BX44" s="22"/>
      <c r="BY44" s="68"/>
      <c r="BZ44" s="70"/>
      <c r="CA44" s="22"/>
      <c r="CB44" s="22"/>
      <c r="CC44" s="22"/>
      <c r="CD44" s="68"/>
      <c r="CE44" s="70"/>
      <c r="CF44" s="22"/>
      <c r="CG44" s="22"/>
      <c r="CH44" s="22"/>
      <c r="CI44" s="68"/>
      <c r="CJ44" s="70"/>
      <c r="CK44" s="22"/>
      <c r="CL44" s="22"/>
      <c r="CM44" s="22"/>
      <c r="CN44" s="68"/>
      <c r="CO44" s="22"/>
      <c r="CP44" s="22"/>
      <c r="CQ44" s="22"/>
      <c r="CR44" s="22"/>
      <c r="CS44" s="68"/>
      <c r="CT44" s="22"/>
      <c r="CU44" s="22"/>
      <c r="CV44" s="22"/>
      <c r="CW44" s="22"/>
      <c r="CX44" s="68"/>
      <c r="DH44" s="30"/>
      <c r="DM44" s="30"/>
      <c r="DR44" s="30"/>
      <c r="DW44" s="30"/>
    </row>
    <row r="45" spans="1:127" x14ac:dyDescent="0.25">
      <c r="A45" s="49" t="s">
        <v>1032</v>
      </c>
      <c r="B45" s="49" t="s">
        <v>52</v>
      </c>
      <c r="C45" s="49" t="s">
        <v>680</v>
      </c>
      <c r="D45" s="49"/>
      <c r="E45" s="50">
        <v>41153</v>
      </c>
      <c r="J45" s="6"/>
      <c r="K45" s="7"/>
      <c r="L45" s="68"/>
      <c r="M45" s="69"/>
      <c r="N45" s="22"/>
      <c r="O45" s="22"/>
      <c r="P45" s="22"/>
      <c r="Q45" s="68"/>
      <c r="R45" s="22"/>
      <c r="S45" s="22"/>
      <c r="T45" s="22"/>
      <c r="U45" s="22"/>
      <c r="V45" s="68"/>
      <c r="W45" s="70"/>
      <c r="X45" s="70"/>
      <c r="Y45" s="70"/>
      <c r="Z45" s="22"/>
      <c r="AA45" s="68"/>
      <c r="AB45" s="22"/>
      <c r="AC45" s="22"/>
      <c r="AD45" s="22"/>
      <c r="AE45" s="22"/>
      <c r="AF45" s="68"/>
      <c r="AG45" s="22"/>
      <c r="AH45" s="22"/>
      <c r="AI45" s="22"/>
      <c r="AJ45" s="22"/>
      <c r="AK45" s="68"/>
      <c r="AL45" s="70"/>
      <c r="AM45" s="22"/>
      <c r="AN45" s="22"/>
      <c r="AO45" s="22"/>
      <c r="AP45" s="68"/>
      <c r="AQ45" s="70"/>
      <c r="AR45" s="22"/>
      <c r="AS45" s="22"/>
      <c r="AT45" s="22"/>
      <c r="AU45" s="68"/>
      <c r="AV45" s="70"/>
      <c r="AW45" s="22"/>
      <c r="AX45" s="22"/>
      <c r="AY45" s="22"/>
      <c r="AZ45" s="68"/>
      <c r="BA45" s="22"/>
      <c r="BB45" s="22"/>
      <c r="BC45" s="22"/>
      <c r="BD45" s="22"/>
      <c r="BE45" s="68"/>
      <c r="BF45" s="22"/>
      <c r="BG45" s="22"/>
      <c r="BH45" s="22"/>
      <c r="BI45" s="22"/>
      <c r="BJ45" s="68"/>
      <c r="BK45" s="22"/>
      <c r="BL45" s="22"/>
      <c r="BM45" s="22"/>
      <c r="BN45" s="22"/>
      <c r="BO45" s="68"/>
      <c r="BP45" s="70"/>
      <c r="BQ45" s="70"/>
      <c r="BR45" s="22"/>
      <c r="BS45" s="22"/>
      <c r="BT45" s="68"/>
      <c r="BU45" s="70"/>
      <c r="BV45" s="22"/>
      <c r="BW45" s="22"/>
      <c r="BX45" s="22"/>
      <c r="BY45" s="68"/>
      <c r="BZ45" s="70"/>
      <c r="CA45" s="22"/>
      <c r="CB45" s="22"/>
      <c r="CC45" s="22"/>
      <c r="CD45" s="68"/>
      <c r="CE45" s="70"/>
      <c r="CF45" s="22"/>
      <c r="CG45" s="22"/>
      <c r="CH45" s="22"/>
      <c r="CI45" s="68"/>
      <c r="CJ45" s="70"/>
      <c r="CK45" s="22"/>
      <c r="CL45" s="22"/>
      <c r="CM45" s="22"/>
      <c r="CN45" s="68"/>
      <c r="CO45" s="22"/>
      <c r="CP45" s="22"/>
      <c r="CQ45" s="22"/>
      <c r="CR45" s="22"/>
      <c r="CS45" s="68"/>
      <c r="CT45" s="22"/>
      <c r="CU45" s="22"/>
      <c r="CV45" s="22"/>
      <c r="CW45" s="22"/>
      <c r="CX45" s="68"/>
      <c r="DH45" s="30"/>
      <c r="DM45" s="30"/>
      <c r="DR45" s="30"/>
      <c r="DW45" s="30"/>
    </row>
    <row r="46" spans="1:127" x14ac:dyDescent="0.25">
      <c r="A46" s="49" t="s">
        <v>717</v>
      </c>
      <c r="B46" s="49" t="s">
        <v>56</v>
      </c>
      <c r="C46" s="49" t="s">
        <v>690</v>
      </c>
      <c r="D46" s="49"/>
      <c r="E46" s="50">
        <v>11444</v>
      </c>
      <c r="J46" s="6"/>
      <c r="K46" s="7"/>
      <c r="L46" s="68"/>
      <c r="M46" s="69"/>
      <c r="N46" s="22"/>
      <c r="O46" s="22"/>
      <c r="P46" s="22"/>
      <c r="Q46" s="68"/>
      <c r="R46" s="22"/>
      <c r="S46" s="22"/>
      <c r="T46" s="22"/>
      <c r="U46" s="22"/>
      <c r="V46" s="68"/>
      <c r="W46" s="70"/>
      <c r="X46" s="70"/>
      <c r="Y46" s="70"/>
      <c r="Z46" s="22"/>
      <c r="AA46" s="68"/>
      <c r="AB46" s="22"/>
      <c r="AC46" s="22"/>
      <c r="AD46" s="22"/>
      <c r="AE46" s="22"/>
      <c r="AF46" s="68"/>
      <c r="AG46" s="22"/>
      <c r="AH46" s="22"/>
      <c r="AI46" s="22"/>
      <c r="AJ46" s="22"/>
      <c r="AK46" s="68"/>
      <c r="AL46" s="70"/>
      <c r="AM46" s="22"/>
      <c r="AN46" s="22"/>
      <c r="AO46" s="22"/>
      <c r="AP46" s="68"/>
      <c r="AQ46" s="70"/>
      <c r="AR46" s="22"/>
      <c r="AS46" s="22"/>
      <c r="AT46" s="22"/>
      <c r="AU46" s="68"/>
      <c r="AV46" s="70"/>
      <c r="AW46" s="22"/>
      <c r="AX46" s="22"/>
      <c r="AY46" s="22"/>
      <c r="AZ46" s="68"/>
      <c r="BA46" s="22"/>
      <c r="BB46" s="22"/>
      <c r="BC46" s="22"/>
      <c r="BD46" s="22"/>
      <c r="BE46" s="68"/>
      <c r="BF46" s="22"/>
      <c r="BG46" s="22"/>
      <c r="BH46" s="22"/>
      <c r="BI46" s="22"/>
      <c r="BJ46" s="68"/>
      <c r="BK46" s="22"/>
      <c r="BL46" s="22"/>
      <c r="BM46" s="22"/>
      <c r="BN46" s="22"/>
      <c r="BO46" s="68"/>
      <c r="BP46" s="70"/>
      <c r="BQ46" s="70"/>
      <c r="BR46" s="22"/>
      <c r="BS46" s="22"/>
      <c r="BT46" s="68"/>
      <c r="BU46" s="70"/>
      <c r="BV46" s="22"/>
      <c r="BW46" s="22"/>
      <c r="BX46" s="22"/>
      <c r="BY46" s="68"/>
      <c r="BZ46" s="70"/>
      <c r="CA46" s="22"/>
      <c r="CB46" s="22"/>
      <c r="CC46" s="22"/>
      <c r="CD46" s="68"/>
      <c r="CE46" s="70"/>
      <c r="CF46" s="22"/>
      <c r="CG46" s="22"/>
      <c r="CH46" s="22"/>
      <c r="CI46" s="68"/>
      <c r="CJ46" s="70"/>
      <c r="CK46" s="22"/>
      <c r="CL46" s="22"/>
      <c r="CM46" s="22"/>
      <c r="CN46" s="68"/>
      <c r="CO46" s="22"/>
      <c r="CP46" s="22"/>
      <c r="CQ46" s="22"/>
      <c r="CR46" s="22"/>
      <c r="CS46" s="68"/>
      <c r="CT46" s="22"/>
      <c r="CU46" s="22"/>
      <c r="CV46" s="22"/>
      <c r="CW46" s="22"/>
      <c r="CX46" s="68"/>
      <c r="DH46" s="30"/>
      <c r="DM46" s="30"/>
      <c r="DR46" s="30"/>
      <c r="DW46" s="30"/>
    </row>
    <row r="47" spans="1:127" x14ac:dyDescent="0.25">
      <c r="A47" s="49" t="s">
        <v>747</v>
      </c>
      <c r="B47" s="49" t="s">
        <v>852</v>
      </c>
      <c r="C47" s="49" t="s">
        <v>1034</v>
      </c>
      <c r="D47" s="49"/>
      <c r="E47" s="50">
        <v>45839</v>
      </c>
      <c r="J47" s="6"/>
      <c r="K47" s="7"/>
      <c r="L47" s="68"/>
      <c r="M47" s="69"/>
      <c r="N47" s="22"/>
      <c r="O47" s="22"/>
      <c r="P47" s="22"/>
      <c r="Q47" s="68"/>
      <c r="R47" s="22"/>
      <c r="S47" s="22"/>
      <c r="T47" s="22"/>
      <c r="U47" s="22"/>
      <c r="V47" s="68"/>
      <c r="W47" s="70"/>
      <c r="X47" s="70"/>
      <c r="Y47" s="70"/>
      <c r="Z47" s="22"/>
      <c r="AA47" s="68"/>
      <c r="AB47" s="22"/>
      <c r="AC47" s="22"/>
      <c r="AD47" s="22"/>
      <c r="AE47" s="22"/>
      <c r="AF47" s="68"/>
      <c r="AG47" s="22"/>
      <c r="AH47" s="22"/>
      <c r="AI47" s="22"/>
      <c r="AJ47" s="22"/>
      <c r="AK47" s="68"/>
      <c r="AL47" s="70"/>
      <c r="AM47" s="22"/>
      <c r="AN47" s="22"/>
      <c r="AO47" s="22"/>
      <c r="AP47" s="68"/>
      <c r="AQ47" s="70"/>
      <c r="AR47" s="22"/>
      <c r="AS47" s="22"/>
      <c r="AT47" s="22"/>
      <c r="AU47" s="68"/>
      <c r="AV47" s="70"/>
      <c r="AW47" s="22"/>
      <c r="AX47" s="22"/>
      <c r="AY47" s="22"/>
      <c r="AZ47" s="68"/>
      <c r="BA47" s="22"/>
      <c r="BB47" s="22"/>
      <c r="BC47" s="22"/>
      <c r="BD47" s="22"/>
      <c r="BE47" s="68"/>
      <c r="BF47" s="22"/>
      <c r="BG47" s="22"/>
      <c r="BH47" s="22"/>
      <c r="BI47" s="22"/>
      <c r="BJ47" s="68"/>
      <c r="BK47" s="22"/>
      <c r="BL47" s="22"/>
      <c r="BM47" s="22"/>
      <c r="BN47" s="22"/>
      <c r="BO47" s="68"/>
      <c r="BP47" s="70"/>
      <c r="BQ47" s="70"/>
      <c r="BR47" s="22"/>
      <c r="BS47" s="22"/>
      <c r="BT47" s="68"/>
      <c r="BU47" s="70"/>
      <c r="BV47" s="22"/>
      <c r="BW47" s="22"/>
      <c r="BX47" s="22"/>
      <c r="BY47" s="68"/>
      <c r="BZ47" s="70"/>
      <c r="CA47" s="22"/>
      <c r="CB47" s="22"/>
      <c r="CC47" s="22"/>
      <c r="CD47" s="68"/>
      <c r="CE47" s="70"/>
      <c r="CF47" s="22"/>
      <c r="CG47" s="22"/>
      <c r="CH47" s="22"/>
      <c r="CI47" s="68"/>
      <c r="CJ47" s="70"/>
      <c r="CK47" s="22"/>
      <c r="CL47" s="22"/>
      <c r="CM47" s="22"/>
      <c r="CN47" s="68"/>
      <c r="CO47" s="22"/>
      <c r="CP47" s="22"/>
      <c r="CQ47" s="22"/>
      <c r="CR47" s="22"/>
      <c r="CS47" s="68"/>
      <c r="CT47" s="22"/>
      <c r="CU47" s="22"/>
      <c r="CV47" s="22"/>
      <c r="CW47" s="22"/>
      <c r="CX47" s="68"/>
      <c r="DH47" s="30"/>
      <c r="DM47" s="30"/>
      <c r="DR47" s="30"/>
      <c r="DW47" s="30"/>
    </row>
    <row r="48" spans="1:127" x14ac:dyDescent="0.25">
      <c r="A48" s="49" t="s">
        <v>732</v>
      </c>
      <c r="B48" s="49" t="s">
        <v>349</v>
      </c>
      <c r="C48" s="49" t="s">
        <v>701</v>
      </c>
      <c r="D48" s="49"/>
      <c r="E48" s="50">
        <v>41426</v>
      </c>
      <c r="K48" s="7"/>
      <c r="L48" s="68"/>
      <c r="M48" s="69"/>
      <c r="N48" s="22"/>
      <c r="O48" s="22"/>
      <c r="P48" s="22"/>
      <c r="Q48" s="68"/>
      <c r="R48" s="22"/>
      <c r="S48" s="22"/>
      <c r="T48" s="22"/>
      <c r="U48" s="22"/>
      <c r="V48" s="68"/>
      <c r="W48" s="70"/>
      <c r="X48" s="70"/>
      <c r="Y48" s="70"/>
      <c r="Z48" s="22"/>
      <c r="AA48" s="68"/>
      <c r="AB48" s="22"/>
      <c r="AC48" s="22"/>
      <c r="AD48" s="22"/>
      <c r="AE48" s="22"/>
      <c r="AF48" s="68"/>
      <c r="AG48" s="22"/>
      <c r="AH48" s="22"/>
      <c r="AI48" s="22"/>
      <c r="AJ48" s="22"/>
      <c r="AK48" s="68"/>
      <c r="AL48" s="70"/>
      <c r="AM48" s="22"/>
      <c r="AN48" s="22"/>
      <c r="AO48" s="22"/>
      <c r="AP48" s="68"/>
      <c r="AQ48" s="70"/>
      <c r="AR48" s="22"/>
      <c r="AS48" s="22"/>
      <c r="AT48" s="22"/>
      <c r="AU48" s="68"/>
      <c r="AV48" s="70"/>
      <c r="AW48" s="22"/>
      <c r="AX48" s="22"/>
      <c r="AY48" s="22"/>
      <c r="AZ48" s="68"/>
      <c r="BA48" s="22"/>
      <c r="BB48" s="22"/>
      <c r="BC48" s="22"/>
      <c r="BD48" s="22"/>
      <c r="BE48" s="68"/>
      <c r="BF48" s="22"/>
      <c r="BG48" s="22"/>
      <c r="BH48" s="22"/>
      <c r="BI48" s="22"/>
      <c r="BJ48" s="68"/>
      <c r="BK48" s="22"/>
      <c r="BL48" s="22"/>
      <c r="BM48" s="22"/>
      <c r="BN48" s="22"/>
      <c r="BO48" s="68"/>
      <c r="BP48" s="70"/>
      <c r="BQ48" s="70"/>
      <c r="BR48" s="22"/>
      <c r="BS48" s="22"/>
      <c r="BT48" s="68"/>
      <c r="BU48" s="70"/>
      <c r="BV48" s="22"/>
      <c r="BW48" s="22"/>
      <c r="BX48" s="22"/>
      <c r="BY48" s="68"/>
      <c r="BZ48" s="70"/>
      <c r="CA48" s="22"/>
      <c r="CB48" s="22"/>
      <c r="CC48" s="22"/>
      <c r="CD48" s="68"/>
      <c r="CE48" s="70"/>
      <c r="CF48" s="22"/>
      <c r="CG48" s="22"/>
      <c r="CH48" s="22"/>
      <c r="CI48" s="68"/>
      <c r="CJ48" s="70"/>
      <c r="CK48" s="22"/>
      <c r="CL48" s="22"/>
      <c r="CM48" s="22"/>
      <c r="CN48" s="68"/>
      <c r="CO48" s="22"/>
      <c r="CP48" s="22"/>
      <c r="CQ48" s="22"/>
      <c r="CR48" s="22"/>
      <c r="CS48" s="68"/>
      <c r="CT48" s="22"/>
      <c r="CU48" s="22"/>
      <c r="CV48" s="22"/>
      <c r="CW48" s="22"/>
      <c r="CX48" s="68"/>
      <c r="DH48" s="30"/>
      <c r="DM48" s="30"/>
      <c r="DR48" s="30"/>
      <c r="DW48" s="30"/>
    </row>
    <row r="49" spans="1:151" x14ac:dyDescent="0.25">
      <c r="K49" s="7"/>
      <c r="L49" s="68"/>
      <c r="M49" s="69"/>
      <c r="N49" s="22"/>
      <c r="O49" s="22"/>
      <c r="P49" s="22"/>
      <c r="Q49" s="68"/>
      <c r="R49" s="22"/>
      <c r="S49" s="22"/>
      <c r="T49" s="22"/>
      <c r="U49" s="22"/>
      <c r="V49" s="68"/>
      <c r="W49" s="70"/>
      <c r="X49" s="70"/>
      <c r="Y49" s="70"/>
      <c r="Z49" s="22"/>
      <c r="AA49" s="68"/>
      <c r="AB49" s="22"/>
      <c r="AC49" s="22"/>
      <c r="AD49" s="22"/>
      <c r="AE49" s="22"/>
      <c r="AF49" s="68"/>
      <c r="AG49" s="22"/>
      <c r="AH49" s="22"/>
      <c r="AI49" s="22"/>
      <c r="AJ49" s="22"/>
      <c r="AK49" s="68"/>
      <c r="AL49" s="70"/>
      <c r="AM49" s="22"/>
      <c r="AN49" s="22"/>
      <c r="AO49" s="22"/>
      <c r="AP49" s="68"/>
      <c r="AQ49" s="70"/>
      <c r="AR49" s="22"/>
      <c r="AS49" s="22"/>
      <c r="AT49" s="22"/>
      <c r="AU49" s="68"/>
      <c r="AV49" s="70"/>
      <c r="AW49" s="22"/>
      <c r="AX49" s="22"/>
      <c r="AY49" s="22"/>
      <c r="AZ49" s="68"/>
      <c r="BA49" s="22"/>
      <c r="BB49" s="22"/>
      <c r="BC49" s="22"/>
      <c r="BD49" s="22"/>
      <c r="BE49" s="68"/>
      <c r="BF49" s="22"/>
      <c r="BG49" s="22"/>
      <c r="BH49" s="22"/>
      <c r="BI49" s="22"/>
      <c r="BJ49" s="68"/>
      <c r="BK49" s="22"/>
      <c r="BL49" s="22"/>
      <c r="BM49" s="22"/>
      <c r="BN49" s="22"/>
      <c r="BO49" s="68"/>
      <c r="BP49" s="70"/>
      <c r="BQ49" s="70"/>
      <c r="BR49" s="22"/>
      <c r="BS49" s="22"/>
      <c r="BT49" s="68"/>
      <c r="BU49" s="70"/>
      <c r="BV49" s="22"/>
      <c r="BW49" s="22"/>
      <c r="BX49" s="22"/>
      <c r="BY49" s="68"/>
      <c r="BZ49" s="70"/>
      <c r="CA49" s="22"/>
      <c r="CB49" s="22"/>
      <c r="CC49" s="22"/>
      <c r="CD49" s="68"/>
      <c r="CE49" s="70"/>
      <c r="CF49" s="22"/>
      <c r="CG49" s="22"/>
      <c r="CH49" s="22"/>
      <c r="CI49" s="68"/>
      <c r="CJ49" s="70"/>
      <c r="CK49" s="22"/>
      <c r="CL49" s="22"/>
      <c r="CM49" s="22"/>
      <c r="CN49" s="68"/>
      <c r="CO49" s="22"/>
      <c r="CP49" s="22"/>
      <c r="CQ49" s="22"/>
      <c r="CR49" s="22"/>
      <c r="CS49" s="68"/>
      <c r="CT49" s="22"/>
      <c r="CU49" s="22"/>
      <c r="CV49" s="22"/>
      <c r="CW49" s="22"/>
      <c r="CX49" s="68"/>
      <c r="DH49" s="30"/>
      <c r="DM49" s="30"/>
      <c r="DR49" s="30"/>
      <c r="DW49" s="30"/>
    </row>
    <row r="50" spans="1:151" x14ac:dyDescent="0.25">
      <c r="A50" s="49"/>
      <c r="B50" s="49"/>
      <c r="C50" s="49"/>
      <c r="D50" s="49"/>
      <c r="E50" s="50"/>
      <c r="J50" s="6"/>
      <c r="K50" s="7"/>
      <c r="L50" s="68"/>
      <c r="M50" s="69"/>
      <c r="N50" s="22"/>
      <c r="O50" s="22"/>
      <c r="P50" s="22"/>
      <c r="Q50" s="68"/>
      <c r="R50" s="22"/>
      <c r="S50" s="22"/>
      <c r="T50" s="22"/>
      <c r="U50" s="22"/>
      <c r="V50" s="68"/>
      <c r="W50" s="70"/>
      <c r="X50" s="70"/>
      <c r="Y50" s="70"/>
      <c r="Z50" s="22"/>
      <c r="AA50" s="68"/>
      <c r="AB50" s="22"/>
      <c r="AC50" s="22"/>
      <c r="AD50" s="22"/>
      <c r="AE50" s="22"/>
      <c r="AF50" s="68"/>
      <c r="AG50" s="22"/>
      <c r="AH50" s="22"/>
      <c r="AI50" s="22"/>
      <c r="AJ50" s="22"/>
      <c r="AK50" s="68"/>
      <c r="AL50" s="70"/>
      <c r="AM50" s="22"/>
      <c r="AN50" s="22"/>
      <c r="AO50" s="22"/>
      <c r="AP50" s="68"/>
      <c r="AQ50" s="70"/>
      <c r="AR50" s="22"/>
      <c r="AS50" s="22"/>
      <c r="AT50" s="22"/>
      <c r="AU50" s="68"/>
      <c r="AV50" s="70"/>
      <c r="AW50" s="22"/>
      <c r="AX50" s="22"/>
      <c r="AY50" s="22"/>
      <c r="AZ50" s="68"/>
      <c r="BA50" s="22"/>
      <c r="BB50" s="22"/>
      <c r="BC50" s="22"/>
      <c r="BD50" s="22"/>
      <c r="BE50" s="68"/>
      <c r="BF50" s="22"/>
      <c r="BG50" s="22"/>
      <c r="BH50" s="22"/>
      <c r="BI50" s="22"/>
      <c r="BJ50" s="68"/>
      <c r="BK50" s="22"/>
      <c r="BL50" s="22"/>
      <c r="BM50" s="22"/>
      <c r="BN50" s="22"/>
      <c r="BO50" s="68"/>
      <c r="BP50" s="70"/>
      <c r="BQ50" s="70"/>
      <c r="BR50" s="22"/>
      <c r="BS50" s="22"/>
      <c r="BT50" s="68"/>
      <c r="BU50" s="70"/>
      <c r="BV50" s="22"/>
      <c r="BW50" s="22"/>
      <c r="BX50" s="22"/>
      <c r="BY50" s="68"/>
      <c r="BZ50" s="70"/>
      <c r="CA50" s="22"/>
      <c r="CB50" s="22"/>
      <c r="CC50" s="22"/>
      <c r="CD50" s="68"/>
      <c r="CE50" s="70"/>
      <c r="CF50" s="22"/>
      <c r="CG50" s="22"/>
      <c r="CH50" s="22"/>
      <c r="CI50" s="68"/>
      <c r="CJ50" s="70"/>
      <c r="CK50" s="22"/>
      <c r="CL50" s="22"/>
      <c r="CM50" s="22"/>
      <c r="CN50" s="68"/>
      <c r="CO50" s="22"/>
      <c r="CP50" s="22"/>
      <c r="CQ50" s="22"/>
      <c r="CR50" s="22"/>
      <c r="CS50" s="68"/>
      <c r="CT50" s="22"/>
      <c r="CU50" s="22"/>
      <c r="CV50" s="22"/>
      <c r="CW50" s="22"/>
      <c r="CX50" s="68"/>
      <c r="DH50" s="30"/>
      <c r="DM50" s="30"/>
      <c r="DR50" s="30"/>
      <c r="DW50" s="30"/>
    </row>
    <row r="51" spans="1:151" x14ac:dyDescent="0.25">
      <c r="A51" s="49"/>
      <c r="B51" s="49"/>
      <c r="C51" s="49"/>
      <c r="D51" s="49"/>
      <c r="E51" s="50"/>
      <c r="J51" s="6"/>
      <c r="K51" s="7"/>
      <c r="L51" s="68"/>
      <c r="M51" s="70"/>
      <c r="N51" s="22"/>
      <c r="O51" s="22"/>
      <c r="P51" s="22"/>
      <c r="Q51" s="68"/>
      <c r="R51" s="22"/>
      <c r="S51" s="22"/>
      <c r="T51" s="22"/>
      <c r="U51" s="22"/>
      <c r="V51" s="68"/>
      <c r="W51" s="70"/>
      <c r="X51" s="70"/>
      <c r="Y51" s="70"/>
      <c r="Z51" s="22"/>
      <c r="AA51" s="68"/>
      <c r="AB51" s="22"/>
      <c r="AC51" s="22"/>
      <c r="AD51" s="22"/>
      <c r="AE51" s="22"/>
      <c r="AF51" s="68"/>
      <c r="AG51" s="22"/>
      <c r="AH51" s="22"/>
      <c r="AI51" s="22"/>
      <c r="AJ51" s="22"/>
      <c r="AK51" s="68"/>
      <c r="AL51" s="70"/>
      <c r="AM51" s="22"/>
      <c r="AN51" s="22"/>
      <c r="AO51" s="22"/>
      <c r="AP51" s="68"/>
      <c r="AQ51" s="70"/>
      <c r="AR51" s="22"/>
      <c r="AS51" s="22"/>
      <c r="AT51" s="22"/>
      <c r="AU51" s="68"/>
      <c r="AV51" s="22"/>
      <c r="AW51" s="22"/>
      <c r="AX51" s="22"/>
      <c r="AY51" s="22"/>
      <c r="AZ51" s="68"/>
      <c r="BA51" s="22"/>
      <c r="BB51" s="22"/>
      <c r="BC51" s="22"/>
      <c r="BD51" s="22"/>
      <c r="BE51" s="68"/>
      <c r="BF51" s="22"/>
      <c r="BG51" s="22"/>
      <c r="BH51" s="22"/>
      <c r="BI51" s="22"/>
      <c r="BJ51" s="68"/>
      <c r="BK51" s="22"/>
      <c r="BL51" s="22"/>
      <c r="BM51" s="22"/>
      <c r="BN51" s="22"/>
      <c r="BO51" s="68"/>
      <c r="BP51" s="22"/>
      <c r="BQ51" s="22"/>
      <c r="BR51" s="22"/>
      <c r="BS51" s="22"/>
      <c r="BT51" s="68"/>
      <c r="BU51" s="70"/>
      <c r="BV51" s="22"/>
      <c r="BW51" s="22"/>
      <c r="BX51" s="22"/>
      <c r="BY51" s="68"/>
      <c r="BZ51" s="70"/>
      <c r="CA51" s="22"/>
      <c r="CB51" s="22"/>
      <c r="CC51" s="22"/>
      <c r="CD51" s="68"/>
      <c r="CE51" s="70"/>
      <c r="CF51" s="22"/>
      <c r="CG51" s="22"/>
      <c r="CH51" s="22"/>
      <c r="CI51" s="68"/>
      <c r="CJ51" s="70"/>
      <c r="CK51" s="22"/>
      <c r="CL51" s="22"/>
      <c r="CM51" s="22"/>
      <c r="CN51" s="68"/>
      <c r="CO51" s="22"/>
      <c r="CP51" s="22"/>
      <c r="CQ51" s="22"/>
      <c r="CR51" s="22"/>
      <c r="CS51" s="68"/>
      <c r="CT51" s="22"/>
      <c r="CU51" s="22"/>
      <c r="CV51" s="22"/>
      <c r="CW51" s="22"/>
      <c r="CX51" s="68"/>
      <c r="DM51" s="30"/>
      <c r="DR51" s="30"/>
      <c r="DW51" s="30"/>
    </row>
    <row r="52" spans="1:151" x14ac:dyDescent="0.25">
      <c r="A52" s="49"/>
      <c r="B52" s="49"/>
      <c r="C52" s="49"/>
      <c r="D52" s="49"/>
      <c r="E52" s="50"/>
      <c r="J52" s="6"/>
      <c r="K52" s="7"/>
      <c r="L52" s="68">
        <f>TRUNC(M52/6)+0.1*(M52-6*TRUNC(M52/6))</f>
        <v>14</v>
      </c>
      <c r="M52" s="22">
        <f>SUM(M3:M51)</f>
        <v>84</v>
      </c>
      <c r="N52" s="22">
        <f>SUM(N3:N51)</f>
        <v>0</v>
      </c>
      <c r="O52" s="22">
        <f>SUM(O3:O51)</f>
        <v>100</v>
      </c>
      <c r="P52" s="22">
        <f>SUM(P3:P51)</f>
        <v>1</v>
      </c>
      <c r="Q52" s="68">
        <f>TRUNC(R52/6)+0.1*(R52-6*TRUNC(R52/6))</f>
        <v>5</v>
      </c>
      <c r="R52" s="22">
        <f>SUM(R3:R51)</f>
        <v>30</v>
      </c>
      <c r="S52" s="22">
        <f>SUM(S3:S51)</f>
        <v>0</v>
      </c>
      <c r="T52" s="22">
        <f>SUM(T3:T51)</f>
        <v>54</v>
      </c>
      <c r="U52" s="22">
        <f>SUM(U3:U51)</f>
        <v>0</v>
      </c>
      <c r="V52" s="68">
        <f>TRUNC(W52/6)+0.1*(W52-6*TRUNC(W52/6))</f>
        <v>6</v>
      </c>
      <c r="W52" s="22">
        <f>SUM(W3:W51)</f>
        <v>36</v>
      </c>
      <c r="X52" s="22">
        <f>SUM(X3:X51)</f>
        <v>3</v>
      </c>
      <c r="Y52" s="22">
        <f>SUM(Y3:Y51)</f>
        <v>12</v>
      </c>
      <c r="Z52" s="22">
        <f>SUM(Z3:Z51)</f>
        <v>2</v>
      </c>
      <c r="AA52" s="68">
        <f>TRUNC(AB52/6)+0.1*(AB52-6*TRUNC(AB52/6))</f>
        <v>30</v>
      </c>
      <c r="AB52" s="22">
        <f>SUM(AB3:AB51)</f>
        <v>180</v>
      </c>
      <c r="AC52" s="22">
        <f>SUM(AC3:AC51)</f>
        <v>0</v>
      </c>
      <c r="AD52" s="22">
        <f>SUM(AD3:AD51)</f>
        <v>182</v>
      </c>
      <c r="AE52" s="22">
        <f>SUM(AE3:AE51)</f>
        <v>10</v>
      </c>
      <c r="AF52" s="68">
        <f>TRUNC(AG52/6)+0.1*(AG52-6*TRUNC(AG52/6))</f>
        <v>72.5</v>
      </c>
      <c r="AG52" s="22">
        <f>SUM(AG3:AG51)</f>
        <v>437</v>
      </c>
      <c r="AH52" s="22">
        <f>SUM(AH3:AH51)</f>
        <v>3</v>
      </c>
      <c r="AI52" s="22">
        <f>SUM(AI3:AI51)</f>
        <v>319</v>
      </c>
      <c r="AJ52" s="22">
        <f>SUM(AJ3:AJ51)</f>
        <v>18</v>
      </c>
      <c r="AK52" s="68">
        <f>TRUNC(AL52/6)+0.1*(AL52-6*TRUNC(AL52/6))</f>
        <v>2.5</v>
      </c>
      <c r="AL52" s="22">
        <f>SUM(AL3:AL51)</f>
        <v>17</v>
      </c>
      <c r="AM52" s="22">
        <f>SUM(AM3:AM51)</f>
        <v>0</v>
      </c>
      <c r="AN52" s="22">
        <f>SUM(AN3:AN51)</f>
        <v>31</v>
      </c>
      <c r="AO52" s="22">
        <f>SUM(AO3:AO51)</f>
        <v>0</v>
      </c>
      <c r="AP52" s="68">
        <f>TRUNC(AQ52/6)+0.1*(AQ52-6*TRUNC(AQ52/6))</f>
        <v>91</v>
      </c>
      <c r="AQ52" s="22">
        <f>SUM(AQ3:AQ51)</f>
        <v>546</v>
      </c>
      <c r="AR52" s="22">
        <f>SUM(AR3:AR51)</f>
        <v>17</v>
      </c>
      <c r="AS52" s="22">
        <f>SUM(AS3:AS51)</f>
        <v>292</v>
      </c>
      <c r="AT52" s="22">
        <f>SUM(AT3:AT51)</f>
        <v>21</v>
      </c>
      <c r="AU52" s="68">
        <f>TRUNC(AV52/6)+0.1*(AV52-6*TRUNC(AV52/6))</f>
        <v>13</v>
      </c>
      <c r="AV52" s="22">
        <f>SUM(AV3:AV51)</f>
        <v>78</v>
      </c>
      <c r="AW52" s="22">
        <f>SUM(AW3:AW51)</f>
        <v>0</v>
      </c>
      <c r="AX52" s="22">
        <f>SUM(AX3:AX51)</f>
        <v>69</v>
      </c>
      <c r="AY52" s="22">
        <f>SUM(AY3:AY51)</f>
        <v>2</v>
      </c>
      <c r="AZ52" s="68">
        <f>TRUNC(BA52/6)+0.1*(BA52-6*TRUNC(BA52/6))</f>
        <v>10</v>
      </c>
      <c r="BA52" s="22">
        <f>SUM(BA3:BA51)</f>
        <v>60</v>
      </c>
      <c r="BB52" s="22">
        <f>SUM(BB3:BB51)</f>
        <v>0</v>
      </c>
      <c r="BC52" s="22">
        <f>SUM(BC3:BC51)</f>
        <v>106</v>
      </c>
      <c r="BD52" s="22">
        <f>SUM(BD3:BD51)</f>
        <v>3</v>
      </c>
      <c r="BE52" s="68">
        <f>TRUNC(BF52/6)+0.1*(BF52-6*TRUNC(BF52/6))</f>
        <v>19.100000000000001</v>
      </c>
      <c r="BF52" s="22">
        <f>SUM(BF3:BF51)</f>
        <v>115</v>
      </c>
      <c r="BG52" s="22">
        <f>SUM(BG3:BG51)</f>
        <v>1</v>
      </c>
      <c r="BH52" s="22">
        <f>SUM(BH3:BH51)</f>
        <v>108</v>
      </c>
      <c r="BI52" s="22">
        <f>SUM(BI3:BI51)</f>
        <v>5</v>
      </c>
      <c r="BJ52" s="68">
        <f>TRUNC(BK52/6)+0.1*(BK52-6*TRUNC(BK52/6))</f>
        <v>18.3</v>
      </c>
      <c r="BK52" s="22">
        <f>SUM(BK3:BK51)</f>
        <v>111</v>
      </c>
      <c r="BL52" s="22">
        <f>SUM(BL3:BL51)</f>
        <v>0</v>
      </c>
      <c r="BM52" s="22">
        <f>SUM(BM3:BM51)</f>
        <v>116</v>
      </c>
      <c r="BN52" s="22">
        <f>SUM(BN3:BN51)</f>
        <v>8</v>
      </c>
      <c r="BO52" s="68">
        <f>TRUNC(BP52/6)+0.1*(BP52-6*TRUNC(BP52/6))</f>
        <v>49.2</v>
      </c>
      <c r="BP52" s="22">
        <f>SUM(BP3:BP51)</f>
        <v>296</v>
      </c>
      <c r="BQ52" s="22">
        <f>SUM(BQ3:BQ51)</f>
        <v>5</v>
      </c>
      <c r="BR52" s="22">
        <f>SUM(BR3:BR51)</f>
        <v>208</v>
      </c>
      <c r="BS52" s="22">
        <f>SUM(BS3:BS51)</f>
        <v>14</v>
      </c>
      <c r="BT52" s="68">
        <f>TRUNC(BU52/6)+0.1*(BU52-6*TRUNC(BU52/6))</f>
        <v>14.4</v>
      </c>
      <c r="BU52" s="22">
        <f>SUM(BU3:BU51)</f>
        <v>88</v>
      </c>
      <c r="BV52" s="22">
        <f>SUM(BV3:BV51)</f>
        <v>0</v>
      </c>
      <c r="BW52" s="22">
        <f>SUM(BW3:BW51)</f>
        <v>119</v>
      </c>
      <c r="BX52" s="22">
        <f>SUM(BX3:BX51)</f>
        <v>3</v>
      </c>
      <c r="BY52" s="68">
        <f>TRUNC(BZ52/6)+0.1*(BZ52-6*TRUNC(BZ52/6))</f>
        <v>20.3</v>
      </c>
      <c r="BZ52" s="22">
        <f>SUM(BZ3:BZ51)</f>
        <v>123</v>
      </c>
      <c r="CA52" s="22">
        <f>SUM(CA3:CA51)</f>
        <v>0</v>
      </c>
      <c r="CB52" s="22">
        <f>SUM(CB3:CB51)</f>
        <v>142</v>
      </c>
      <c r="CC52" s="22">
        <f>SUM(CC3:CC51)</f>
        <v>3</v>
      </c>
      <c r="CD52" s="68">
        <f>TRUNC(CE52/6)+0.1*(CE52-6*TRUNC(CE52/6))</f>
        <v>47</v>
      </c>
      <c r="CE52" s="22">
        <f>SUM(CE3:CE51)</f>
        <v>282</v>
      </c>
      <c r="CF52" s="22">
        <f>SUM(CF3:CF51)</f>
        <v>2</v>
      </c>
      <c r="CG52" s="22">
        <f>SUM(CG3:CG51)</f>
        <v>255</v>
      </c>
      <c r="CH52" s="22">
        <f>SUM(CH3:CH51)</f>
        <v>5</v>
      </c>
      <c r="CI52" s="68">
        <f>TRUNC(CJ52/6)+0.1*(CJ52-6*TRUNC(CJ52/6))</f>
        <v>53</v>
      </c>
      <c r="CJ52" s="22">
        <f>SUM(CJ3:CJ51)</f>
        <v>318</v>
      </c>
      <c r="CK52" s="22">
        <f>SUM(CK3:CK51)</f>
        <v>0</v>
      </c>
      <c r="CL52" s="22">
        <f>SUM(CL3:CL51)</f>
        <v>283</v>
      </c>
      <c r="CM52" s="22">
        <f>SUM(CM3:CM51)</f>
        <v>11</v>
      </c>
      <c r="CN52" s="68">
        <f>TRUNC(CO52/6)+0.1*(CO52-6*TRUNC(CO52/6))</f>
        <v>13</v>
      </c>
      <c r="CO52" s="22">
        <f>SUM(CO3:CO51)</f>
        <v>78</v>
      </c>
      <c r="CP52" s="22">
        <f>SUM(CP3:CP51)</f>
        <v>4</v>
      </c>
      <c r="CQ52" s="22">
        <f>SUM(CQ3:CQ51)</f>
        <v>64</v>
      </c>
      <c r="CR52" s="22">
        <f>SUM(CR3:CR51)</f>
        <v>3</v>
      </c>
      <c r="CS52" s="68">
        <f>TRUNC(CT52/6)+0.1*(CT52-6*TRUNC(CT52/6))</f>
        <v>55</v>
      </c>
      <c r="CT52" s="22">
        <f>SUM(CT3:CT51)</f>
        <v>330</v>
      </c>
      <c r="CU52" s="22">
        <f>SUM(CU3:CU51)</f>
        <v>2</v>
      </c>
      <c r="CV52" s="22">
        <f>SUM(CV3:CV51)</f>
        <v>298</v>
      </c>
      <c r="CW52" s="22">
        <f>SUM(CW3:CW51)</f>
        <v>10</v>
      </c>
      <c r="CX52" s="68">
        <f>TRUNC(CY52/6)+0.1*(CY52-6*TRUNC(CY52/6))</f>
        <v>4</v>
      </c>
      <c r="CY52" s="22">
        <f>SUM(CY3:CY51)</f>
        <v>24</v>
      </c>
      <c r="CZ52" s="22">
        <f>SUM(CZ3:CZ51)</f>
        <v>0</v>
      </c>
      <c r="DA52" s="22">
        <f>SUM(DA3:DA51)</f>
        <v>14</v>
      </c>
      <c r="DB52" s="22">
        <f>SUM(DB3:DB51)</f>
        <v>4</v>
      </c>
      <c r="DC52" s="68">
        <f>TRUNC(DD52/6)+0.1*(DD52-6*TRUNC(DD52/6))</f>
        <v>34</v>
      </c>
      <c r="DD52" s="22">
        <f>SUM(DD3:DD51)</f>
        <v>204</v>
      </c>
      <c r="DE52" s="22">
        <f>SUM(DE3:DE51)</f>
        <v>0</v>
      </c>
      <c r="DF52" s="22">
        <f>SUM(DF3:DF51)</f>
        <v>210</v>
      </c>
      <c r="DG52" s="22">
        <f>SUM(DG3:DG51)</f>
        <v>9</v>
      </c>
      <c r="DH52" s="68">
        <f>TRUNC(DI52/6)+0.1*(DI52-6*TRUNC(DI52/6))</f>
        <v>2</v>
      </c>
      <c r="DI52" s="22">
        <f>SUM(DI3:DI51)</f>
        <v>12</v>
      </c>
      <c r="DJ52" s="22">
        <f>SUM(DJ3:DJ51)</f>
        <v>0</v>
      </c>
      <c r="DK52" s="22">
        <f>SUM(DK3:DK51)</f>
        <v>17</v>
      </c>
      <c r="DL52" s="22">
        <f>SUM(DL3:DL51)</f>
        <v>0</v>
      </c>
      <c r="DM52" s="68">
        <f>TRUNC(DN52/6)+0.1*(DN52-6*TRUNC(DN52/6))</f>
        <v>4</v>
      </c>
      <c r="DN52" s="22">
        <f>SUM(DN3:DN51)</f>
        <v>24</v>
      </c>
      <c r="DO52" s="22">
        <f>SUM(DO3:DO51)</f>
        <v>1</v>
      </c>
      <c r="DP52" s="22">
        <f>SUM(DP3:DP51)</f>
        <v>12</v>
      </c>
      <c r="DQ52" s="22">
        <f>SUM(DQ3:DQ51)</f>
        <v>1</v>
      </c>
      <c r="DR52" s="68">
        <f>TRUNC(DS52/6)+0.1*(DS52-6*TRUNC(DS52/6))</f>
        <v>1.1000000000000001</v>
      </c>
      <c r="DS52" s="22">
        <f>SUM(DS3:DS51)</f>
        <v>7</v>
      </c>
      <c r="DT52" s="22">
        <f>SUM(DT3:DT51)</f>
        <v>0</v>
      </c>
      <c r="DU52" s="22">
        <f>SUM(DU3:DU51)</f>
        <v>8</v>
      </c>
      <c r="DV52" s="22">
        <f>SUM(DV3:DV51)</f>
        <v>0</v>
      </c>
      <c r="DW52" s="68">
        <f>TRUNC(DX52/6)+0.1*(DX52-6*TRUNC(DX52/6))</f>
        <v>9.4</v>
      </c>
      <c r="DX52" s="22">
        <f>SUM(DX3:DX51)</f>
        <v>58</v>
      </c>
      <c r="DY52" s="22">
        <f>SUM(DY3:DY51)</f>
        <v>0</v>
      </c>
      <c r="DZ52" s="22">
        <f>SUM(DZ3:DZ51)</f>
        <v>68</v>
      </c>
      <c r="EA52" s="22">
        <f>SUM(EA3:EA51)</f>
        <v>3</v>
      </c>
      <c r="EB52" s="68">
        <f>TRUNC(EC52/6)+0.1*(EC52-6*TRUNC(EC52/6))</f>
        <v>3</v>
      </c>
      <c r="EC52" s="22">
        <f>SUM(EC3:EC51)</f>
        <v>18</v>
      </c>
      <c r="ED52" s="22">
        <f>SUM(ED3:ED51)</f>
        <v>0</v>
      </c>
      <c r="EE52" s="22">
        <f>SUM(EE3:EE51)</f>
        <v>17</v>
      </c>
      <c r="EF52" s="22">
        <f>SUM(EF3:EF51)</f>
        <v>0</v>
      </c>
      <c r="EG52" s="68">
        <f>TRUNC(EH52/6)+0.1*(EH52-6*TRUNC(EH52/6))</f>
        <v>3</v>
      </c>
      <c r="EH52" s="22">
        <f>SUM(EH3:EH51)</f>
        <v>18</v>
      </c>
      <c r="EI52" s="22">
        <f>SUM(EI3:EI51)</f>
        <v>0</v>
      </c>
      <c r="EJ52" s="22">
        <f>SUM(EJ3:EJ51)</f>
        <v>13</v>
      </c>
      <c r="EK52" s="22">
        <f>SUM(EK3:EK51)</f>
        <v>0</v>
      </c>
      <c r="EL52" s="68">
        <f>TRUNC(EM52/6)+0.1*(EM52-6*TRUNC(EM52/6))</f>
        <v>3</v>
      </c>
      <c r="EM52" s="22">
        <f>SUM(EM3:EM51)</f>
        <v>18</v>
      </c>
      <c r="EN52" s="22">
        <f>SUM(EN3:EN51)</f>
        <v>0</v>
      </c>
      <c r="EO52" s="22">
        <f>SUM(EO3:EO51)</f>
        <v>15</v>
      </c>
      <c r="EP52" s="22">
        <f>SUM(EP3:EP51)</f>
        <v>0</v>
      </c>
      <c r="EQ52" s="68">
        <f>TRUNC(ER52/6)+0.1*(ER52-6*TRUNC(ER52/6))</f>
        <v>2</v>
      </c>
      <c r="ER52" s="22">
        <f>SUM(ER3:ER51)</f>
        <v>12</v>
      </c>
      <c r="ES52" s="22">
        <f>SUM(ES3:ES51)</f>
        <v>0</v>
      </c>
      <c r="ET52" s="22">
        <f>SUM(ET3:ET51)</f>
        <v>12</v>
      </c>
      <c r="EU52" s="22">
        <f>SUM(EU3:EU51)</f>
        <v>0</v>
      </c>
    </row>
    <row r="53" spans="1:151" x14ac:dyDescent="0.25">
      <c r="A53" s="49"/>
      <c r="B53" s="49"/>
      <c r="C53" s="49"/>
      <c r="D53" s="49"/>
      <c r="E53" s="50"/>
      <c r="J53" s="6"/>
      <c r="K53" s="7"/>
    </row>
    <row r="54" spans="1:151" x14ac:dyDescent="0.25">
      <c r="K54" s="7"/>
    </row>
    <row r="55" spans="1:151" x14ac:dyDescent="0.25">
      <c r="K55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E4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defaultRowHeight="13.2" x14ac:dyDescent="0.25"/>
  <cols>
    <col min="1" max="1" width="10.6640625" customWidth="1"/>
    <col min="2" max="2" width="7.44140625" customWidth="1"/>
    <col min="3" max="7" width="6.33203125" customWidth="1"/>
    <col min="8" max="8" width="5.33203125" customWidth="1"/>
    <col min="9" max="9" width="4.6640625" customWidth="1"/>
    <col min="10" max="10" width="3" customWidth="1"/>
    <col min="11" max="12" width="6" customWidth="1"/>
    <col min="13" max="13" width="3.44140625" customWidth="1"/>
    <col min="14" max="14" width="4.5546875" customWidth="1"/>
    <col min="15" max="109" width="3.33203125" customWidth="1"/>
  </cols>
  <sheetData>
    <row r="1" spans="1:104" x14ac:dyDescent="0.25">
      <c r="A1" s="1" t="s">
        <v>340</v>
      </c>
      <c r="D1" t="s">
        <v>339</v>
      </c>
      <c r="F1" s="6"/>
      <c r="G1" s="6" t="s">
        <v>84</v>
      </c>
      <c r="I1" s="6"/>
      <c r="J1" s="6"/>
      <c r="K1" s="3" t="s">
        <v>33</v>
      </c>
      <c r="L1" s="3" t="s">
        <v>34</v>
      </c>
    </row>
    <row r="2" spans="1:104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20" t="s">
        <v>35</v>
      </c>
      <c r="I2" s="3" t="s">
        <v>36</v>
      </c>
      <c r="J2" s="3"/>
      <c r="K2" s="3" t="s">
        <v>32</v>
      </c>
      <c r="L2" s="3" t="s">
        <v>32</v>
      </c>
    </row>
    <row r="3" spans="1:104" x14ac:dyDescent="0.25">
      <c r="A3" s="4" t="str">
        <f>T3</f>
        <v>Chase</v>
      </c>
      <c r="B3" s="5">
        <f t="shared" ref="B3:B12" si="0">TRUNC(C3/6)+0.1*(C3-6*TRUNC(C3/6))</f>
        <v>62.2</v>
      </c>
      <c r="C3" s="15">
        <f>U34</f>
        <v>374</v>
      </c>
      <c r="D3" s="15">
        <f>V34</f>
        <v>7</v>
      </c>
      <c r="E3" s="15">
        <f>W34</f>
        <v>231</v>
      </c>
      <c r="F3" s="15">
        <f>X34</f>
        <v>6</v>
      </c>
      <c r="G3" s="7">
        <f t="shared" ref="G3:G12" si="1">E3/F3</f>
        <v>38.5</v>
      </c>
      <c r="H3" s="10"/>
      <c r="I3" s="6"/>
      <c r="J3" s="7"/>
      <c r="K3" s="7">
        <f t="shared" ref="K3:K12" si="2">C3/F3</f>
        <v>62.333333333333336</v>
      </c>
      <c r="L3" s="7">
        <f t="shared" ref="L3:L12" si="3">6*E3/C3</f>
        <v>3.7058823529411766</v>
      </c>
      <c r="O3" s="21" t="s">
        <v>341</v>
      </c>
      <c r="P3" s="21"/>
      <c r="Q3" s="21"/>
      <c r="R3" s="21"/>
      <c r="S3" s="21"/>
      <c r="T3" s="21" t="s">
        <v>7</v>
      </c>
      <c r="U3" s="21"/>
      <c r="V3" s="21"/>
      <c r="W3" s="21"/>
      <c r="X3" s="21"/>
      <c r="Y3" s="21" t="s">
        <v>325</v>
      </c>
      <c r="Z3" s="21"/>
      <c r="AA3" s="21"/>
      <c r="AB3" s="21"/>
      <c r="AC3" s="21"/>
      <c r="AD3" s="21" t="s">
        <v>348</v>
      </c>
      <c r="AE3" s="21"/>
      <c r="AF3" s="21"/>
      <c r="AG3" s="21"/>
      <c r="AH3" s="21"/>
      <c r="AI3" s="21" t="s">
        <v>342</v>
      </c>
      <c r="AJ3" s="21"/>
      <c r="AK3" s="21"/>
      <c r="AL3" s="21"/>
      <c r="AM3" s="21"/>
      <c r="AN3" s="21" t="s">
        <v>10</v>
      </c>
      <c r="AO3" s="21"/>
      <c r="AP3" s="21"/>
      <c r="AQ3" s="21"/>
      <c r="AR3" s="21"/>
      <c r="AS3" s="21" t="s">
        <v>326</v>
      </c>
      <c r="AT3" s="21"/>
      <c r="AU3" s="21"/>
      <c r="AV3" s="21"/>
      <c r="AW3" s="21"/>
      <c r="AX3" s="21" t="s">
        <v>327</v>
      </c>
      <c r="AY3" s="21"/>
      <c r="AZ3" s="21"/>
      <c r="BA3" s="21"/>
      <c r="BB3" s="21"/>
      <c r="BC3" s="21" t="s">
        <v>29</v>
      </c>
      <c r="BD3" s="21"/>
      <c r="BE3" s="21"/>
      <c r="BF3" s="21"/>
      <c r="BG3" s="21"/>
      <c r="BH3" s="21" t="s">
        <v>280</v>
      </c>
      <c r="BI3" s="21"/>
      <c r="BJ3" s="21"/>
      <c r="BK3" s="21"/>
      <c r="BL3" s="21"/>
      <c r="BM3" s="21" t="s">
        <v>343</v>
      </c>
      <c r="BN3" s="21"/>
      <c r="BO3" s="21"/>
      <c r="BP3" s="21"/>
      <c r="BQ3" s="21"/>
      <c r="BR3" s="21" t="s">
        <v>344</v>
      </c>
      <c r="BS3" s="21"/>
      <c r="BT3" s="21"/>
      <c r="BU3" s="21"/>
      <c r="BV3" s="21"/>
      <c r="BW3" s="21" t="s">
        <v>241</v>
      </c>
      <c r="BX3" s="21"/>
      <c r="BY3" s="21"/>
      <c r="BZ3" s="21"/>
      <c r="CA3" s="21"/>
      <c r="CB3" s="21" t="s">
        <v>282</v>
      </c>
      <c r="CC3" s="21"/>
      <c r="CD3" s="21"/>
      <c r="CE3" s="21"/>
      <c r="CF3" s="21"/>
      <c r="CG3" s="21" t="s">
        <v>25</v>
      </c>
      <c r="CH3" s="21"/>
      <c r="CI3" s="21"/>
      <c r="CJ3" s="21"/>
      <c r="CK3" s="21"/>
      <c r="CL3" s="21" t="s">
        <v>345</v>
      </c>
      <c r="CM3" s="21"/>
      <c r="CN3" s="21"/>
      <c r="CO3" s="21"/>
      <c r="CP3" s="21"/>
      <c r="CQ3" s="21" t="s">
        <v>346</v>
      </c>
      <c r="CR3" s="21"/>
      <c r="CS3" s="21"/>
      <c r="CT3" s="21"/>
      <c r="CU3" s="21"/>
      <c r="CV3" s="21" t="s">
        <v>347</v>
      </c>
      <c r="CW3" s="21"/>
      <c r="CX3" s="21"/>
      <c r="CY3" s="21"/>
      <c r="CZ3" s="21"/>
    </row>
    <row r="4" spans="1:104" x14ac:dyDescent="0.25">
      <c r="A4" s="4" t="str">
        <f>Y3</f>
        <v>Dunne</v>
      </c>
      <c r="B4" s="5">
        <f t="shared" si="0"/>
        <v>25</v>
      </c>
      <c r="C4" s="15">
        <f>Z34</f>
        <v>150</v>
      </c>
      <c r="D4" s="15">
        <f>AA34</f>
        <v>5</v>
      </c>
      <c r="E4" s="15">
        <f>AB34</f>
        <v>91</v>
      </c>
      <c r="F4" s="15">
        <f>AC34</f>
        <v>7</v>
      </c>
      <c r="G4" s="7">
        <f t="shared" si="1"/>
        <v>13</v>
      </c>
      <c r="H4" s="10">
        <v>2</v>
      </c>
      <c r="I4" s="6"/>
      <c r="J4" s="7"/>
      <c r="K4" s="7">
        <f t="shared" si="2"/>
        <v>21.428571428571427</v>
      </c>
      <c r="L4" s="7">
        <f t="shared" si="3"/>
        <v>3.64</v>
      </c>
      <c r="O4" s="21">
        <v>2.1</v>
      </c>
      <c r="P4" s="21">
        <v>13</v>
      </c>
      <c r="Q4" s="21">
        <v>0</v>
      </c>
      <c r="R4" s="21">
        <v>19</v>
      </c>
      <c r="S4" s="21">
        <v>0</v>
      </c>
      <c r="T4" s="21">
        <v>8</v>
      </c>
      <c r="U4" s="21">
        <v>48</v>
      </c>
      <c r="V4" s="21">
        <v>2</v>
      </c>
      <c r="W4" s="21">
        <v>23</v>
      </c>
      <c r="X4" s="21">
        <v>1</v>
      </c>
      <c r="Y4" s="21">
        <v>8</v>
      </c>
      <c r="Z4" s="21">
        <v>48</v>
      </c>
      <c r="AA4" s="21">
        <v>2</v>
      </c>
      <c r="AB4" s="21">
        <v>25</v>
      </c>
      <c r="AC4" s="21">
        <v>0</v>
      </c>
      <c r="AD4" s="21">
        <v>4</v>
      </c>
      <c r="AE4" s="21">
        <v>24</v>
      </c>
      <c r="AF4" s="21">
        <v>0</v>
      </c>
      <c r="AG4" s="21">
        <v>27</v>
      </c>
      <c r="AH4" s="21">
        <v>0</v>
      </c>
      <c r="AI4" s="21">
        <v>8</v>
      </c>
      <c r="AJ4" s="21">
        <v>48</v>
      </c>
      <c r="AK4" s="21">
        <v>2</v>
      </c>
      <c r="AL4" s="21">
        <v>24</v>
      </c>
      <c r="AM4" s="21">
        <v>1</v>
      </c>
      <c r="AN4" s="21">
        <v>8</v>
      </c>
      <c r="AO4" s="21">
        <v>48</v>
      </c>
      <c r="AP4" s="21">
        <v>3</v>
      </c>
      <c r="AQ4" s="21">
        <v>17</v>
      </c>
      <c r="AR4" s="21">
        <v>2</v>
      </c>
      <c r="AS4" s="21">
        <v>2</v>
      </c>
      <c r="AT4" s="21">
        <v>12</v>
      </c>
      <c r="AU4" s="21">
        <v>0</v>
      </c>
      <c r="AV4" s="21">
        <v>17</v>
      </c>
      <c r="AW4" s="21">
        <v>0</v>
      </c>
      <c r="AX4" s="21">
        <v>6</v>
      </c>
      <c r="AY4" s="21">
        <v>36</v>
      </c>
      <c r="AZ4" s="21">
        <v>0</v>
      </c>
      <c r="BA4" s="21">
        <v>53</v>
      </c>
      <c r="BB4" s="21">
        <v>3</v>
      </c>
      <c r="BC4" s="21">
        <v>1</v>
      </c>
      <c r="BD4" s="21">
        <v>6</v>
      </c>
      <c r="BE4" s="21">
        <v>1</v>
      </c>
      <c r="BF4" s="21">
        <v>0</v>
      </c>
      <c r="BG4" s="21">
        <v>0</v>
      </c>
      <c r="BH4" s="21">
        <v>1</v>
      </c>
      <c r="BI4" s="21">
        <v>6</v>
      </c>
      <c r="BJ4" s="21">
        <v>0</v>
      </c>
      <c r="BK4" s="21">
        <v>12</v>
      </c>
      <c r="BL4" s="21">
        <v>0</v>
      </c>
      <c r="BM4" s="21">
        <v>3</v>
      </c>
      <c r="BN4" s="21">
        <v>18</v>
      </c>
      <c r="BO4" s="21">
        <v>0</v>
      </c>
      <c r="BP4" s="21">
        <v>20</v>
      </c>
      <c r="BQ4" s="21">
        <v>1</v>
      </c>
      <c r="BR4" s="21">
        <v>1.2</v>
      </c>
      <c r="BS4" s="21">
        <v>8</v>
      </c>
      <c r="BT4" s="21">
        <v>0</v>
      </c>
      <c r="BU4" s="21">
        <v>4</v>
      </c>
      <c r="BV4" s="21">
        <v>0</v>
      </c>
      <c r="BW4" s="21">
        <v>4</v>
      </c>
      <c r="BX4" s="21">
        <v>24</v>
      </c>
      <c r="BY4" s="21">
        <v>0</v>
      </c>
      <c r="BZ4" s="21">
        <v>13</v>
      </c>
      <c r="CA4" s="21">
        <v>2</v>
      </c>
      <c r="CB4" s="21">
        <v>5</v>
      </c>
      <c r="CC4" s="21">
        <v>30</v>
      </c>
      <c r="CD4" s="21">
        <v>0</v>
      </c>
      <c r="CE4" s="21">
        <v>11</v>
      </c>
      <c r="CF4" s="21">
        <v>1</v>
      </c>
      <c r="CG4" s="21">
        <v>2.1</v>
      </c>
      <c r="CH4" s="21">
        <v>13</v>
      </c>
      <c r="CI4" s="21">
        <v>0</v>
      </c>
      <c r="CJ4" s="21">
        <v>18</v>
      </c>
      <c r="CK4" s="21">
        <v>0</v>
      </c>
      <c r="CL4" s="21">
        <v>3</v>
      </c>
      <c r="CM4" s="21">
        <v>18</v>
      </c>
      <c r="CN4" s="21">
        <v>1</v>
      </c>
      <c r="CO4" s="21">
        <v>7</v>
      </c>
      <c r="CP4" s="21">
        <v>2</v>
      </c>
      <c r="CQ4" s="21">
        <v>4</v>
      </c>
      <c r="CR4" s="21">
        <v>24</v>
      </c>
      <c r="CS4" s="21">
        <v>2</v>
      </c>
      <c r="CT4" s="21">
        <v>4</v>
      </c>
      <c r="CU4" s="21">
        <v>1</v>
      </c>
      <c r="CV4" s="21">
        <v>7</v>
      </c>
      <c r="CW4" s="21">
        <v>42</v>
      </c>
      <c r="CX4" s="21">
        <v>0</v>
      </c>
      <c r="CY4" s="21">
        <v>66</v>
      </c>
      <c r="CZ4" s="21">
        <v>0</v>
      </c>
    </row>
    <row r="5" spans="1:104" x14ac:dyDescent="0.25">
      <c r="A5" s="4" t="str">
        <f>AI3</f>
        <v>Holdaway</v>
      </c>
      <c r="B5" s="5">
        <f t="shared" si="0"/>
        <v>27</v>
      </c>
      <c r="C5" s="15">
        <f>AJ34</f>
        <v>162</v>
      </c>
      <c r="D5" s="15">
        <f>AK34</f>
        <v>4</v>
      </c>
      <c r="E5" s="15">
        <f>AL34</f>
        <v>121</v>
      </c>
      <c r="F5" s="15">
        <f>AM34</f>
        <v>5</v>
      </c>
      <c r="G5" s="7">
        <f t="shared" si="1"/>
        <v>24.2</v>
      </c>
      <c r="H5" s="6"/>
      <c r="I5" s="6"/>
      <c r="J5" s="7"/>
      <c r="K5" s="7">
        <f t="shared" si="2"/>
        <v>32.4</v>
      </c>
      <c r="L5" s="7">
        <f t="shared" si="3"/>
        <v>4.4814814814814818</v>
      </c>
      <c r="O5" s="21"/>
      <c r="P5" s="21"/>
      <c r="Q5" s="21"/>
      <c r="R5" s="21"/>
      <c r="S5" s="21"/>
      <c r="T5" s="21">
        <v>6</v>
      </c>
      <c r="U5" s="21">
        <v>36</v>
      </c>
      <c r="V5" s="21">
        <v>0</v>
      </c>
      <c r="W5" s="21">
        <v>14</v>
      </c>
      <c r="X5" s="21">
        <v>1</v>
      </c>
      <c r="Y5" s="21">
        <v>6</v>
      </c>
      <c r="Z5" s="21">
        <v>36</v>
      </c>
      <c r="AA5" s="21">
        <v>3</v>
      </c>
      <c r="AB5" s="21">
        <v>4</v>
      </c>
      <c r="AC5" s="21">
        <v>1</v>
      </c>
      <c r="AD5" s="21"/>
      <c r="AE5" s="21"/>
      <c r="AF5" s="21"/>
      <c r="AG5" s="21"/>
      <c r="AH5" s="21"/>
      <c r="AI5" s="21">
        <v>4</v>
      </c>
      <c r="AJ5" s="21">
        <v>24</v>
      </c>
      <c r="AK5" s="21">
        <v>0</v>
      </c>
      <c r="AL5" s="21">
        <v>22</v>
      </c>
      <c r="AM5" s="21">
        <v>2</v>
      </c>
      <c r="AN5" s="21">
        <v>8</v>
      </c>
      <c r="AO5" s="21">
        <v>48</v>
      </c>
      <c r="AP5" s="21">
        <v>0</v>
      </c>
      <c r="AQ5" s="21">
        <v>40</v>
      </c>
      <c r="AR5" s="21">
        <v>2</v>
      </c>
      <c r="AS5" s="21"/>
      <c r="AT5" s="21"/>
      <c r="AU5" s="21"/>
      <c r="AV5" s="21"/>
      <c r="AW5" s="21"/>
      <c r="AX5" s="21">
        <v>3.3</v>
      </c>
      <c r="AY5" s="21">
        <v>21</v>
      </c>
      <c r="AZ5" s="21">
        <v>1</v>
      </c>
      <c r="BA5" s="21">
        <v>15</v>
      </c>
      <c r="BB5" s="21">
        <v>0</v>
      </c>
      <c r="BC5" s="21">
        <v>4</v>
      </c>
      <c r="BD5" s="21">
        <v>24</v>
      </c>
      <c r="BE5" s="21">
        <v>0</v>
      </c>
      <c r="BF5" s="21">
        <v>26</v>
      </c>
      <c r="BG5" s="21">
        <v>0</v>
      </c>
      <c r="BH5" s="21">
        <v>6</v>
      </c>
      <c r="BI5" s="21">
        <v>36</v>
      </c>
      <c r="BJ5" s="21">
        <v>1</v>
      </c>
      <c r="BK5" s="21">
        <v>37</v>
      </c>
      <c r="BL5" s="21">
        <v>0</v>
      </c>
      <c r="BM5" s="21">
        <v>5</v>
      </c>
      <c r="BN5" s="21">
        <v>30</v>
      </c>
      <c r="BO5" s="21">
        <v>0</v>
      </c>
      <c r="BP5" s="21">
        <v>15</v>
      </c>
      <c r="BQ5" s="21">
        <v>1</v>
      </c>
      <c r="BR5" s="21">
        <v>4</v>
      </c>
      <c r="BS5" s="21">
        <v>24</v>
      </c>
      <c r="BT5" s="21">
        <v>0</v>
      </c>
      <c r="BU5" s="21">
        <v>17</v>
      </c>
      <c r="BV5" s="21">
        <v>0</v>
      </c>
      <c r="BW5" s="21">
        <v>4</v>
      </c>
      <c r="BX5" s="21">
        <v>24</v>
      </c>
      <c r="BY5" s="21">
        <v>0</v>
      </c>
      <c r="BZ5" s="21">
        <v>25</v>
      </c>
      <c r="CA5" s="21">
        <v>0</v>
      </c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</row>
    <row r="6" spans="1:104" x14ac:dyDescent="0.25">
      <c r="A6" s="4" t="str">
        <f>AN3</f>
        <v>Hood</v>
      </c>
      <c r="B6" s="5">
        <f t="shared" si="0"/>
        <v>36</v>
      </c>
      <c r="C6" s="15">
        <f>AO34</f>
        <v>216</v>
      </c>
      <c r="D6" s="15">
        <f>AP34</f>
        <v>9</v>
      </c>
      <c r="E6" s="15">
        <f>AQ34</f>
        <v>95</v>
      </c>
      <c r="F6" s="15">
        <f>AR34</f>
        <v>7</v>
      </c>
      <c r="G6" s="7">
        <f t="shared" si="1"/>
        <v>13.571428571428571</v>
      </c>
      <c r="H6" s="6"/>
      <c r="I6" s="6"/>
      <c r="J6" s="7"/>
      <c r="K6" s="7">
        <f t="shared" si="2"/>
        <v>30.857142857142858</v>
      </c>
      <c r="L6" s="7">
        <f t="shared" si="3"/>
        <v>2.6388888888888888</v>
      </c>
      <c r="O6" s="21"/>
      <c r="P6" s="21"/>
      <c r="Q6" s="21"/>
      <c r="R6" s="21"/>
      <c r="S6" s="21"/>
      <c r="T6" s="21">
        <v>4</v>
      </c>
      <c r="U6" s="21">
        <v>24</v>
      </c>
      <c r="V6" s="21">
        <v>0</v>
      </c>
      <c r="W6" s="21">
        <v>15</v>
      </c>
      <c r="X6" s="21">
        <v>0</v>
      </c>
      <c r="Y6" s="21">
        <v>4</v>
      </c>
      <c r="Z6" s="21">
        <v>24</v>
      </c>
      <c r="AA6" s="21">
        <v>0</v>
      </c>
      <c r="AB6" s="21">
        <v>36</v>
      </c>
      <c r="AC6" s="21">
        <v>3</v>
      </c>
      <c r="AD6" s="21"/>
      <c r="AE6" s="21"/>
      <c r="AF6" s="21"/>
      <c r="AG6" s="21"/>
      <c r="AH6" s="21"/>
      <c r="AI6" s="21">
        <v>6</v>
      </c>
      <c r="AJ6" s="21">
        <v>36</v>
      </c>
      <c r="AK6" s="21">
        <v>1</v>
      </c>
      <c r="AL6" s="21">
        <v>39</v>
      </c>
      <c r="AM6" s="21">
        <v>1</v>
      </c>
      <c r="AN6" s="21">
        <v>4</v>
      </c>
      <c r="AO6" s="21">
        <v>24</v>
      </c>
      <c r="AP6" s="21">
        <v>2</v>
      </c>
      <c r="AQ6" s="21">
        <v>2</v>
      </c>
      <c r="AR6" s="21">
        <v>1</v>
      </c>
      <c r="AS6" s="21"/>
      <c r="AT6" s="21"/>
      <c r="AU6" s="21"/>
      <c r="AV6" s="21"/>
      <c r="AW6" s="21"/>
      <c r="AX6" s="21">
        <v>2.2999999999999998</v>
      </c>
      <c r="AY6" s="21">
        <v>15</v>
      </c>
      <c r="AZ6" s="21">
        <v>0</v>
      </c>
      <c r="BA6" s="21">
        <v>5</v>
      </c>
      <c r="BB6" s="21">
        <v>0</v>
      </c>
      <c r="BC6" s="21">
        <v>2</v>
      </c>
      <c r="BD6" s="21">
        <v>12</v>
      </c>
      <c r="BE6" s="21">
        <v>0</v>
      </c>
      <c r="BF6" s="21">
        <v>10</v>
      </c>
      <c r="BG6" s="21">
        <v>0</v>
      </c>
      <c r="BH6" s="21">
        <v>4</v>
      </c>
      <c r="BI6" s="21">
        <v>24</v>
      </c>
      <c r="BJ6" s="21">
        <v>1</v>
      </c>
      <c r="BK6" s="21">
        <v>11</v>
      </c>
      <c r="BL6" s="21">
        <v>0</v>
      </c>
      <c r="BM6" s="21">
        <v>6</v>
      </c>
      <c r="BN6" s="21">
        <v>36</v>
      </c>
      <c r="BO6" s="21">
        <v>0</v>
      </c>
      <c r="BP6" s="21">
        <v>47</v>
      </c>
      <c r="BQ6" s="21">
        <v>1</v>
      </c>
      <c r="BR6" s="21">
        <v>8</v>
      </c>
      <c r="BS6" s="21">
        <v>48</v>
      </c>
      <c r="BT6" s="21">
        <v>0</v>
      </c>
      <c r="BU6" s="21">
        <v>61</v>
      </c>
      <c r="BV6" s="21">
        <v>2</v>
      </c>
      <c r="BW6" s="21">
        <v>8</v>
      </c>
      <c r="BX6" s="21">
        <v>48</v>
      </c>
      <c r="BY6" s="21">
        <v>2</v>
      </c>
      <c r="BZ6" s="21">
        <v>40</v>
      </c>
      <c r="CA6" s="21">
        <v>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</row>
    <row r="7" spans="1:104" x14ac:dyDescent="0.25">
      <c r="A7" t="str">
        <f>BR3</f>
        <v>Ludders</v>
      </c>
      <c r="B7" s="5">
        <f t="shared" si="0"/>
        <v>15.2</v>
      </c>
      <c r="C7" s="15">
        <f>BS34</f>
        <v>92</v>
      </c>
      <c r="D7" s="15">
        <f>BT34</f>
        <v>0</v>
      </c>
      <c r="E7" s="15">
        <f>BU34</f>
        <v>92</v>
      </c>
      <c r="F7" s="15">
        <f>BV34</f>
        <v>2</v>
      </c>
      <c r="G7" s="7">
        <f t="shared" si="1"/>
        <v>46</v>
      </c>
      <c r="H7" s="6"/>
      <c r="I7" s="6"/>
      <c r="J7" s="7"/>
      <c r="K7" s="7">
        <f t="shared" si="2"/>
        <v>46</v>
      </c>
      <c r="L7" s="7">
        <f t="shared" si="3"/>
        <v>6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</row>
    <row r="8" spans="1:104" x14ac:dyDescent="0.25">
      <c r="A8" s="4" t="str">
        <f>AX3</f>
        <v>Male</v>
      </c>
      <c r="B8" s="5">
        <f t="shared" si="0"/>
        <v>12</v>
      </c>
      <c r="C8" s="15">
        <f>AY34</f>
        <v>72</v>
      </c>
      <c r="D8" s="15">
        <f>AZ34</f>
        <v>1</v>
      </c>
      <c r="E8" s="15">
        <f>BA34</f>
        <v>73</v>
      </c>
      <c r="F8" s="15">
        <f>BB34</f>
        <v>3</v>
      </c>
      <c r="G8" s="7">
        <f t="shared" si="1"/>
        <v>24.333333333333332</v>
      </c>
      <c r="H8" s="6">
        <v>1</v>
      </c>
      <c r="I8" s="6"/>
      <c r="J8" s="7"/>
      <c r="K8" s="7">
        <f t="shared" si="2"/>
        <v>24</v>
      </c>
      <c r="L8" s="7">
        <f t="shared" si="3"/>
        <v>6.083333333333333</v>
      </c>
      <c r="O8" s="21"/>
      <c r="P8" s="21"/>
      <c r="Q8" s="21"/>
      <c r="R8" s="21"/>
      <c r="S8" s="21"/>
      <c r="T8" s="21">
        <v>7.2</v>
      </c>
      <c r="U8" s="21">
        <v>44</v>
      </c>
      <c r="V8" s="21">
        <v>0</v>
      </c>
      <c r="W8" s="21">
        <v>44</v>
      </c>
      <c r="X8" s="21">
        <v>2</v>
      </c>
      <c r="Y8" s="21">
        <v>7</v>
      </c>
      <c r="Z8" s="21">
        <v>42</v>
      </c>
      <c r="AA8" s="21">
        <v>0</v>
      </c>
      <c r="AB8" s="21">
        <v>26</v>
      </c>
      <c r="AC8" s="21">
        <v>3</v>
      </c>
      <c r="AD8" s="21"/>
      <c r="AE8" s="21"/>
      <c r="AF8" s="21"/>
      <c r="AG8" s="21"/>
      <c r="AH8" s="21"/>
      <c r="AI8" s="21">
        <v>5</v>
      </c>
      <c r="AJ8" s="21">
        <v>30</v>
      </c>
      <c r="AK8" s="21">
        <v>0</v>
      </c>
      <c r="AL8" s="21">
        <v>22</v>
      </c>
      <c r="AM8" s="21">
        <v>0</v>
      </c>
      <c r="AN8" s="21">
        <v>4</v>
      </c>
      <c r="AO8" s="21">
        <v>24</v>
      </c>
      <c r="AP8" s="21">
        <v>0</v>
      </c>
      <c r="AQ8" s="21">
        <v>15</v>
      </c>
      <c r="AR8" s="21">
        <v>0</v>
      </c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>
        <v>5</v>
      </c>
      <c r="BD8" s="21">
        <v>30</v>
      </c>
      <c r="BE8" s="21">
        <v>0</v>
      </c>
      <c r="BF8" s="21">
        <v>26</v>
      </c>
      <c r="BG8" s="21">
        <v>2</v>
      </c>
      <c r="BH8" s="21">
        <v>5</v>
      </c>
      <c r="BI8" s="21">
        <v>30</v>
      </c>
      <c r="BJ8" s="21">
        <v>0</v>
      </c>
      <c r="BK8" s="21">
        <v>21</v>
      </c>
      <c r="BL8" s="21">
        <v>1</v>
      </c>
      <c r="BM8" s="21">
        <v>4</v>
      </c>
      <c r="BN8" s="21">
        <v>24</v>
      </c>
      <c r="BO8" s="21">
        <v>0</v>
      </c>
      <c r="BP8" s="21">
        <v>31</v>
      </c>
      <c r="BQ8" s="21">
        <v>0</v>
      </c>
      <c r="BR8" s="21">
        <v>2</v>
      </c>
      <c r="BS8" s="21">
        <v>12</v>
      </c>
      <c r="BT8" s="21">
        <v>0</v>
      </c>
      <c r="BU8" s="21">
        <v>10</v>
      </c>
      <c r="BV8" s="21">
        <v>0</v>
      </c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</row>
    <row r="9" spans="1:104" x14ac:dyDescent="0.25">
      <c r="A9" s="4" t="str">
        <f>BC3</f>
        <v>J Prior</v>
      </c>
      <c r="B9" s="5">
        <f t="shared" si="0"/>
        <v>17</v>
      </c>
      <c r="C9" s="15">
        <f>BD34</f>
        <v>102</v>
      </c>
      <c r="D9" s="15">
        <f>BE34</f>
        <v>2</v>
      </c>
      <c r="E9" s="15">
        <f>BF34</f>
        <v>68</v>
      </c>
      <c r="F9" s="15">
        <f>BG34</f>
        <v>3</v>
      </c>
      <c r="G9" s="7">
        <f t="shared" si="1"/>
        <v>22.666666666666668</v>
      </c>
      <c r="H9" s="6"/>
      <c r="I9" s="6"/>
      <c r="J9" s="7"/>
      <c r="K9" s="7">
        <f t="shared" si="2"/>
        <v>34</v>
      </c>
      <c r="L9" s="7">
        <f t="shared" si="3"/>
        <v>4</v>
      </c>
      <c r="O9" s="21"/>
      <c r="P9" s="21"/>
      <c r="Q9" s="21"/>
      <c r="R9" s="21"/>
      <c r="S9" s="21"/>
      <c r="T9" s="21">
        <v>5</v>
      </c>
      <c r="U9" s="21">
        <v>30</v>
      </c>
      <c r="V9" s="21">
        <v>0</v>
      </c>
      <c r="W9" s="21">
        <v>20</v>
      </c>
      <c r="X9" s="21">
        <v>0</v>
      </c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>
        <v>4</v>
      </c>
      <c r="AJ9" s="21">
        <v>24</v>
      </c>
      <c r="AK9" s="21">
        <v>1</v>
      </c>
      <c r="AL9" s="21">
        <v>14</v>
      </c>
      <c r="AM9" s="21">
        <v>1</v>
      </c>
      <c r="AN9" s="21">
        <v>4</v>
      </c>
      <c r="AO9" s="21">
        <v>24</v>
      </c>
      <c r="AP9" s="21">
        <v>0</v>
      </c>
      <c r="AQ9" s="21">
        <v>15</v>
      </c>
      <c r="AR9" s="21">
        <v>0</v>
      </c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>
        <v>5</v>
      </c>
      <c r="BD9" s="21">
        <v>30</v>
      </c>
      <c r="BE9" s="21">
        <v>1</v>
      </c>
      <c r="BF9" s="21">
        <v>6</v>
      </c>
      <c r="BG9" s="21">
        <v>1</v>
      </c>
      <c r="BH9" s="21">
        <v>3.3</v>
      </c>
      <c r="BI9" s="21">
        <v>21</v>
      </c>
      <c r="BJ9" s="21">
        <v>1</v>
      </c>
      <c r="BK9" s="21">
        <v>8</v>
      </c>
      <c r="BL9" s="21">
        <v>3</v>
      </c>
      <c r="BM9" s="21">
        <v>4</v>
      </c>
      <c r="BN9" s="21">
        <v>24</v>
      </c>
      <c r="BO9" s="21">
        <v>0</v>
      </c>
      <c r="BP9" s="21">
        <v>35</v>
      </c>
      <c r="BQ9" s="21">
        <v>2</v>
      </c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</row>
    <row r="10" spans="1:104" x14ac:dyDescent="0.25">
      <c r="A10" s="4" t="str">
        <f>BH3</f>
        <v>Purse</v>
      </c>
      <c r="B10" s="5">
        <f t="shared" si="0"/>
        <v>19.3</v>
      </c>
      <c r="C10" s="15">
        <f>BI34</f>
        <v>117</v>
      </c>
      <c r="D10" s="15">
        <f>BJ34</f>
        <v>3</v>
      </c>
      <c r="E10" s="15">
        <f>BK34</f>
        <v>89</v>
      </c>
      <c r="F10" s="15">
        <f>BL34</f>
        <v>4</v>
      </c>
      <c r="G10" s="7">
        <f t="shared" si="1"/>
        <v>22.25</v>
      </c>
      <c r="H10" s="6">
        <v>1</v>
      </c>
      <c r="I10" s="6"/>
      <c r="J10" s="7"/>
      <c r="K10" s="7">
        <f t="shared" si="2"/>
        <v>29.25</v>
      </c>
      <c r="L10" s="7">
        <f t="shared" si="3"/>
        <v>4.5641025641025639</v>
      </c>
      <c r="O10" s="21"/>
      <c r="P10" s="21"/>
      <c r="Q10" s="21"/>
      <c r="R10" s="21"/>
      <c r="S10" s="21"/>
      <c r="T10" s="21">
        <v>4</v>
      </c>
      <c r="U10" s="21">
        <v>24</v>
      </c>
      <c r="V10" s="21">
        <v>0</v>
      </c>
      <c r="W10" s="21">
        <v>17</v>
      </c>
      <c r="X10" s="21">
        <v>0</v>
      </c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>
        <v>8</v>
      </c>
      <c r="AO10" s="21">
        <v>48</v>
      </c>
      <c r="AP10" s="21">
        <v>4</v>
      </c>
      <c r="AQ10" s="21">
        <v>6</v>
      </c>
      <c r="AR10" s="21">
        <v>2</v>
      </c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>
        <v>4</v>
      </c>
      <c r="BN10" s="21">
        <v>24</v>
      </c>
      <c r="BO10" s="21">
        <v>0</v>
      </c>
      <c r="BP10" s="21">
        <v>17</v>
      </c>
      <c r="BQ10" s="21">
        <v>1</v>
      </c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</row>
    <row r="11" spans="1:104" x14ac:dyDescent="0.25">
      <c r="A11" s="4" t="str">
        <f>BM3</f>
        <v>R Thomas</v>
      </c>
      <c r="B11" s="5">
        <f t="shared" si="0"/>
        <v>34</v>
      </c>
      <c r="C11" s="15">
        <f>BN34</f>
        <v>204</v>
      </c>
      <c r="D11" s="15">
        <f>BO34</f>
        <v>2</v>
      </c>
      <c r="E11" s="15">
        <f>BP34</f>
        <v>211</v>
      </c>
      <c r="F11" s="15">
        <f>BQ34</f>
        <v>8</v>
      </c>
      <c r="G11" s="7">
        <f t="shared" si="1"/>
        <v>26.375</v>
      </c>
      <c r="H11" s="6"/>
      <c r="I11" s="6"/>
      <c r="J11" s="7"/>
      <c r="K11" s="7">
        <f t="shared" si="2"/>
        <v>25.5</v>
      </c>
      <c r="L11" s="7">
        <f t="shared" si="3"/>
        <v>6.2058823529411766</v>
      </c>
      <c r="O11" s="21"/>
      <c r="P11" s="21"/>
      <c r="Q11" s="21"/>
      <c r="R11" s="21"/>
      <c r="S11" s="21"/>
      <c r="T11" s="21">
        <v>8</v>
      </c>
      <c r="U11" s="21">
        <v>48</v>
      </c>
      <c r="V11" s="21">
        <v>1</v>
      </c>
      <c r="W11" s="21">
        <v>27</v>
      </c>
      <c r="X11" s="21">
        <v>1</v>
      </c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>
        <v>8</v>
      </c>
      <c r="BN11" s="21">
        <v>48</v>
      </c>
      <c r="BO11" s="21">
        <v>2</v>
      </c>
      <c r="BP11" s="21">
        <v>46</v>
      </c>
      <c r="BQ11" s="21">
        <v>2</v>
      </c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</row>
    <row r="12" spans="1:104" x14ac:dyDescent="0.25">
      <c r="A12" t="str">
        <f>BW3</f>
        <v>White</v>
      </c>
      <c r="B12" s="5">
        <f t="shared" si="0"/>
        <v>16</v>
      </c>
      <c r="C12" s="15">
        <f>BX34</f>
        <v>96</v>
      </c>
      <c r="D12" s="15">
        <f>BY34</f>
        <v>2</v>
      </c>
      <c r="E12" s="15">
        <f>BZ34</f>
        <v>78</v>
      </c>
      <c r="F12" s="15">
        <f>CA34</f>
        <v>4</v>
      </c>
      <c r="G12" s="7">
        <f t="shared" si="1"/>
        <v>19.5</v>
      </c>
      <c r="H12" s="6"/>
      <c r="I12" s="6"/>
      <c r="J12" s="6"/>
      <c r="K12" s="7">
        <f t="shared" si="2"/>
        <v>24</v>
      </c>
      <c r="L12" s="7">
        <f t="shared" si="3"/>
        <v>4.875</v>
      </c>
      <c r="O12" s="21"/>
      <c r="P12" s="21"/>
      <c r="Q12" s="21"/>
      <c r="R12" s="21"/>
      <c r="S12" s="21"/>
      <c r="T12" s="21">
        <v>4</v>
      </c>
      <c r="U12" s="21">
        <v>24</v>
      </c>
      <c r="V12" s="21">
        <v>0</v>
      </c>
      <c r="W12" s="21">
        <v>21</v>
      </c>
      <c r="X12" s="21">
        <v>0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</row>
    <row r="13" spans="1:104" x14ac:dyDescent="0.25">
      <c r="A13" s="1" t="s">
        <v>2</v>
      </c>
      <c r="B13" s="5"/>
      <c r="C13" s="15"/>
      <c r="D13" s="15"/>
      <c r="E13" s="15"/>
      <c r="F13" s="15"/>
      <c r="G13" s="7"/>
      <c r="H13" s="6"/>
      <c r="I13" s="6"/>
      <c r="J13" s="6"/>
      <c r="K13" s="7"/>
      <c r="L13" s="7"/>
      <c r="O13" s="21"/>
      <c r="P13" s="21"/>
      <c r="Q13" s="21"/>
      <c r="R13" s="21"/>
      <c r="S13" s="21"/>
      <c r="T13" s="21">
        <v>8</v>
      </c>
      <c r="U13" s="21">
        <v>48</v>
      </c>
      <c r="V13" s="21">
        <v>1</v>
      </c>
      <c r="W13" s="21">
        <v>36</v>
      </c>
      <c r="X13" s="21">
        <v>0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</row>
    <row r="14" spans="1:104" x14ac:dyDescent="0.25">
      <c r="A14" s="4" t="str">
        <f>O3</f>
        <v>Breeze</v>
      </c>
      <c r="B14" s="5">
        <f t="shared" ref="B14:B22" si="4">TRUNC(C14/6)+0.1*(C14-6*TRUNC(C14/6))</f>
        <v>2.1</v>
      </c>
      <c r="C14" s="15">
        <f>P34</f>
        <v>13</v>
      </c>
      <c r="D14" s="15">
        <f>Q34</f>
        <v>0</v>
      </c>
      <c r="E14" s="15">
        <f>R34</f>
        <v>19</v>
      </c>
      <c r="F14" s="15">
        <f>S34</f>
        <v>0</v>
      </c>
      <c r="G14" s="7"/>
      <c r="H14" s="6"/>
      <c r="I14" s="6"/>
      <c r="J14" s="6"/>
      <c r="K14" s="7"/>
      <c r="L14" s="7"/>
      <c r="O14" s="21"/>
      <c r="P14" s="21"/>
      <c r="Q14" s="21"/>
      <c r="R14" s="21"/>
      <c r="S14" s="21"/>
      <c r="T14" s="21">
        <v>8</v>
      </c>
      <c r="U14" s="21">
        <v>48</v>
      </c>
      <c r="V14" s="21">
        <v>3</v>
      </c>
      <c r="W14" s="21">
        <v>14</v>
      </c>
      <c r="X14" s="21">
        <v>1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</row>
    <row r="15" spans="1:104" x14ac:dyDescent="0.25">
      <c r="A15" s="4" t="str">
        <f>AD3</f>
        <v>Gibbs</v>
      </c>
      <c r="B15" s="5">
        <f t="shared" si="4"/>
        <v>4</v>
      </c>
      <c r="C15" s="15">
        <f>AE34</f>
        <v>24</v>
      </c>
      <c r="D15" s="15">
        <f>AF34</f>
        <v>0</v>
      </c>
      <c r="E15" s="15">
        <f>AG34</f>
        <v>27</v>
      </c>
      <c r="F15" s="15">
        <f>AH34</f>
        <v>0</v>
      </c>
      <c r="G15" s="7"/>
      <c r="H15" s="6"/>
      <c r="I15" s="6"/>
      <c r="J15" s="6"/>
      <c r="K15" s="7"/>
      <c r="L15" s="7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</row>
    <row r="16" spans="1:104" x14ac:dyDescent="0.25">
      <c r="A16" s="4" t="s">
        <v>347</v>
      </c>
      <c r="B16" s="5">
        <f t="shared" si="4"/>
        <v>7</v>
      </c>
      <c r="C16" s="15">
        <f>CW4</f>
        <v>42</v>
      </c>
      <c r="D16" s="15">
        <f>CX4</f>
        <v>0</v>
      </c>
      <c r="E16" s="15">
        <f>CY4</f>
        <v>66</v>
      </c>
      <c r="F16" s="15">
        <f>CZ4</f>
        <v>0</v>
      </c>
      <c r="G16" s="7"/>
      <c r="H16" s="6"/>
      <c r="I16" s="6"/>
      <c r="J16" s="6"/>
      <c r="K16" s="7"/>
      <c r="L16" s="7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</row>
    <row r="17" spans="1:99" x14ac:dyDescent="0.25">
      <c r="A17" s="4" t="str">
        <f>AS3</f>
        <v>Kernick</v>
      </c>
      <c r="B17" s="5">
        <f t="shared" si="4"/>
        <v>2</v>
      </c>
      <c r="C17" s="15">
        <f>AT34</f>
        <v>12</v>
      </c>
      <c r="D17" s="15">
        <f>AU34</f>
        <v>0</v>
      </c>
      <c r="E17" s="15">
        <f>AV34</f>
        <v>17</v>
      </c>
      <c r="F17" s="15">
        <f>AW34</f>
        <v>0</v>
      </c>
      <c r="G17" s="7"/>
      <c r="H17" s="6"/>
      <c r="I17" s="6"/>
      <c r="J17" s="6"/>
      <c r="K17" s="7"/>
      <c r="L17" s="7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</row>
    <row r="18" spans="1:99" x14ac:dyDescent="0.25">
      <c r="A18" t="str">
        <f>CG3</f>
        <v>C Prior</v>
      </c>
      <c r="B18" s="5">
        <f t="shared" si="4"/>
        <v>2.1</v>
      </c>
      <c r="C18" s="15">
        <f>CH34</f>
        <v>13</v>
      </c>
      <c r="D18" s="15">
        <f>CI34</f>
        <v>0</v>
      </c>
      <c r="E18" s="15">
        <f>CJ34</f>
        <v>18</v>
      </c>
      <c r="F18" s="15">
        <f>CK34</f>
        <v>0</v>
      </c>
      <c r="G18" s="7"/>
      <c r="H18" s="6"/>
      <c r="I18" s="6"/>
      <c r="J18" s="6"/>
      <c r="K18" s="7"/>
      <c r="L18" s="7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</row>
    <row r="19" spans="1:99" x14ac:dyDescent="0.25">
      <c r="A19" t="str">
        <f>CL3</f>
        <v>Roncetti</v>
      </c>
      <c r="B19" s="5">
        <f t="shared" si="4"/>
        <v>3</v>
      </c>
      <c r="C19" s="15">
        <f>CM34</f>
        <v>18</v>
      </c>
      <c r="D19" s="15">
        <f>CN34</f>
        <v>1</v>
      </c>
      <c r="E19" s="15">
        <f>CO34</f>
        <v>7</v>
      </c>
      <c r="F19" s="15">
        <f>CP34</f>
        <v>2</v>
      </c>
      <c r="G19" s="7"/>
      <c r="H19" s="6"/>
      <c r="I19" s="6"/>
      <c r="J19" s="6"/>
      <c r="K19" s="7"/>
      <c r="L19" s="7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</row>
    <row r="20" spans="1:99" x14ac:dyDescent="0.25">
      <c r="A20" t="str">
        <f>CB3</f>
        <v>Taggart</v>
      </c>
      <c r="B20" s="5">
        <f t="shared" si="4"/>
        <v>5</v>
      </c>
      <c r="C20" s="15">
        <f>CC34</f>
        <v>30</v>
      </c>
      <c r="D20" s="15">
        <f>CD34</f>
        <v>0</v>
      </c>
      <c r="E20" s="15">
        <f>CE34</f>
        <v>11</v>
      </c>
      <c r="F20" s="15">
        <f>CF34</f>
        <v>1</v>
      </c>
      <c r="G20" s="7"/>
      <c r="H20" s="6"/>
      <c r="I20" s="6"/>
      <c r="J20" s="6"/>
      <c r="K20" s="7"/>
      <c r="L20" s="7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</row>
    <row r="21" spans="1:99" x14ac:dyDescent="0.25">
      <c r="A21" t="str">
        <f>CQ3</f>
        <v>Wood</v>
      </c>
      <c r="B21" s="5">
        <f t="shared" si="4"/>
        <v>4</v>
      </c>
      <c r="C21" s="15">
        <f>CR34</f>
        <v>24</v>
      </c>
      <c r="D21" s="15">
        <f>CS34</f>
        <v>2</v>
      </c>
      <c r="E21" s="15">
        <f>CT34</f>
        <v>4</v>
      </c>
      <c r="F21" s="15">
        <f>CU34</f>
        <v>1</v>
      </c>
      <c r="G21" s="7"/>
      <c r="H21" s="6"/>
      <c r="I21" s="6"/>
      <c r="J21" s="6"/>
      <c r="K21" s="7"/>
      <c r="L21" s="7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</row>
    <row r="22" spans="1:99" x14ac:dyDescent="0.25">
      <c r="A22" t="s">
        <v>4</v>
      </c>
      <c r="B22" s="9">
        <f t="shared" si="4"/>
        <v>293.3</v>
      </c>
      <c r="C22" s="16">
        <f>SUM(C3:C21)</f>
        <v>1761</v>
      </c>
      <c r="D22" s="16">
        <f>SUM(D3:D21)</f>
        <v>38</v>
      </c>
      <c r="E22" s="16">
        <f>SUM(E3:E21)</f>
        <v>1318</v>
      </c>
      <c r="F22" s="16">
        <f>SUM(F3:F21)</f>
        <v>53</v>
      </c>
      <c r="G22" s="8">
        <f>E22/F22</f>
        <v>24.867924528301888</v>
      </c>
      <c r="H22" s="16">
        <f>SUM(H3:H21)</f>
        <v>4</v>
      </c>
      <c r="I22" s="8"/>
      <c r="J22" s="8"/>
      <c r="K22" s="8">
        <f>C22/F22</f>
        <v>33.226415094339622</v>
      </c>
      <c r="L22" s="8">
        <f>6*E22/C22</f>
        <v>4.4906303236797278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</row>
    <row r="23" spans="1:99" x14ac:dyDescent="0.25">
      <c r="B23" s="6"/>
      <c r="C23" s="6"/>
      <c r="D23" s="6"/>
      <c r="E23" s="6"/>
      <c r="F23" s="6"/>
      <c r="G23" s="7"/>
      <c r="H23" s="7"/>
      <c r="I23" s="7"/>
      <c r="J23" s="7"/>
      <c r="K23" s="7"/>
      <c r="L23" s="7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</row>
    <row r="24" spans="1:99" x14ac:dyDescent="0.25">
      <c r="A24" s="1" t="s">
        <v>19</v>
      </c>
      <c r="L24" s="6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</row>
    <row r="25" spans="1:99" x14ac:dyDescent="0.25">
      <c r="A25" s="6" t="s">
        <v>106</v>
      </c>
      <c r="B25" s="6"/>
      <c r="C25" s="6"/>
      <c r="D25" s="6"/>
      <c r="E25" s="6"/>
      <c r="L25" s="6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</row>
    <row r="26" spans="1:99" x14ac:dyDescent="0.25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</row>
    <row r="27" spans="1:99" x14ac:dyDescent="0.25">
      <c r="A27" s="1" t="s">
        <v>90</v>
      </c>
      <c r="B27" s="6"/>
      <c r="L27" s="6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</row>
    <row r="28" spans="1:99" x14ac:dyDescent="0.25">
      <c r="A28" s="1"/>
      <c r="B28" s="6" t="s">
        <v>332</v>
      </c>
      <c r="C28" s="6" t="s">
        <v>155</v>
      </c>
      <c r="D28" s="6" t="s">
        <v>65</v>
      </c>
      <c r="E28" s="6"/>
      <c r="F28" s="17" t="s">
        <v>143</v>
      </c>
      <c r="H28" s="6"/>
      <c r="L28" s="6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</row>
    <row r="29" spans="1:99" x14ac:dyDescent="0.25">
      <c r="A29" s="1"/>
      <c r="B29" s="6" t="s">
        <v>331</v>
      </c>
      <c r="C29" s="6" t="s">
        <v>42</v>
      </c>
      <c r="D29" s="6" t="s">
        <v>65</v>
      </c>
      <c r="E29" s="6"/>
      <c r="F29" s="17" t="s">
        <v>143</v>
      </c>
      <c r="H29" s="6"/>
      <c r="L29" s="6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</row>
    <row r="30" spans="1:99" x14ac:dyDescent="0.25">
      <c r="A30" s="1"/>
      <c r="B30" s="6" t="s">
        <v>331</v>
      </c>
      <c r="C30" s="6" t="s">
        <v>349</v>
      </c>
      <c r="D30" s="6" t="s">
        <v>190</v>
      </c>
      <c r="E30" s="6"/>
      <c r="F30" s="17" t="s">
        <v>352</v>
      </c>
      <c r="H30" s="6"/>
      <c r="L30" s="6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</row>
    <row r="31" spans="1:99" x14ac:dyDescent="0.25">
      <c r="A31" s="1"/>
      <c r="B31" s="6" t="s">
        <v>351</v>
      </c>
      <c r="C31" s="6" t="s">
        <v>350</v>
      </c>
      <c r="D31" s="6" t="s">
        <v>353</v>
      </c>
      <c r="E31" s="6"/>
      <c r="F31" s="17" t="s">
        <v>168</v>
      </c>
      <c r="H31" s="6"/>
      <c r="L31" s="6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</row>
    <row r="32" spans="1:99" x14ac:dyDescent="0.25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</row>
    <row r="33" spans="1:109" x14ac:dyDescent="0.25">
      <c r="A33" s="1"/>
      <c r="B33" s="6"/>
      <c r="C33" s="6"/>
      <c r="D33" s="6"/>
      <c r="E33" s="6"/>
      <c r="F33" s="17"/>
      <c r="H33" s="6"/>
      <c r="L33" s="6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</row>
    <row r="34" spans="1:109" x14ac:dyDescent="0.25">
      <c r="A34" s="1"/>
      <c r="B34" s="6"/>
      <c r="C34" s="6"/>
      <c r="D34" s="6"/>
      <c r="E34" s="6"/>
      <c r="F34" s="6"/>
      <c r="H34" s="6"/>
      <c r="L34" s="6"/>
      <c r="O34" s="21">
        <f>TRUNC(P34/6)+0.1*(P34-6*TRUNC(P34/6))</f>
        <v>2.1</v>
      </c>
      <c r="P34" s="21">
        <f>SUM(P4:P33)</f>
        <v>13</v>
      </c>
      <c r="Q34" s="21">
        <f>SUM(Q4:Q33)</f>
        <v>0</v>
      </c>
      <c r="R34" s="21">
        <f>SUM(R4:R33)</f>
        <v>19</v>
      </c>
      <c r="S34" s="21">
        <f>SUM(S4:S33)</f>
        <v>0</v>
      </c>
      <c r="T34" s="21">
        <f>TRUNC(U34/6)+0.1*(U34-6*TRUNC(U34/6))</f>
        <v>62.2</v>
      </c>
      <c r="U34" s="21">
        <f>SUM(U4:U33)</f>
        <v>374</v>
      </c>
      <c r="V34" s="21">
        <f>SUM(V4:V33)</f>
        <v>7</v>
      </c>
      <c r="W34" s="21">
        <f>SUM(W4:W33)</f>
        <v>231</v>
      </c>
      <c r="X34" s="21">
        <f>SUM(X4:X33)</f>
        <v>6</v>
      </c>
      <c r="Y34" s="21">
        <f>TRUNC(Z34/6)+0.1*(Z34-6*TRUNC(Z34/6))</f>
        <v>25</v>
      </c>
      <c r="Z34" s="21">
        <f>SUM(Z4:Z33)</f>
        <v>150</v>
      </c>
      <c r="AA34" s="21">
        <f>SUM(AA4:AA33)</f>
        <v>5</v>
      </c>
      <c r="AB34" s="21">
        <f>SUM(AB4:AB33)</f>
        <v>91</v>
      </c>
      <c r="AC34" s="21">
        <f>SUM(AC4:AC33)</f>
        <v>7</v>
      </c>
      <c r="AD34" s="21">
        <f>TRUNC(AE34/6)+0.1*(AE34-6*TRUNC(AE34/6))</f>
        <v>4</v>
      </c>
      <c r="AE34" s="21">
        <f>SUM(AE4:AE33)</f>
        <v>24</v>
      </c>
      <c r="AF34" s="21">
        <f>SUM(AF4:AF33)</f>
        <v>0</v>
      </c>
      <c r="AG34" s="21">
        <f>SUM(AG4:AG33)</f>
        <v>27</v>
      </c>
      <c r="AH34" s="21">
        <f>SUM(AH4:AH33)</f>
        <v>0</v>
      </c>
      <c r="AI34" s="21">
        <f>TRUNC(AJ34/6)+0.1*(AJ34-6*TRUNC(AJ34/6))</f>
        <v>27</v>
      </c>
      <c r="AJ34" s="21">
        <f>SUM(AJ4:AJ33)</f>
        <v>162</v>
      </c>
      <c r="AK34" s="21">
        <f>SUM(AK4:AK33)</f>
        <v>4</v>
      </c>
      <c r="AL34" s="21">
        <f>SUM(AL4:AL33)</f>
        <v>121</v>
      </c>
      <c r="AM34" s="21">
        <f>SUM(AM4:AM33)</f>
        <v>5</v>
      </c>
      <c r="AN34" s="21">
        <f>TRUNC(AO34/6)+0.1*(AO34-6*TRUNC(AO34/6))</f>
        <v>36</v>
      </c>
      <c r="AO34" s="21">
        <f>SUM(AO4:AO33)</f>
        <v>216</v>
      </c>
      <c r="AP34" s="21">
        <f>SUM(AP4:AP33)</f>
        <v>9</v>
      </c>
      <c r="AQ34" s="21">
        <f>SUM(AQ4:AQ33)</f>
        <v>95</v>
      </c>
      <c r="AR34" s="21">
        <f>SUM(AR4:AR33)</f>
        <v>7</v>
      </c>
      <c r="AS34" s="21">
        <f>TRUNC(AT34/6)+0.1*(AT34-6*TRUNC(AT34/6))</f>
        <v>2</v>
      </c>
      <c r="AT34" s="21">
        <f>SUM(AT4:AT33)</f>
        <v>12</v>
      </c>
      <c r="AU34" s="21">
        <f>SUM(AU4:AU33)</f>
        <v>0</v>
      </c>
      <c r="AV34" s="21">
        <f>SUM(AV4:AV33)</f>
        <v>17</v>
      </c>
      <c r="AW34" s="21">
        <f>SUM(AW4:AW33)</f>
        <v>0</v>
      </c>
      <c r="AX34" s="21">
        <f>TRUNC(AY34/6)+0.1*(AY34-6*TRUNC(AY34/6))</f>
        <v>12</v>
      </c>
      <c r="AY34" s="21">
        <f>SUM(AY4:AY33)</f>
        <v>72</v>
      </c>
      <c r="AZ34" s="21">
        <f>SUM(AZ4:AZ33)</f>
        <v>1</v>
      </c>
      <c r="BA34" s="21">
        <f>SUM(BA4:BA33)</f>
        <v>73</v>
      </c>
      <c r="BB34" s="21">
        <f>SUM(BB4:BB33)</f>
        <v>3</v>
      </c>
      <c r="BC34" s="21">
        <f>TRUNC(BD34/6)+0.1*(BD34-6*TRUNC(BD34/6))</f>
        <v>17</v>
      </c>
      <c r="BD34" s="21">
        <f>SUM(BD4:BD33)</f>
        <v>102</v>
      </c>
      <c r="BE34" s="21">
        <f>SUM(BE4:BE33)</f>
        <v>2</v>
      </c>
      <c r="BF34" s="21">
        <f>SUM(BF4:BF33)</f>
        <v>68</v>
      </c>
      <c r="BG34" s="21">
        <f>SUM(BG4:BG33)</f>
        <v>3</v>
      </c>
      <c r="BH34" s="21">
        <f>TRUNC(BI34/6)+0.1*(BI34-6*TRUNC(BI34/6))</f>
        <v>19.3</v>
      </c>
      <c r="BI34" s="21">
        <f>SUM(BI4:BI33)</f>
        <v>117</v>
      </c>
      <c r="BJ34" s="21">
        <f>SUM(BJ4:BJ33)</f>
        <v>3</v>
      </c>
      <c r="BK34" s="21">
        <f>SUM(BK4:BK33)</f>
        <v>89</v>
      </c>
      <c r="BL34" s="21">
        <f>SUM(BL4:BL33)</f>
        <v>4</v>
      </c>
      <c r="BM34" s="21">
        <f>TRUNC(BN34/6)+0.1*(BN34-6*TRUNC(BN34/6))</f>
        <v>34</v>
      </c>
      <c r="BN34" s="21">
        <f>SUM(BN4:BN33)</f>
        <v>204</v>
      </c>
      <c r="BO34" s="21">
        <f>SUM(BO4:BO33)</f>
        <v>2</v>
      </c>
      <c r="BP34" s="21">
        <f>SUM(BP4:BP33)</f>
        <v>211</v>
      </c>
      <c r="BQ34" s="21">
        <f>SUM(BQ4:BQ33)</f>
        <v>8</v>
      </c>
      <c r="BR34" s="21">
        <f>TRUNC(BS34/6)+0.1*(BS34-6*TRUNC(BS34/6))</f>
        <v>15.2</v>
      </c>
      <c r="BS34" s="21">
        <f>SUM(BS4:BS33)</f>
        <v>92</v>
      </c>
      <c r="BT34" s="21">
        <f>SUM(BT4:BT33)</f>
        <v>0</v>
      </c>
      <c r="BU34" s="21">
        <f>SUM(BU4:BU33)</f>
        <v>92</v>
      </c>
      <c r="BV34" s="21">
        <f>SUM(BV4:BV33)</f>
        <v>2</v>
      </c>
      <c r="BW34" s="21">
        <f>TRUNC(BX34/6)+0.1*(BX34-6*TRUNC(BX34/6))</f>
        <v>16</v>
      </c>
      <c r="BX34" s="21">
        <f>SUM(BX4:BX33)</f>
        <v>96</v>
      </c>
      <c r="BY34" s="21">
        <f>SUM(BY4:BY33)</f>
        <v>2</v>
      </c>
      <c r="BZ34" s="21">
        <f>SUM(BZ4:BZ33)</f>
        <v>78</v>
      </c>
      <c r="CA34" s="21">
        <f>SUM(CA4:CA33)</f>
        <v>4</v>
      </c>
      <c r="CB34" s="21">
        <f>TRUNC(CC34/6)+0.1*(CC34-6*TRUNC(CC34/6))</f>
        <v>5</v>
      </c>
      <c r="CC34" s="21">
        <f>SUM(CC4:CC33)</f>
        <v>30</v>
      </c>
      <c r="CD34" s="21">
        <f>SUM(CD4:CD33)</f>
        <v>0</v>
      </c>
      <c r="CE34" s="21">
        <f>SUM(CE4:CE33)</f>
        <v>11</v>
      </c>
      <c r="CF34" s="21">
        <f>SUM(CF4:CF33)</f>
        <v>1</v>
      </c>
      <c r="CG34" s="21">
        <f>TRUNC(CH34/6)+0.1*(CH34-6*TRUNC(CH34/6))</f>
        <v>2.1</v>
      </c>
      <c r="CH34" s="21">
        <f>SUM(CH4:CH33)</f>
        <v>13</v>
      </c>
      <c r="CI34" s="21">
        <f>SUM(CI4:CI33)</f>
        <v>0</v>
      </c>
      <c r="CJ34" s="21">
        <f>SUM(CJ4:CJ33)</f>
        <v>18</v>
      </c>
      <c r="CK34" s="21">
        <f>SUM(CK4:CK33)</f>
        <v>0</v>
      </c>
      <c r="CL34" s="21">
        <f>TRUNC(CM34/6)+0.1*(CM34-6*TRUNC(CM34/6))</f>
        <v>3</v>
      </c>
      <c r="CM34" s="21">
        <f t="shared" ref="CM34:CU34" si="5">SUM(CM4:CM33)</f>
        <v>18</v>
      </c>
      <c r="CN34" s="21">
        <f t="shared" si="5"/>
        <v>1</v>
      </c>
      <c r="CO34" s="21">
        <f t="shared" si="5"/>
        <v>7</v>
      </c>
      <c r="CP34" s="21">
        <f t="shared" si="5"/>
        <v>2</v>
      </c>
      <c r="CQ34" s="21">
        <f t="shared" si="5"/>
        <v>4</v>
      </c>
      <c r="CR34" s="21">
        <f t="shared" si="5"/>
        <v>24</v>
      </c>
      <c r="CS34" s="21">
        <f t="shared" si="5"/>
        <v>2</v>
      </c>
      <c r="CT34" s="21">
        <f t="shared" si="5"/>
        <v>4</v>
      </c>
      <c r="CU34" s="21">
        <f t="shared" si="5"/>
        <v>1</v>
      </c>
      <c r="CV34" s="21">
        <f t="shared" ref="CV34:DE34" si="6">SUM(CV4:CV33)</f>
        <v>7</v>
      </c>
      <c r="CW34" s="21">
        <f t="shared" si="6"/>
        <v>42</v>
      </c>
      <c r="CX34" s="21">
        <f t="shared" si="6"/>
        <v>0</v>
      </c>
      <c r="CY34" s="21">
        <f t="shared" si="6"/>
        <v>66</v>
      </c>
      <c r="CZ34" s="21">
        <f t="shared" si="6"/>
        <v>0</v>
      </c>
      <c r="DA34" s="21">
        <f t="shared" si="6"/>
        <v>0</v>
      </c>
      <c r="DB34" s="21">
        <f t="shared" si="6"/>
        <v>0</v>
      </c>
      <c r="DC34" s="21">
        <f t="shared" si="6"/>
        <v>0</v>
      </c>
      <c r="DD34" s="21">
        <f t="shared" si="6"/>
        <v>0</v>
      </c>
      <c r="DE34" s="21">
        <f t="shared" si="6"/>
        <v>0</v>
      </c>
    </row>
    <row r="35" spans="1:109" x14ac:dyDescent="0.25">
      <c r="A35" s="1"/>
      <c r="B35" s="6"/>
      <c r="C35" s="6"/>
      <c r="D35" s="6"/>
      <c r="E35" s="6"/>
      <c r="F35" s="6"/>
      <c r="H35" s="6"/>
      <c r="L35" s="6"/>
      <c r="O35" s="21" t="str">
        <f>O3</f>
        <v>Breeze</v>
      </c>
      <c r="P35" s="21"/>
      <c r="Q35" s="21"/>
      <c r="R35" s="21"/>
      <c r="S35" s="21"/>
      <c r="T35" s="21" t="str">
        <f>T3</f>
        <v>Chase</v>
      </c>
      <c r="U35" s="21"/>
      <c r="V35" s="21"/>
      <c r="W35" s="21"/>
      <c r="X35" s="21"/>
      <c r="Y35" s="21" t="str">
        <f>Y3</f>
        <v>Dunne</v>
      </c>
      <c r="Z35" s="21"/>
      <c r="AA35" s="21"/>
      <c r="AB35" s="21"/>
      <c r="AC35" s="21"/>
      <c r="AD35" s="21" t="s">
        <v>348</v>
      </c>
      <c r="AE35" s="21"/>
      <c r="AF35" s="21"/>
      <c r="AG35" s="21"/>
      <c r="AH35" s="21"/>
      <c r="AI35" s="21" t="str">
        <f>AI3</f>
        <v>Holdaway</v>
      </c>
      <c r="AJ35" s="21"/>
      <c r="AK35" s="21"/>
      <c r="AL35" s="21"/>
      <c r="AM35" s="21"/>
      <c r="AN35" s="21" t="str">
        <f>AN3</f>
        <v>Hood</v>
      </c>
      <c r="AO35" s="21"/>
      <c r="AP35" s="21"/>
      <c r="AQ35" s="21"/>
      <c r="AR35" s="21"/>
      <c r="AS35" s="21" t="str">
        <f>AS3</f>
        <v>Kernick</v>
      </c>
      <c r="AT35" s="21"/>
      <c r="AU35" s="21"/>
      <c r="AV35" s="21"/>
      <c r="AW35" s="21"/>
      <c r="AX35" s="21" t="str">
        <f>AX3</f>
        <v>Male</v>
      </c>
      <c r="AY35" s="21"/>
      <c r="AZ35" s="21"/>
      <c r="BA35" s="21"/>
      <c r="BB35" s="21"/>
      <c r="BC35" s="21" t="str">
        <f>BC3</f>
        <v>J Prior</v>
      </c>
      <c r="BD35" s="21"/>
      <c r="BE35" s="21"/>
      <c r="BF35" s="21"/>
      <c r="BG35" s="21"/>
      <c r="BH35" s="21" t="str">
        <f>BH3</f>
        <v>Purse</v>
      </c>
      <c r="BI35" s="21"/>
      <c r="BJ35" s="21"/>
      <c r="BK35" s="21"/>
      <c r="BL35" s="21"/>
      <c r="BM35" s="21" t="str">
        <f>BM3</f>
        <v>R Thomas</v>
      </c>
      <c r="BN35" s="21"/>
      <c r="BO35" s="21"/>
      <c r="BP35" s="21"/>
      <c r="BQ35" s="21"/>
      <c r="BR35" s="21" t="str">
        <f>BR3</f>
        <v>Ludders</v>
      </c>
      <c r="BS35" s="21"/>
      <c r="BT35" s="21"/>
      <c r="BU35" s="21"/>
      <c r="BV35" s="21"/>
      <c r="BW35" s="21" t="str">
        <f>BW3</f>
        <v>White</v>
      </c>
      <c r="BX35" s="21"/>
      <c r="BY35" s="21"/>
      <c r="BZ35" s="21"/>
      <c r="CA35" s="21"/>
      <c r="CB35" s="21" t="str">
        <f>CB3</f>
        <v>Taggart</v>
      </c>
      <c r="CC35" s="21"/>
      <c r="CD35" s="21"/>
      <c r="CE35" s="21"/>
      <c r="CF35" s="21"/>
      <c r="CG35" s="21" t="str">
        <f>CG3</f>
        <v>C Prior</v>
      </c>
      <c r="CH35" s="21"/>
      <c r="CI35" s="21"/>
      <c r="CJ35" s="21"/>
      <c r="CK35" s="21"/>
      <c r="CL35" s="21" t="str">
        <f>CL3</f>
        <v>Roncetti</v>
      </c>
      <c r="CM35" s="21"/>
      <c r="CN35" s="21"/>
      <c r="CO35" s="21"/>
      <c r="CP35" s="21"/>
      <c r="CQ35" s="21" t="str">
        <f>CQ3</f>
        <v>Wood</v>
      </c>
      <c r="CR35" s="21"/>
      <c r="CS35" s="21"/>
      <c r="CT35" s="21"/>
      <c r="CU35" s="21"/>
      <c r="CV35" s="21" t="str">
        <f>CV3</f>
        <v>MV Jones</v>
      </c>
      <c r="DA35" s="21" t="str">
        <f>AD3</f>
        <v>Gibbs</v>
      </c>
    </row>
    <row r="36" spans="1:109" x14ac:dyDescent="0.25">
      <c r="A36" s="1"/>
      <c r="B36" s="6"/>
      <c r="C36" s="6"/>
      <c r="D36" s="6"/>
      <c r="E36" s="6"/>
      <c r="F36" s="6"/>
      <c r="G36" s="6"/>
      <c r="H36" s="6"/>
      <c r="L36" s="6"/>
    </row>
    <row r="37" spans="1:109" x14ac:dyDescent="0.25">
      <c r="A37" s="1"/>
      <c r="B37" s="6"/>
      <c r="C37" s="6"/>
      <c r="D37" s="6"/>
      <c r="E37" s="6"/>
      <c r="F37" s="6"/>
      <c r="G37" s="6"/>
      <c r="H37" s="6"/>
      <c r="L37" s="6"/>
    </row>
    <row r="41" spans="1:109" x14ac:dyDescent="0.25">
      <c r="A41" s="1"/>
      <c r="B41" s="6"/>
      <c r="C41" s="6"/>
      <c r="D41" s="6"/>
      <c r="E41" s="6"/>
      <c r="F41" s="6"/>
      <c r="G41" s="6"/>
      <c r="H41" s="6"/>
      <c r="L41" s="6"/>
    </row>
    <row r="42" spans="1:109" x14ac:dyDescent="0.25">
      <c r="A42" s="1"/>
      <c r="B42" s="6"/>
      <c r="C42" s="6"/>
      <c r="D42" s="6"/>
      <c r="E42" s="6"/>
      <c r="F42" s="6"/>
      <c r="G42" s="6"/>
      <c r="H42" s="6"/>
      <c r="L42" s="6"/>
    </row>
    <row r="43" spans="1:109" x14ac:dyDescent="0.25">
      <c r="A43" s="1"/>
      <c r="B43" s="6"/>
      <c r="C43" s="6"/>
      <c r="D43" s="6"/>
      <c r="E43" s="6"/>
      <c r="F43" s="6"/>
      <c r="G43" s="6"/>
      <c r="H43" s="6"/>
      <c r="L43" s="6"/>
    </row>
    <row r="44" spans="1:109" x14ac:dyDescent="0.25">
      <c r="A44" s="1"/>
      <c r="B44" s="6"/>
      <c r="C44" s="6"/>
      <c r="D44" s="6"/>
      <c r="E44" s="6"/>
      <c r="F44" s="6"/>
      <c r="G44" s="6"/>
      <c r="H44" s="6"/>
      <c r="L44" s="6"/>
    </row>
    <row r="45" spans="1:109" x14ac:dyDescent="0.25">
      <c r="A45" s="1"/>
      <c r="B45" s="6"/>
      <c r="C45" s="6"/>
      <c r="D45" s="6"/>
      <c r="E45" s="6"/>
      <c r="F45" s="6"/>
      <c r="G45" s="6"/>
      <c r="H45" s="6"/>
      <c r="L45" s="6"/>
    </row>
    <row r="46" spans="1:109" x14ac:dyDescent="0.25">
      <c r="A46" s="1"/>
      <c r="B46" s="6"/>
      <c r="C46" s="6"/>
      <c r="D46" s="6"/>
      <c r="E46" s="6"/>
      <c r="F46" s="6"/>
      <c r="G46" s="6"/>
      <c r="H46" s="6"/>
      <c r="L46" s="6"/>
    </row>
    <row r="47" spans="1:109" x14ac:dyDescent="0.25">
      <c r="A47" s="1"/>
      <c r="B47" s="6"/>
      <c r="C47" s="6"/>
      <c r="D47" s="6"/>
      <c r="E47" s="6"/>
      <c r="F47" s="6"/>
      <c r="G47" s="6"/>
      <c r="H47" s="6"/>
      <c r="L47" s="6"/>
    </row>
    <row r="48" spans="1:109" x14ac:dyDescent="0.25">
      <c r="A48" s="1"/>
      <c r="B48" s="6"/>
      <c r="C48" s="6"/>
      <c r="D48" s="6"/>
      <c r="E48" s="6"/>
      <c r="F48" s="6"/>
      <c r="G48" s="6"/>
      <c r="H48" s="6"/>
      <c r="L48" s="6"/>
    </row>
  </sheetData>
  <phoneticPr fontId="8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D63"/>
  <sheetViews>
    <sheetView zoomScale="80" zoomScaleNormal="80" workbookViewId="0">
      <pane xSplit="11" ySplit="2" topLeftCell="GC27" activePane="bottomRight" state="frozen"/>
      <selection pane="topRight" activeCell="L1" sqref="L1"/>
      <selection pane="bottomLeft" activeCell="A3" sqref="A3"/>
      <selection pane="bottomRight" activeCell="GH112" sqref="GH112"/>
    </sheetView>
  </sheetViews>
  <sheetFormatPr defaultRowHeight="13.2" x14ac:dyDescent="0.25"/>
  <cols>
    <col min="1" max="1" width="13.6640625" customWidth="1"/>
    <col min="2" max="10" width="5.6640625" customWidth="1"/>
    <col min="11" max="11" width="3.44140625" customWidth="1"/>
    <col min="12" max="161" width="3.6640625" customWidth="1"/>
    <col min="162" max="186" width="4.6640625" customWidth="1"/>
  </cols>
  <sheetData>
    <row r="1" spans="1:186" x14ac:dyDescent="0.25">
      <c r="A1" s="1" t="s">
        <v>1042</v>
      </c>
      <c r="E1" s="6" t="s">
        <v>84</v>
      </c>
      <c r="F1" s="6"/>
      <c r="G1" s="6"/>
      <c r="I1" s="20" t="s">
        <v>33</v>
      </c>
      <c r="J1" s="20" t="s">
        <v>34</v>
      </c>
      <c r="K1" s="20"/>
      <c r="AN1" s="90"/>
      <c r="CW1" s="90"/>
    </row>
    <row r="2" spans="1:186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">
        <v>1016</v>
      </c>
      <c r="M2" s="49"/>
      <c r="N2" s="49"/>
      <c r="O2" s="49"/>
      <c r="P2" s="49"/>
      <c r="Q2" s="49" t="s">
        <v>963</v>
      </c>
      <c r="R2" s="49"/>
      <c r="S2" s="49"/>
      <c r="T2" s="49"/>
      <c r="U2" s="49"/>
      <c r="V2" s="49" t="s">
        <v>1028</v>
      </c>
      <c r="W2" s="49"/>
      <c r="X2" s="49"/>
      <c r="Y2" s="49"/>
      <c r="Z2" s="49"/>
      <c r="AA2" s="49" t="s">
        <v>717</v>
      </c>
      <c r="AB2" s="49"/>
      <c r="AC2" s="49"/>
      <c r="AD2" s="49"/>
      <c r="AE2" s="49"/>
      <c r="AF2" s="49" t="s">
        <v>1045</v>
      </c>
      <c r="AG2" s="49"/>
      <c r="AH2" s="49"/>
      <c r="AI2" s="49"/>
      <c r="AJ2" s="49"/>
      <c r="AK2" s="49" t="s">
        <v>12</v>
      </c>
      <c r="AL2" s="49"/>
      <c r="AM2" s="49"/>
      <c r="AN2" s="49"/>
      <c r="AO2" s="49"/>
      <c r="AP2" s="49" t="s">
        <v>665</v>
      </c>
      <c r="AQ2" s="49"/>
      <c r="AR2" s="49"/>
      <c r="AS2" s="49"/>
      <c r="AT2" s="49"/>
      <c r="AU2" s="49" t="s">
        <v>1022</v>
      </c>
      <c r="AV2" s="49"/>
      <c r="AW2" s="49"/>
      <c r="AX2" s="49"/>
      <c r="AY2" s="49"/>
      <c r="AZ2" s="49" t="s">
        <v>831</v>
      </c>
      <c r="BA2" s="49"/>
      <c r="BB2" s="49"/>
      <c r="BC2" s="49"/>
      <c r="BD2" s="49"/>
      <c r="BE2" s="49" t="s">
        <v>3</v>
      </c>
      <c r="BF2" s="49"/>
      <c r="BG2" s="49"/>
      <c r="BH2" s="49"/>
      <c r="BI2" s="49"/>
      <c r="BJ2" s="49" t="s">
        <v>892</v>
      </c>
      <c r="BK2" s="49"/>
      <c r="BL2" s="49"/>
      <c r="BM2" s="49"/>
      <c r="BN2" s="49"/>
      <c r="BO2" s="49" t="s">
        <v>756</v>
      </c>
      <c r="BP2" s="49"/>
      <c r="BQ2" s="49"/>
      <c r="BR2" s="49"/>
      <c r="BS2" s="49"/>
      <c r="BT2" s="49" t="s">
        <v>721</v>
      </c>
      <c r="BU2" s="49"/>
      <c r="BV2" s="49"/>
      <c r="BW2" s="49"/>
      <c r="BX2" s="49"/>
      <c r="BY2" s="49" t="s">
        <v>738</v>
      </c>
      <c r="BZ2" s="49"/>
      <c r="CA2" s="49"/>
      <c r="CB2" s="49"/>
      <c r="CC2" s="49"/>
      <c r="CD2" s="49" t="s">
        <v>732</v>
      </c>
      <c r="CE2" s="49"/>
      <c r="CF2" s="49"/>
      <c r="CG2" s="49"/>
      <c r="CH2" s="49"/>
      <c r="CI2" s="49" t="s">
        <v>617</v>
      </c>
      <c r="CJ2" s="49"/>
      <c r="CK2" s="49"/>
      <c r="CL2" s="49"/>
      <c r="CM2" s="49"/>
      <c r="CN2" s="49" t="s">
        <v>746</v>
      </c>
      <c r="CO2" s="49"/>
      <c r="CP2" s="49"/>
      <c r="CQ2" s="49"/>
      <c r="CR2" s="49"/>
      <c r="CS2" s="49" t="s">
        <v>866</v>
      </c>
      <c r="CT2" s="49"/>
      <c r="CU2" s="49"/>
      <c r="CV2" s="49"/>
      <c r="CW2" s="49"/>
      <c r="CX2" t="s">
        <v>914</v>
      </c>
      <c r="DC2" t="s">
        <v>22</v>
      </c>
      <c r="DH2" t="s">
        <v>1046</v>
      </c>
      <c r="DM2" s="49" t="s">
        <v>1030</v>
      </c>
      <c r="DR2" s="49" t="s">
        <v>1032</v>
      </c>
      <c r="DW2" s="49" t="s">
        <v>1044</v>
      </c>
      <c r="EB2" t="s">
        <v>1047</v>
      </c>
      <c r="EG2" t="s">
        <v>1043</v>
      </c>
      <c r="EL2" t="s">
        <v>526</v>
      </c>
      <c r="EQ2" s="49" t="s">
        <v>1048</v>
      </c>
      <c r="EV2" t="s">
        <v>1049</v>
      </c>
      <c r="FA2" t="s">
        <v>1050</v>
      </c>
      <c r="FF2" t="s">
        <v>1051</v>
      </c>
      <c r="FK2" t="s">
        <v>1071</v>
      </c>
      <c r="FP2" t="s">
        <v>748</v>
      </c>
      <c r="FU2" t="s">
        <v>997</v>
      </c>
      <c r="FZ2" s="49" t="s">
        <v>528</v>
      </c>
    </row>
    <row r="3" spans="1:186" x14ac:dyDescent="0.25">
      <c r="A3" s="49" t="str">
        <f>Q2</f>
        <v>Biggs S</v>
      </c>
      <c r="B3" s="35">
        <f>Q43</f>
        <v>22.5</v>
      </c>
      <c r="C3" s="36">
        <f>R43</f>
        <v>137</v>
      </c>
      <c r="D3" s="36">
        <f>S43</f>
        <v>1</v>
      </c>
      <c r="E3" s="36">
        <f>T43</f>
        <v>119</v>
      </c>
      <c r="F3" s="36">
        <f>U43</f>
        <v>4</v>
      </c>
      <c r="G3" s="7">
        <f t="shared" ref="G3:G8" si="0">E3/F3</f>
        <v>29.75</v>
      </c>
      <c r="H3" s="24"/>
      <c r="I3" s="7">
        <f t="shared" ref="I3:I8" si="1">C3/F3</f>
        <v>34.25</v>
      </c>
      <c r="J3" s="7">
        <f t="shared" ref="J3:J8" si="2">6*E3/C3</f>
        <v>5.211678832116788</v>
      </c>
      <c r="K3" s="20"/>
      <c r="L3" s="68"/>
      <c r="M3" s="22">
        <v>12</v>
      </c>
      <c r="N3" s="22">
        <v>0</v>
      </c>
      <c r="O3" s="22">
        <v>23</v>
      </c>
      <c r="P3" s="22">
        <v>0</v>
      </c>
      <c r="Q3" s="68"/>
      <c r="R3" s="70">
        <v>36</v>
      </c>
      <c r="S3" s="70">
        <v>0</v>
      </c>
      <c r="T3" s="70">
        <v>26</v>
      </c>
      <c r="U3" s="22">
        <v>0</v>
      </c>
      <c r="V3" s="68"/>
      <c r="W3" s="22">
        <v>18</v>
      </c>
      <c r="X3" s="22">
        <v>0</v>
      </c>
      <c r="Y3" s="22">
        <v>17</v>
      </c>
      <c r="Z3" s="22">
        <v>0</v>
      </c>
      <c r="AA3" s="68"/>
      <c r="AB3" s="22">
        <v>24</v>
      </c>
      <c r="AC3" s="22">
        <v>0</v>
      </c>
      <c r="AD3" s="22">
        <v>15</v>
      </c>
      <c r="AE3" s="22">
        <v>3</v>
      </c>
      <c r="AF3" s="68"/>
      <c r="AG3" s="22">
        <v>12</v>
      </c>
      <c r="AH3" s="22">
        <v>0</v>
      </c>
      <c r="AI3" s="22">
        <v>17</v>
      </c>
      <c r="AJ3" s="22">
        <v>1</v>
      </c>
      <c r="AK3" s="68"/>
      <c r="AL3" s="22">
        <v>24</v>
      </c>
      <c r="AM3" s="22">
        <v>0</v>
      </c>
      <c r="AN3" s="22">
        <v>26</v>
      </c>
      <c r="AO3" s="22">
        <v>0</v>
      </c>
      <c r="AP3" s="68"/>
      <c r="AQ3" s="22">
        <v>48</v>
      </c>
      <c r="AR3" s="22">
        <v>1</v>
      </c>
      <c r="AS3" s="22">
        <v>36</v>
      </c>
      <c r="AT3" s="22">
        <v>0</v>
      </c>
      <c r="AU3" s="68"/>
      <c r="AV3" s="22">
        <v>18</v>
      </c>
      <c r="AW3" s="22">
        <v>0</v>
      </c>
      <c r="AX3" s="22">
        <v>23</v>
      </c>
      <c r="AY3" s="22">
        <v>0</v>
      </c>
      <c r="AZ3" s="68"/>
      <c r="BA3" s="22">
        <v>36</v>
      </c>
      <c r="BB3" s="22">
        <v>0</v>
      </c>
      <c r="BC3" s="22">
        <v>52</v>
      </c>
      <c r="BD3" s="22">
        <v>0</v>
      </c>
      <c r="BE3" s="68"/>
      <c r="BF3" s="22">
        <v>36</v>
      </c>
      <c r="BG3" s="22">
        <v>1</v>
      </c>
      <c r="BH3" s="22">
        <v>32</v>
      </c>
      <c r="BI3" s="22">
        <v>4</v>
      </c>
      <c r="BJ3" s="68"/>
      <c r="BK3" s="22">
        <v>12</v>
      </c>
      <c r="BL3" s="22">
        <v>0</v>
      </c>
      <c r="BM3" s="22">
        <v>9</v>
      </c>
      <c r="BN3" s="22">
        <v>1</v>
      </c>
      <c r="BO3" s="68"/>
      <c r="BP3" s="22">
        <v>45</v>
      </c>
      <c r="BQ3" s="22">
        <v>0</v>
      </c>
      <c r="BR3" s="22">
        <v>31</v>
      </c>
      <c r="BS3" s="22">
        <v>3</v>
      </c>
      <c r="BT3" s="68"/>
      <c r="BU3" s="22">
        <v>12</v>
      </c>
      <c r="BV3" s="22">
        <v>0</v>
      </c>
      <c r="BW3" s="22">
        <v>12</v>
      </c>
      <c r="BX3" s="22">
        <v>0</v>
      </c>
      <c r="BY3" s="68"/>
      <c r="BZ3" s="22">
        <v>24</v>
      </c>
      <c r="CA3" s="22">
        <v>0</v>
      </c>
      <c r="CB3" s="22">
        <v>23</v>
      </c>
      <c r="CC3" s="22">
        <v>1</v>
      </c>
      <c r="CD3" s="68"/>
      <c r="CE3" s="70">
        <v>48</v>
      </c>
      <c r="CF3" s="22">
        <v>0</v>
      </c>
      <c r="CG3" s="22">
        <v>35</v>
      </c>
      <c r="CH3" s="22">
        <v>0</v>
      </c>
      <c r="CI3" s="68"/>
      <c r="CJ3" s="69">
        <v>24</v>
      </c>
      <c r="CK3" s="69">
        <v>0</v>
      </c>
      <c r="CL3" s="69">
        <v>14</v>
      </c>
      <c r="CM3" s="69">
        <v>0</v>
      </c>
      <c r="CN3" s="68"/>
      <c r="CO3" s="22">
        <v>18</v>
      </c>
      <c r="CP3" s="22">
        <v>0</v>
      </c>
      <c r="CQ3" s="22">
        <v>22</v>
      </c>
      <c r="CR3" s="22">
        <v>1</v>
      </c>
      <c r="CS3" s="68"/>
      <c r="CT3" s="69">
        <v>13</v>
      </c>
      <c r="CU3" s="69">
        <v>0</v>
      </c>
      <c r="CV3" s="69">
        <v>14</v>
      </c>
      <c r="CW3" s="69">
        <v>1</v>
      </c>
      <c r="CX3" s="71"/>
      <c r="CY3" s="69">
        <v>14</v>
      </c>
      <c r="CZ3" s="69">
        <v>0</v>
      </c>
      <c r="DA3" s="69">
        <v>5</v>
      </c>
      <c r="DB3" s="69">
        <v>2</v>
      </c>
      <c r="DC3" s="30"/>
      <c r="DD3">
        <v>12</v>
      </c>
      <c r="DE3">
        <v>0</v>
      </c>
      <c r="DF3">
        <v>19</v>
      </c>
      <c r="DG3">
        <v>0</v>
      </c>
      <c r="DH3" s="71"/>
      <c r="DI3" s="69">
        <v>24</v>
      </c>
      <c r="DJ3" s="69">
        <v>0</v>
      </c>
      <c r="DK3" s="69">
        <v>14</v>
      </c>
      <c r="DL3" s="69">
        <v>0</v>
      </c>
      <c r="DM3" s="71"/>
      <c r="DN3" s="69">
        <v>36</v>
      </c>
      <c r="DO3" s="69">
        <v>1</v>
      </c>
      <c r="DP3" s="69">
        <v>33</v>
      </c>
      <c r="DQ3" s="69">
        <v>1</v>
      </c>
      <c r="DR3" s="71"/>
      <c r="DS3" s="69">
        <v>24</v>
      </c>
      <c r="DT3" s="69">
        <v>2</v>
      </c>
      <c r="DU3" s="69">
        <v>3</v>
      </c>
      <c r="DV3" s="69">
        <v>0</v>
      </c>
      <c r="DW3" s="69"/>
      <c r="DX3" s="69">
        <v>24</v>
      </c>
      <c r="DY3" s="69">
        <v>0</v>
      </c>
      <c r="DZ3" s="69">
        <v>37</v>
      </c>
      <c r="EA3" s="69">
        <v>2</v>
      </c>
      <c r="EB3" s="69"/>
      <c r="EC3" s="69">
        <v>12</v>
      </c>
      <c r="ED3" s="69">
        <v>0</v>
      </c>
      <c r="EE3" s="69">
        <v>18</v>
      </c>
      <c r="EF3" s="69">
        <v>2</v>
      </c>
      <c r="EG3" s="69"/>
      <c r="EH3" s="69">
        <v>30</v>
      </c>
      <c r="EI3" s="69">
        <v>1</v>
      </c>
      <c r="EJ3" s="69">
        <v>15</v>
      </c>
      <c r="EK3" s="69">
        <v>1</v>
      </c>
      <c r="EL3" s="69"/>
      <c r="EM3" s="69">
        <v>18</v>
      </c>
      <c r="EN3" s="69">
        <v>0</v>
      </c>
      <c r="EO3" s="69">
        <v>12</v>
      </c>
      <c r="EP3" s="69">
        <v>2</v>
      </c>
      <c r="ER3" s="69">
        <v>12</v>
      </c>
      <c r="ES3" s="69">
        <v>0</v>
      </c>
      <c r="ET3" s="69">
        <v>21</v>
      </c>
      <c r="EU3" s="69">
        <v>1</v>
      </c>
      <c r="EW3" s="69">
        <v>24</v>
      </c>
      <c r="EX3" s="69">
        <v>1</v>
      </c>
      <c r="EY3" s="69">
        <v>13</v>
      </c>
      <c r="EZ3" s="69">
        <v>0</v>
      </c>
      <c r="FB3" s="69">
        <v>12</v>
      </c>
      <c r="FC3" s="69">
        <v>0</v>
      </c>
      <c r="FD3" s="69">
        <v>17</v>
      </c>
      <c r="FE3" s="69">
        <v>0</v>
      </c>
      <c r="FG3" s="69">
        <v>36</v>
      </c>
      <c r="FH3" s="69">
        <v>0</v>
      </c>
      <c r="FI3" s="69">
        <v>27</v>
      </c>
      <c r="FJ3" s="69">
        <v>0</v>
      </c>
      <c r="FL3" s="69">
        <v>24</v>
      </c>
      <c r="FM3" s="69">
        <v>0</v>
      </c>
      <c r="FN3" s="69">
        <v>11</v>
      </c>
      <c r="FO3" s="69">
        <v>2</v>
      </c>
      <c r="FQ3" s="69">
        <v>2</v>
      </c>
      <c r="FR3" s="69">
        <v>0</v>
      </c>
      <c r="FS3" s="69">
        <v>1</v>
      </c>
      <c r="FT3" s="69">
        <v>0</v>
      </c>
      <c r="FV3" s="69">
        <v>12</v>
      </c>
      <c r="FW3" s="69">
        <v>0</v>
      </c>
      <c r="FX3" s="69">
        <v>16</v>
      </c>
      <c r="FY3" s="69">
        <v>0</v>
      </c>
      <c r="GA3" s="69">
        <v>18</v>
      </c>
      <c r="GB3" s="69">
        <v>1</v>
      </c>
      <c r="GC3" s="69">
        <v>3</v>
      </c>
      <c r="GD3" s="69">
        <v>1</v>
      </c>
    </row>
    <row r="4" spans="1:186" x14ac:dyDescent="0.25">
      <c r="A4" s="77" t="str">
        <f>CX2</f>
        <v>Bluff</v>
      </c>
      <c r="B4" s="5">
        <f>CX43</f>
        <v>29.2</v>
      </c>
      <c r="C4" s="6">
        <f>CY43</f>
        <v>176</v>
      </c>
      <c r="D4" s="6">
        <f>CZ43</f>
        <v>0</v>
      </c>
      <c r="E4" s="6">
        <f>DA43</f>
        <v>196</v>
      </c>
      <c r="F4" s="6">
        <f>DB43</f>
        <v>9</v>
      </c>
      <c r="G4" s="7">
        <f t="shared" si="0"/>
        <v>21.777777777777779</v>
      </c>
      <c r="H4" s="24">
        <v>1</v>
      </c>
      <c r="I4" s="7">
        <f t="shared" si="1"/>
        <v>19.555555555555557</v>
      </c>
      <c r="J4" s="7">
        <f t="shared" si="2"/>
        <v>6.6818181818181817</v>
      </c>
      <c r="K4" s="20"/>
      <c r="L4" s="68"/>
      <c r="M4" s="22">
        <v>30</v>
      </c>
      <c r="N4" s="22">
        <v>0</v>
      </c>
      <c r="O4" s="22">
        <v>38</v>
      </c>
      <c r="P4" s="22">
        <v>1</v>
      </c>
      <c r="Q4" s="68"/>
      <c r="R4" s="69">
        <v>36</v>
      </c>
      <c r="S4" s="69">
        <v>1</v>
      </c>
      <c r="T4" s="70">
        <v>36</v>
      </c>
      <c r="U4" s="22">
        <v>1</v>
      </c>
      <c r="V4" s="68"/>
      <c r="W4" s="22">
        <v>24</v>
      </c>
      <c r="X4" s="22">
        <v>0</v>
      </c>
      <c r="Y4" s="22">
        <v>38</v>
      </c>
      <c r="Z4" s="22">
        <v>0</v>
      </c>
      <c r="AA4" s="68"/>
      <c r="AB4" s="22">
        <v>24</v>
      </c>
      <c r="AC4" s="22">
        <v>0</v>
      </c>
      <c r="AD4" s="22">
        <v>18</v>
      </c>
      <c r="AE4" s="22">
        <v>1</v>
      </c>
      <c r="AF4" s="68"/>
      <c r="AG4" s="22">
        <v>12</v>
      </c>
      <c r="AH4" s="22">
        <v>0</v>
      </c>
      <c r="AI4" s="22">
        <v>13</v>
      </c>
      <c r="AJ4" s="22">
        <v>1</v>
      </c>
      <c r="AK4" s="68"/>
      <c r="AL4" s="22">
        <v>18</v>
      </c>
      <c r="AM4" s="22">
        <v>0</v>
      </c>
      <c r="AN4" s="22">
        <v>13</v>
      </c>
      <c r="AO4" s="22">
        <v>1</v>
      </c>
      <c r="AP4" s="68"/>
      <c r="AQ4" s="22">
        <v>24</v>
      </c>
      <c r="AR4" s="22">
        <v>1</v>
      </c>
      <c r="AS4" s="22">
        <v>13</v>
      </c>
      <c r="AT4" s="22">
        <v>1</v>
      </c>
      <c r="AU4" s="68"/>
      <c r="AV4" s="22">
        <v>12</v>
      </c>
      <c r="AW4" s="22">
        <v>0</v>
      </c>
      <c r="AX4" s="22">
        <v>9</v>
      </c>
      <c r="AY4" s="22">
        <v>0</v>
      </c>
      <c r="AZ4" s="68"/>
      <c r="BA4" s="22">
        <v>12</v>
      </c>
      <c r="BB4" s="22">
        <v>0</v>
      </c>
      <c r="BC4" s="22">
        <v>11</v>
      </c>
      <c r="BD4" s="22">
        <v>0</v>
      </c>
      <c r="BE4" s="68"/>
      <c r="BF4" s="91">
        <v>12</v>
      </c>
      <c r="BG4" s="91">
        <v>0</v>
      </c>
      <c r="BH4" s="91">
        <v>9</v>
      </c>
      <c r="BI4" s="91">
        <v>2</v>
      </c>
      <c r="BJ4" s="71"/>
      <c r="BK4" s="91">
        <v>18</v>
      </c>
      <c r="BL4" s="91">
        <v>0</v>
      </c>
      <c r="BM4" s="22">
        <v>5</v>
      </c>
      <c r="BN4" s="22">
        <v>0</v>
      </c>
      <c r="BO4" s="68"/>
      <c r="BP4" s="91">
        <v>30</v>
      </c>
      <c r="BQ4" s="91">
        <v>0</v>
      </c>
      <c r="BR4" s="91">
        <v>14</v>
      </c>
      <c r="BS4" s="91">
        <v>3</v>
      </c>
      <c r="BT4" s="71"/>
      <c r="BU4" s="91">
        <v>12</v>
      </c>
      <c r="BV4" s="91">
        <v>0</v>
      </c>
      <c r="BW4" s="91">
        <v>16</v>
      </c>
      <c r="BX4" s="91">
        <v>0</v>
      </c>
      <c r="BY4" s="71"/>
      <c r="BZ4" s="91">
        <v>18</v>
      </c>
      <c r="CA4" s="91">
        <v>0</v>
      </c>
      <c r="CB4" s="91">
        <v>13</v>
      </c>
      <c r="CC4" s="91">
        <v>0</v>
      </c>
      <c r="CD4" s="71"/>
      <c r="CE4" s="69">
        <v>24</v>
      </c>
      <c r="CF4" s="91">
        <v>0</v>
      </c>
      <c r="CG4" s="91">
        <v>10</v>
      </c>
      <c r="CH4" s="22">
        <v>1</v>
      </c>
      <c r="CI4" s="68"/>
      <c r="CJ4" s="69">
        <v>18</v>
      </c>
      <c r="CK4" s="69">
        <v>0</v>
      </c>
      <c r="CL4" s="69">
        <v>30</v>
      </c>
      <c r="CM4" s="69">
        <v>0</v>
      </c>
      <c r="CN4" s="68"/>
      <c r="CO4" s="91">
        <v>48</v>
      </c>
      <c r="CP4" s="91">
        <v>1</v>
      </c>
      <c r="CQ4" s="91">
        <v>18</v>
      </c>
      <c r="CR4" s="91">
        <v>2</v>
      </c>
      <c r="CS4" s="71"/>
      <c r="CT4" s="69">
        <v>18</v>
      </c>
      <c r="CU4" s="69">
        <v>0</v>
      </c>
      <c r="CV4" s="69">
        <v>6</v>
      </c>
      <c r="CW4" s="69">
        <v>0</v>
      </c>
      <c r="CX4" s="71"/>
      <c r="CY4" s="69">
        <v>24</v>
      </c>
      <c r="CZ4" s="69">
        <v>0</v>
      </c>
      <c r="DA4" s="69">
        <v>16</v>
      </c>
      <c r="DB4" s="69">
        <v>4</v>
      </c>
      <c r="DC4" s="30"/>
      <c r="DH4" s="30"/>
      <c r="DI4">
        <v>12</v>
      </c>
      <c r="DJ4">
        <v>0</v>
      </c>
      <c r="DK4">
        <v>12</v>
      </c>
      <c r="DL4">
        <v>0</v>
      </c>
      <c r="DM4" s="30"/>
      <c r="DN4" s="92">
        <v>18</v>
      </c>
      <c r="DO4" s="92">
        <v>0</v>
      </c>
      <c r="DP4" s="92">
        <v>8</v>
      </c>
      <c r="DQ4">
        <v>0</v>
      </c>
      <c r="DR4" s="68"/>
      <c r="DS4" s="22">
        <v>24</v>
      </c>
      <c r="DT4" s="22">
        <v>0</v>
      </c>
      <c r="DU4" s="22">
        <v>15</v>
      </c>
      <c r="DV4" s="22">
        <v>1</v>
      </c>
      <c r="DX4" s="22">
        <v>18</v>
      </c>
      <c r="DY4" s="22">
        <v>0</v>
      </c>
      <c r="DZ4" s="22">
        <v>15</v>
      </c>
      <c r="EA4" s="22">
        <v>1</v>
      </c>
      <c r="EM4">
        <v>12</v>
      </c>
      <c r="EN4">
        <v>0</v>
      </c>
      <c r="EO4">
        <v>11</v>
      </c>
      <c r="EP4">
        <v>0</v>
      </c>
      <c r="FG4">
        <v>12</v>
      </c>
      <c r="FH4">
        <v>0</v>
      </c>
      <c r="FI4">
        <v>13</v>
      </c>
      <c r="FJ4">
        <v>1</v>
      </c>
    </row>
    <row r="5" spans="1:186" x14ac:dyDescent="0.25">
      <c r="A5" s="76" t="str">
        <f>V2</f>
        <v>Cullen</v>
      </c>
      <c r="B5" s="5">
        <f>V43</f>
        <v>21.2</v>
      </c>
      <c r="C5" s="15">
        <f>W43</f>
        <v>128</v>
      </c>
      <c r="D5" s="15">
        <f>X43</f>
        <v>0</v>
      </c>
      <c r="E5" s="15">
        <f>Y43</f>
        <v>159</v>
      </c>
      <c r="F5" s="15">
        <f>Z43</f>
        <v>5</v>
      </c>
      <c r="G5" s="7">
        <f t="shared" si="0"/>
        <v>31.8</v>
      </c>
      <c r="H5" s="24">
        <v>1</v>
      </c>
      <c r="I5" s="7">
        <f t="shared" si="1"/>
        <v>25.6</v>
      </c>
      <c r="J5" s="7">
        <f t="shared" si="2"/>
        <v>7.453125</v>
      </c>
      <c r="K5" s="20"/>
      <c r="L5" s="68"/>
      <c r="M5" s="22">
        <v>6</v>
      </c>
      <c r="N5" s="22">
        <v>0</v>
      </c>
      <c r="O5" s="22">
        <v>13</v>
      </c>
      <c r="P5" s="22">
        <v>1</v>
      </c>
      <c r="Q5" s="68"/>
      <c r="R5" s="70">
        <v>18</v>
      </c>
      <c r="S5" s="70">
        <v>0</v>
      </c>
      <c r="T5" s="70">
        <v>21</v>
      </c>
      <c r="U5" s="22">
        <v>1</v>
      </c>
      <c r="V5" s="68"/>
      <c r="W5" s="22">
        <v>20</v>
      </c>
      <c r="X5" s="22">
        <v>0</v>
      </c>
      <c r="Y5" s="22">
        <v>10</v>
      </c>
      <c r="Z5" s="22">
        <v>4</v>
      </c>
      <c r="AA5" s="68"/>
      <c r="AB5" s="22">
        <v>40</v>
      </c>
      <c r="AC5" s="22">
        <v>1</v>
      </c>
      <c r="AD5" s="22">
        <v>32</v>
      </c>
      <c r="AE5" s="22">
        <v>0</v>
      </c>
      <c r="AF5" s="68"/>
      <c r="AG5" s="70">
        <v>12</v>
      </c>
      <c r="AH5" s="22">
        <v>0</v>
      </c>
      <c r="AI5" s="22">
        <v>17</v>
      </c>
      <c r="AJ5" s="22">
        <v>0</v>
      </c>
      <c r="AK5" s="68"/>
      <c r="AL5" s="22">
        <v>12</v>
      </c>
      <c r="AM5" s="22">
        <v>0</v>
      </c>
      <c r="AN5" s="22">
        <v>5</v>
      </c>
      <c r="AO5" s="22">
        <v>1</v>
      </c>
      <c r="AP5" s="68"/>
      <c r="AQ5" s="91">
        <v>18</v>
      </c>
      <c r="AR5" s="91">
        <v>0</v>
      </c>
      <c r="AS5" s="91">
        <v>5</v>
      </c>
      <c r="AT5" s="22">
        <v>0</v>
      </c>
      <c r="AU5" s="68"/>
      <c r="AV5" s="69"/>
      <c r="AW5" s="69"/>
      <c r="AX5" s="69"/>
      <c r="AY5" s="69"/>
      <c r="AZ5" s="68"/>
      <c r="BA5" s="22">
        <v>12</v>
      </c>
      <c r="BB5" s="22">
        <v>0</v>
      </c>
      <c r="BC5" s="22">
        <v>9</v>
      </c>
      <c r="BD5" s="22">
        <v>2</v>
      </c>
      <c r="BE5" s="68"/>
      <c r="BF5" s="69">
        <v>25</v>
      </c>
      <c r="BG5" s="69">
        <v>1</v>
      </c>
      <c r="BH5" s="69">
        <v>12</v>
      </c>
      <c r="BI5" s="69">
        <v>1</v>
      </c>
      <c r="BJ5" s="71"/>
      <c r="BK5" s="91">
        <v>24</v>
      </c>
      <c r="BL5" s="91">
        <v>0</v>
      </c>
      <c r="BM5" s="22">
        <v>28</v>
      </c>
      <c r="BN5" s="91">
        <v>2</v>
      </c>
      <c r="BO5" s="68"/>
      <c r="BP5" s="69">
        <v>18</v>
      </c>
      <c r="BQ5" s="69">
        <v>0</v>
      </c>
      <c r="BR5" s="69">
        <v>14</v>
      </c>
      <c r="BS5" s="69">
        <v>2</v>
      </c>
      <c r="BT5" s="71"/>
      <c r="BU5" s="69">
        <v>6</v>
      </c>
      <c r="BV5" s="69">
        <v>0</v>
      </c>
      <c r="BW5" s="69">
        <v>4</v>
      </c>
      <c r="BX5" s="69">
        <v>0</v>
      </c>
      <c r="BY5" s="71"/>
      <c r="BZ5" s="69">
        <v>18</v>
      </c>
      <c r="CA5" s="69">
        <v>0</v>
      </c>
      <c r="CB5" s="69">
        <v>31</v>
      </c>
      <c r="CC5" s="69">
        <v>1</v>
      </c>
      <c r="CD5" s="71"/>
      <c r="CE5" s="69">
        <v>30</v>
      </c>
      <c r="CF5" s="69">
        <v>0</v>
      </c>
      <c r="CG5" s="69">
        <v>30</v>
      </c>
      <c r="CH5" s="69">
        <v>1</v>
      </c>
      <c r="CI5" s="68"/>
      <c r="CJ5" s="22">
        <v>24</v>
      </c>
      <c r="CK5" s="22">
        <v>0</v>
      </c>
      <c r="CL5" s="22">
        <v>28</v>
      </c>
      <c r="CM5" s="22">
        <v>0</v>
      </c>
      <c r="CN5" s="68"/>
      <c r="CO5" s="91">
        <v>36</v>
      </c>
      <c r="CP5" s="91">
        <v>1</v>
      </c>
      <c r="CQ5" s="91">
        <v>24</v>
      </c>
      <c r="CR5" s="91">
        <v>2</v>
      </c>
      <c r="CS5" s="71"/>
      <c r="CT5" s="69">
        <v>24</v>
      </c>
      <c r="CU5" s="69">
        <v>0</v>
      </c>
      <c r="CV5" s="69">
        <v>35</v>
      </c>
      <c r="CW5" s="69">
        <v>1</v>
      </c>
      <c r="CX5" s="30"/>
      <c r="CY5" s="69">
        <v>36</v>
      </c>
      <c r="CZ5" s="69">
        <v>0</v>
      </c>
      <c r="DA5" s="69">
        <v>32</v>
      </c>
      <c r="DB5" s="69">
        <v>1</v>
      </c>
      <c r="DC5" s="30"/>
      <c r="DD5" s="26"/>
      <c r="DE5" s="26"/>
      <c r="DF5" s="26"/>
      <c r="DG5" s="26"/>
      <c r="DH5" s="30"/>
      <c r="DI5">
        <v>24</v>
      </c>
      <c r="DJ5">
        <v>0</v>
      </c>
      <c r="DK5">
        <v>13</v>
      </c>
      <c r="DL5">
        <v>1</v>
      </c>
      <c r="DM5" s="30"/>
      <c r="DN5" s="92">
        <v>12</v>
      </c>
      <c r="DO5" s="92">
        <v>0</v>
      </c>
      <c r="DP5" s="92">
        <v>21</v>
      </c>
      <c r="DQ5">
        <v>0</v>
      </c>
      <c r="DR5" s="30"/>
      <c r="DS5" s="26">
        <v>24</v>
      </c>
      <c r="DT5" s="26">
        <v>0</v>
      </c>
      <c r="DU5">
        <v>28</v>
      </c>
      <c r="DV5">
        <v>0</v>
      </c>
      <c r="DX5">
        <v>12</v>
      </c>
      <c r="DY5">
        <v>0</v>
      </c>
      <c r="DZ5">
        <v>6</v>
      </c>
      <c r="EA5">
        <v>1</v>
      </c>
      <c r="EM5">
        <v>18</v>
      </c>
      <c r="EN5">
        <v>0</v>
      </c>
      <c r="EO5">
        <v>21</v>
      </c>
      <c r="EP5">
        <v>1</v>
      </c>
      <c r="FG5">
        <v>30</v>
      </c>
      <c r="FH5">
        <v>0</v>
      </c>
      <c r="FI5">
        <v>34</v>
      </c>
      <c r="FJ5">
        <v>2</v>
      </c>
    </row>
    <row r="6" spans="1:186" x14ac:dyDescent="0.25">
      <c r="A6" s="76" t="str">
        <f>DM2</f>
        <v>Davies Rhys</v>
      </c>
      <c r="B6" s="5">
        <f>DM43</f>
        <v>12.3</v>
      </c>
      <c r="C6" s="15">
        <f>DN43</f>
        <v>75</v>
      </c>
      <c r="D6" s="15">
        <f>DO43</f>
        <v>1</v>
      </c>
      <c r="E6" s="15">
        <f>DP43</f>
        <v>77</v>
      </c>
      <c r="F6" s="15">
        <f>DQ43</f>
        <v>1</v>
      </c>
      <c r="G6" s="7">
        <f>E6/F6</f>
        <v>77</v>
      </c>
      <c r="H6" s="24"/>
      <c r="I6" s="7">
        <f>C6/F6</f>
        <v>75</v>
      </c>
      <c r="J6" s="7">
        <f>6*E6/C6</f>
        <v>6.16</v>
      </c>
      <c r="K6" s="20"/>
      <c r="L6" s="68"/>
      <c r="M6" s="22">
        <v>24</v>
      </c>
      <c r="N6" s="22">
        <v>0</v>
      </c>
      <c r="O6" s="22">
        <v>20</v>
      </c>
      <c r="P6" s="22">
        <v>0</v>
      </c>
      <c r="Q6" s="68"/>
      <c r="R6" s="70">
        <v>24</v>
      </c>
      <c r="S6" s="70">
        <v>0</v>
      </c>
      <c r="T6" s="70">
        <v>20</v>
      </c>
      <c r="U6" s="22">
        <v>0</v>
      </c>
      <c r="V6" s="68"/>
      <c r="W6" s="22">
        <v>12</v>
      </c>
      <c r="X6" s="22">
        <v>0</v>
      </c>
      <c r="Y6" s="22">
        <v>23</v>
      </c>
      <c r="Z6" s="22">
        <v>0</v>
      </c>
      <c r="AA6" s="68"/>
      <c r="AB6" s="22">
        <v>18</v>
      </c>
      <c r="AC6" s="22">
        <v>0</v>
      </c>
      <c r="AD6" s="22">
        <v>7</v>
      </c>
      <c r="AE6" s="22">
        <v>2</v>
      </c>
      <c r="AF6" s="68"/>
      <c r="AG6" s="70">
        <v>12</v>
      </c>
      <c r="AH6" s="22">
        <v>0</v>
      </c>
      <c r="AI6" s="22">
        <v>17</v>
      </c>
      <c r="AJ6" s="22">
        <v>0</v>
      </c>
      <c r="AK6" s="68"/>
      <c r="AL6" s="22">
        <v>36</v>
      </c>
      <c r="AM6" s="22">
        <v>0</v>
      </c>
      <c r="AN6" s="22">
        <v>29</v>
      </c>
      <c r="AO6" s="22">
        <v>1</v>
      </c>
      <c r="AP6" s="68"/>
      <c r="AQ6" s="22">
        <v>30</v>
      </c>
      <c r="AR6" s="22">
        <v>0</v>
      </c>
      <c r="AS6" s="22">
        <v>28</v>
      </c>
      <c r="AT6" s="22">
        <v>0</v>
      </c>
      <c r="AU6" s="68"/>
      <c r="AV6" s="69"/>
      <c r="AW6" s="69"/>
      <c r="AX6" s="69"/>
      <c r="AY6" s="69"/>
      <c r="AZ6" s="68"/>
      <c r="BA6" s="22">
        <v>12</v>
      </c>
      <c r="BB6" s="22">
        <v>0</v>
      </c>
      <c r="BC6" s="22">
        <v>23</v>
      </c>
      <c r="BD6" s="22">
        <v>0</v>
      </c>
      <c r="BE6" s="68"/>
      <c r="BF6" s="69">
        <v>24</v>
      </c>
      <c r="BG6" s="69">
        <v>0</v>
      </c>
      <c r="BH6" s="69">
        <v>30</v>
      </c>
      <c r="BI6" s="69">
        <v>0</v>
      </c>
      <c r="BJ6" s="68"/>
      <c r="BK6" s="22">
        <v>30</v>
      </c>
      <c r="BL6" s="22">
        <v>0</v>
      </c>
      <c r="BM6" s="22">
        <v>27</v>
      </c>
      <c r="BN6" s="22">
        <v>2</v>
      </c>
      <c r="BO6" s="68"/>
      <c r="BP6" s="69">
        <v>30</v>
      </c>
      <c r="BQ6" s="69">
        <v>0</v>
      </c>
      <c r="BR6" s="69">
        <v>20</v>
      </c>
      <c r="BS6" s="69">
        <v>0</v>
      </c>
      <c r="BT6" s="71"/>
      <c r="BU6" s="69">
        <v>18</v>
      </c>
      <c r="BV6" s="69">
        <v>0</v>
      </c>
      <c r="BW6" s="69">
        <v>19</v>
      </c>
      <c r="BX6" s="69">
        <v>0</v>
      </c>
      <c r="BY6" s="71"/>
      <c r="BZ6" s="69">
        <v>24</v>
      </c>
      <c r="CA6" s="69">
        <v>0</v>
      </c>
      <c r="CB6" s="69">
        <v>28</v>
      </c>
      <c r="CC6" s="69">
        <v>1</v>
      </c>
      <c r="CD6" s="71"/>
      <c r="CE6" s="69">
        <v>36</v>
      </c>
      <c r="CF6" s="69">
        <v>0</v>
      </c>
      <c r="CG6" s="69">
        <v>18</v>
      </c>
      <c r="CH6" s="69">
        <v>2</v>
      </c>
      <c r="CI6" s="68"/>
      <c r="CJ6" s="22">
        <v>24</v>
      </c>
      <c r="CK6" s="22">
        <v>0</v>
      </c>
      <c r="CL6" s="22">
        <v>35</v>
      </c>
      <c r="CM6" s="22">
        <v>1</v>
      </c>
      <c r="CN6" s="30"/>
      <c r="CO6" s="22">
        <v>24</v>
      </c>
      <c r="CP6" s="22">
        <v>0</v>
      </c>
      <c r="CQ6" s="22">
        <v>43</v>
      </c>
      <c r="CR6" s="69">
        <v>1</v>
      </c>
      <c r="CS6" s="68"/>
      <c r="CT6" s="69">
        <v>24</v>
      </c>
      <c r="CU6" s="69">
        <v>0</v>
      </c>
      <c r="CV6" s="69">
        <v>24</v>
      </c>
      <c r="CW6" s="69">
        <v>0</v>
      </c>
      <c r="CX6" s="30"/>
      <c r="CY6" s="69">
        <v>18</v>
      </c>
      <c r="CZ6" s="69">
        <v>0</v>
      </c>
      <c r="DA6" s="69">
        <v>33</v>
      </c>
      <c r="DB6" s="69">
        <v>0</v>
      </c>
      <c r="DC6" s="30"/>
      <c r="DH6" s="30"/>
      <c r="DI6">
        <v>12</v>
      </c>
      <c r="DJ6">
        <v>0</v>
      </c>
      <c r="DK6">
        <v>25</v>
      </c>
      <c r="DL6">
        <v>0</v>
      </c>
      <c r="DM6" s="30"/>
      <c r="DN6" s="26">
        <v>9</v>
      </c>
      <c r="DO6" s="26">
        <v>0</v>
      </c>
      <c r="DP6" s="26">
        <v>15</v>
      </c>
      <c r="DQ6" s="26">
        <v>0</v>
      </c>
      <c r="DR6" s="30"/>
    </row>
    <row r="7" spans="1:186" x14ac:dyDescent="0.25">
      <c r="A7" s="4" t="str">
        <f>AA2</f>
        <v>Day G</v>
      </c>
      <c r="B7" s="5">
        <f>AA43</f>
        <v>65.400000000000006</v>
      </c>
      <c r="C7" s="15">
        <f>AB43</f>
        <v>394</v>
      </c>
      <c r="D7" s="15">
        <f>AC43</f>
        <v>8</v>
      </c>
      <c r="E7" s="15">
        <f>AD43</f>
        <v>293</v>
      </c>
      <c r="F7" s="15">
        <f>AE43</f>
        <v>20</v>
      </c>
      <c r="G7" s="7">
        <f t="shared" si="0"/>
        <v>14.65</v>
      </c>
      <c r="H7" s="24">
        <v>4</v>
      </c>
      <c r="I7" s="7">
        <f t="shared" si="1"/>
        <v>19.7</v>
      </c>
      <c r="J7" s="7">
        <f t="shared" si="2"/>
        <v>4.4619289340101522</v>
      </c>
      <c r="K7" s="20"/>
      <c r="L7" s="68"/>
      <c r="M7" s="22">
        <v>18</v>
      </c>
      <c r="N7" s="22">
        <v>0</v>
      </c>
      <c r="O7" s="22">
        <v>24</v>
      </c>
      <c r="P7" s="22">
        <v>0</v>
      </c>
      <c r="Q7" s="68"/>
      <c r="R7" s="70">
        <v>23</v>
      </c>
      <c r="S7" s="70">
        <v>0</v>
      </c>
      <c r="T7" s="70">
        <v>16</v>
      </c>
      <c r="U7" s="22">
        <v>2</v>
      </c>
      <c r="V7" s="68"/>
      <c r="W7" s="22">
        <v>24</v>
      </c>
      <c r="X7" s="22">
        <v>0</v>
      </c>
      <c r="Y7" s="22">
        <v>18</v>
      </c>
      <c r="Z7" s="22">
        <v>1</v>
      </c>
      <c r="AA7" s="68"/>
      <c r="AB7" s="22">
        <v>12</v>
      </c>
      <c r="AC7" s="22">
        <v>0</v>
      </c>
      <c r="AD7" s="22">
        <v>5</v>
      </c>
      <c r="AE7" s="22">
        <v>0</v>
      </c>
      <c r="AF7" s="68"/>
      <c r="AG7" s="70"/>
      <c r="AH7" s="22"/>
      <c r="AI7" s="22"/>
      <c r="AJ7" s="22"/>
      <c r="AK7" s="68"/>
      <c r="AL7" s="22">
        <v>24</v>
      </c>
      <c r="AM7" s="22">
        <v>0</v>
      </c>
      <c r="AN7" s="22">
        <v>21</v>
      </c>
      <c r="AO7" s="22">
        <v>0</v>
      </c>
      <c r="AP7" s="68"/>
      <c r="AQ7" s="22">
        <v>24</v>
      </c>
      <c r="AR7" s="22">
        <v>0</v>
      </c>
      <c r="AS7" s="22">
        <v>29</v>
      </c>
      <c r="AT7" s="22">
        <v>3</v>
      </c>
      <c r="AU7" s="68"/>
      <c r="AV7" s="69"/>
      <c r="AW7" s="69"/>
      <c r="AX7" s="69"/>
      <c r="AY7" s="69"/>
      <c r="AZ7" s="68"/>
      <c r="BA7" s="22">
        <v>12</v>
      </c>
      <c r="BB7" s="22">
        <v>0</v>
      </c>
      <c r="BC7" s="22">
        <v>14</v>
      </c>
      <c r="BD7" s="22">
        <v>1</v>
      </c>
      <c r="BE7" s="68"/>
      <c r="BF7" s="69">
        <v>24</v>
      </c>
      <c r="BG7" s="69">
        <v>0</v>
      </c>
      <c r="BH7" s="69">
        <v>16</v>
      </c>
      <c r="BI7" s="69">
        <v>0</v>
      </c>
      <c r="BJ7" s="68"/>
      <c r="BK7" s="22">
        <v>30</v>
      </c>
      <c r="BL7" s="22">
        <v>0</v>
      </c>
      <c r="BM7" s="22">
        <v>19</v>
      </c>
      <c r="BN7" s="22">
        <v>1</v>
      </c>
      <c r="BO7" s="68"/>
      <c r="BP7" s="69">
        <v>30</v>
      </c>
      <c r="BQ7" s="69">
        <v>1</v>
      </c>
      <c r="BR7" s="69">
        <v>23</v>
      </c>
      <c r="BS7" s="69">
        <v>2</v>
      </c>
      <c r="BT7" s="68"/>
      <c r="BU7" s="69">
        <v>18</v>
      </c>
      <c r="BV7" s="69">
        <v>0</v>
      </c>
      <c r="BW7" s="69">
        <v>18</v>
      </c>
      <c r="BX7" s="69">
        <v>0</v>
      </c>
      <c r="BY7" s="68"/>
      <c r="BZ7" s="69">
        <v>18</v>
      </c>
      <c r="CA7" s="69">
        <v>0</v>
      </c>
      <c r="CB7" s="69">
        <v>6</v>
      </c>
      <c r="CC7" s="69">
        <v>0</v>
      </c>
      <c r="CD7" s="69"/>
      <c r="CE7" s="69">
        <v>30</v>
      </c>
      <c r="CF7" s="69">
        <v>1</v>
      </c>
      <c r="CG7" s="69">
        <v>12</v>
      </c>
      <c r="CH7" s="69">
        <v>0</v>
      </c>
      <c r="CI7" s="68"/>
      <c r="CJ7" s="22">
        <v>24</v>
      </c>
      <c r="CK7" s="22">
        <v>2</v>
      </c>
      <c r="CL7" s="22">
        <v>5</v>
      </c>
      <c r="CM7" s="22">
        <v>2</v>
      </c>
      <c r="CN7" s="68"/>
      <c r="CO7" s="69">
        <v>24</v>
      </c>
      <c r="CP7" s="69">
        <v>0</v>
      </c>
      <c r="CQ7" s="69">
        <v>18</v>
      </c>
      <c r="CR7" s="69">
        <v>1</v>
      </c>
      <c r="CS7" s="68"/>
      <c r="CT7" s="69">
        <v>18</v>
      </c>
      <c r="CU7" s="69">
        <v>0</v>
      </c>
      <c r="CV7" s="69">
        <v>31</v>
      </c>
      <c r="CW7" s="69">
        <v>1</v>
      </c>
      <c r="CX7" s="30"/>
      <c r="CY7" s="69">
        <v>24</v>
      </c>
      <c r="CZ7" s="69">
        <v>0</v>
      </c>
      <c r="DA7" s="69">
        <v>15</v>
      </c>
      <c r="DB7" s="69">
        <v>1</v>
      </c>
      <c r="DC7" s="30"/>
      <c r="DH7" s="30"/>
      <c r="DM7" s="30"/>
      <c r="DR7" s="30"/>
      <c r="FG7">
        <v>24</v>
      </c>
      <c r="FH7">
        <v>0</v>
      </c>
      <c r="FI7">
        <v>15</v>
      </c>
      <c r="FJ7">
        <v>0</v>
      </c>
    </row>
    <row r="8" spans="1:186" x14ac:dyDescent="0.25">
      <c r="A8" s="49" t="str">
        <f>L2</f>
        <v>Dean P</v>
      </c>
      <c r="B8" s="5">
        <f>L43</f>
        <v>30</v>
      </c>
      <c r="C8" s="6">
        <f>M43</f>
        <v>180</v>
      </c>
      <c r="D8" s="6">
        <f>N43</f>
        <v>1</v>
      </c>
      <c r="E8" s="6">
        <f>O43</f>
        <v>244</v>
      </c>
      <c r="F8" s="6">
        <f>P43</f>
        <v>4</v>
      </c>
      <c r="G8" s="7">
        <f t="shared" si="0"/>
        <v>61</v>
      </c>
      <c r="I8" s="7">
        <f t="shared" si="1"/>
        <v>45</v>
      </c>
      <c r="J8" s="7">
        <f t="shared" si="2"/>
        <v>8.1333333333333329</v>
      </c>
      <c r="K8" s="20"/>
      <c r="L8" s="68"/>
      <c r="M8" s="22">
        <v>12</v>
      </c>
      <c r="N8" s="22">
        <v>0</v>
      </c>
      <c r="O8" s="22">
        <v>20</v>
      </c>
      <c r="P8" s="22">
        <v>0</v>
      </c>
      <c r="Q8" s="68"/>
      <c r="R8" s="70"/>
      <c r="S8" s="70"/>
      <c r="T8" s="70"/>
      <c r="U8" s="22"/>
      <c r="V8" s="68"/>
      <c r="W8" s="22">
        <v>12</v>
      </c>
      <c r="X8" s="22">
        <v>0</v>
      </c>
      <c r="Y8" s="22">
        <v>23</v>
      </c>
      <c r="Z8" s="22">
        <v>0</v>
      </c>
      <c r="AA8" s="68"/>
      <c r="AB8" s="22">
        <v>48</v>
      </c>
      <c r="AC8" s="22">
        <v>1</v>
      </c>
      <c r="AD8" s="22">
        <v>22</v>
      </c>
      <c r="AE8" s="22">
        <v>3</v>
      </c>
      <c r="AF8" s="68"/>
      <c r="AG8" s="70"/>
      <c r="AH8" s="22"/>
      <c r="AI8" s="22"/>
      <c r="AJ8" s="22"/>
      <c r="AK8" s="71"/>
      <c r="AL8" s="22">
        <v>24</v>
      </c>
      <c r="AM8" s="22">
        <v>1</v>
      </c>
      <c r="AN8" s="22">
        <v>9</v>
      </c>
      <c r="AO8" s="69">
        <v>1</v>
      </c>
      <c r="AP8" s="68"/>
      <c r="AQ8" s="22">
        <v>8</v>
      </c>
      <c r="AR8" s="22">
        <v>0</v>
      </c>
      <c r="AS8" s="22">
        <v>11</v>
      </c>
      <c r="AT8" s="22">
        <v>0</v>
      </c>
      <c r="AU8" s="68"/>
      <c r="AV8" s="22"/>
      <c r="AW8" s="22"/>
      <c r="AX8" s="22"/>
      <c r="AY8" s="22"/>
      <c r="AZ8" s="68"/>
      <c r="BA8" s="69">
        <v>36</v>
      </c>
      <c r="BB8" s="69">
        <v>0</v>
      </c>
      <c r="BC8" s="69">
        <v>17</v>
      </c>
      <c r="BD8" s="69">
        <v>0</v>
      </c>
      <c r="BE8" s="68"/>
      <c r="BF8" s="69">
        <v>24</v>
      </c>
      <c r="BG8" s="69">
        <v>0</v>
      </c>
      <c r="BH8" s="69">
        <v>34</v>
      </c>
      <c r="BI8" s="69">
        <v>0</v>
      </c>
      <c r="BJ8" s="68"/>
      <c r="BK8" s="22">
        <v>24</v>
      </c>
      <c r="BL8" s="22">
        <v>0</v>
      </c>
      <c r="BM8" s="22">
        <v>25</v>
      </c>
      <c r="BN8" s="22">
        <v>0</v>
      </c>
      <c r="BO8" s="68"/>
      <c r="BP8" s="69">
        <v>24</v>
      </c>
      <c r="BQ8" s="69">
        <v>0</v>
      </c>
      <c r="BR8" s="69">
        <v>20</v>
      </c>
      <c r="BS8" s="69">
        <v>0</v>
      </c>
      <c r="BT8" s="68"/>
      <c r="BU8" s="69">
        <v>18</v>
      </c>
      <c r="BV8" s="69">
        <v>0</v>
      </c>
      <c r="BW8" s="69">
        <v>29</v>
      </c>
      <c r="BX8" s="69">
        <v>0</v>
      </c>
      <c r="BY8" s="71"/>
      <c r="BZ8" s="69">
        <v>48</v>
      </c>
      <c r="CA8" s="69">
        <v>1</v>
      </c>
      <c r="CB8" s="69">
        <v>26</v>
      </c>
      <c r="CC8" s="69">
        <v>3</v>
      </c>
      <c r="CD8" s="71"/>
      <c r="CE8" s="70">
        <v>12</v>
      </c>
      <c r="CF8" s="69">
        <v>0</v>
      </c>
      <c r="CG8" s="69">
        <v>6</v>
      </c>
      <c r="CH8" s="69">
        <v>1</v>
      </c>
      <c r="CI8" s="68"/>
      <c r="CJ8" s="69"/>
      <c r="CK8" s="69"/>
      <c r="CL8" s="69"/>
      <c r="CM8" s="69"/>
      <c r="CN8" s="68"/>
      <c r="CO8" s="69">
        <v>18</v>
      </c>
      <c r="CP8" s="69">
        <v>0</v>
      </c>
      <c r="CQ8" s="69">
        <v>13</v>
      </c>
      <c r="CR8" s="69">
        <v>2</v>
      </c>
      <c r="CS8" s="68"/>
      <c r="CT8" s="69">
        <v>24</v>
      </c>
      <c r="CU8" s="69">
        <v>0</v>
      </c>
      <c r="CV8" s="69">
        <v>34</v>
      </c>
      <c r="CW8" s="69">
        <v>1</v>
      </c>
      <c r="CX8" s="30"/>
      <c r="CY8" s="69">
        <v>18</v>
      </c>
      <c r="CZ8" s="69">
        <v>0</v>
      </c>
      <c r="DA8" s="69">
        <v>30</v>
      </c>
      <c r="DB8" s="69">
        <v>0</v>
      </c>
      <c r="DC8" s="30"/>
      <c r="DH8" s="30"/>
      <c r="DM8" s="30"/>
      <c r="DR8" s="30"/>
    </row>
    <row r="9" spans="1:186" x14ac:dyDescent="0.25">
      <c r="A9" s="78" t="str">
        <f>AK2</f>
        <v>Lewis</v>
      </c>
      <c r="B9" s="5">
        <f>AK43</f>
        <v>74.099999999999994</v>
      </c>
      <c r="C9" s="15">
        <f>AL43</f>
        <v>445</v>
      </c>
      <c r="D9" s="15">
        <f>AM43</f>
        <v>11</v>
      </c>
      <c r="E9" s="15">
        <f>AN43</f>
        <v>302</v>
      </c>
      <c r="F9" s="15">
        <f>AO43</f>
        <v>13</v>
      </c>
      <c r="G9" s="7">
        <f t="shared" ref="G9:G23" si="3">E9/F9</f>
        <v>23.23076923076923</v>
      </c>
      <c r="H9" s="24">
        <v>1</v>
      </c>
      <c r="I9" s="7">
        <f t="shared" ref="I9:I23" si="4">C9/F9</f>
        <v>34.230769230769234</v>
      </c>
      <c r="J9" s="7">
        <f t="shared" ref="J9:J23" si="5">6*E9/C9</f>
        <v>4.0719101123595509</v>
      </c>
      <c r="L9" s="68"/>
      <c r="M9" s="22">
        <v>30</v>
      </c>
      <c r="N9" s="22">
        <v>1</v>
      </c>
      <c r="O9" s="22">
        <v>38</v>
      </c>
      <c r="P9" s="22">
        <v>1</v>
      </c>
      <c r="Q9" s="68"/>
      <c r="R9" s="70"/>
      <c r="S9" s="70"/>
      <c r="T9" s="70"/>
      <c r="U9" s="22"/>
      <c r="V9" s="68"/>
      <c r="W9" s="22">
        <v>18</v>
      </c>
      <c r="X9" s="22">
        <v>0</v>
      </c>
      <c r="Y9" s="22">
        <v>30</v>
      </c>
      <c r="Z9" s="22">
        <v>0</v>
      </c>
      <c r="AA9" s="68"/>
      <c r="AB9" s="22">
        <v>12</v>
      </c>
      <c r="AC9" s="22">
        <v>0</v>
      </c>
      <c r="AD9" s="22">
        <v>18</v>
      </c>
      <c r="AE9" s="22">
        <v>0</v>
      </c>
      <c r="AF9" s="68"/>
      <c r="AG9" s="70"/>
      <c r="AH9" s="22"/>
      <c r="AI9" s="22"/>
      <c r="AJ9" s="22"/>
      <c r="AK9" s="68"/>
      <c r="AL9" s="22">
        <v>48</v>
      </c>
      <c r="AM9" s="22">
        <v>1</v>
      </c>
      <c r="AN9" s="22">
        <v>35</v>
      </c>
      <c r="AO9" s="22">
        <v>0</v>
      </c>
      <c r="AP9" s="68"/>
      <c r="AQ9" s="22">
        <v>12</v>
      </c>
      <c r="AR9" s="22">
        <v>0</v>
      </c>
      <c r="AS9" s="22">
        <v>13</v>
      </c>
      <c r="AT9" s="22">
        <v>0</v>
      </c>
      <c r="AU9" s="68"/>
      <c r="AV9" s="22"/>
      <c r="AW9" s="22"/>
      <c r="AX9" s="22"/>
      <c r="AY9" s="22"/>
      <c r="AZ9" s="68"/>
      <c r="BA9" s="69">
        <v>12</v>
      </c>
      <c r="BB9" s="69">
        <v>0</v>
      </c>
      <c r="BC9" s="69">
        <v>20</v>
      </c>
      <c r="BD9" s="69">
        <v>1</v>
      </c>
      <c r="BE9" s="68"/>
      <c r="BF9" s="22">
        <v>12</v>
      </c>
      <c r="BG9" s="22">
        <v>0</v>
      </c>
      <c r="BH9" s="22">
        <v>9</v>
      </c>
      <c r="BI9" s="22">
        <v>2</v>
      </c>
      <c r="BJ9" s="68"/>
      <c r="BK9" s="22">
        <v>12</v>
      </c>
      <c r="BL9" s="22">
        <v>0</v>
      </c>
      <c r="BM9" s="22">
        <v>12</v>
      </c>
      <c r="BN9" s="22">
        <v>1</v>
      </c>
      <c r="BO9" s="68"/>
      <c r="BP9" s="70"/>
      <c r="BQ9" s="22"/>
      <c r="BR9" s="22"/>
      <c r="BS9" s="22"/>
      <c r="BT9" s="68"/>
      <c r="BU9" s="69"/>
      <c r="BV9" s="69"/>
      <c r="BW9" s="69"/>
      <c r="BX9" s="69"/>
      <c r="BY9" s="68"/>
      <c r="BZ9" s="70">
        <v>48</v>
      </c>
      <c r="CA9" s="22">
        <v>0</v>
      </c>
      <c r="CB9" s="22">
        <v>56</v>
      </c>
      <c r="CC9" s="22">
        <v>1</v>
      </c>
      <c r="CD9" s="68"/>
      <c r="CE9" s="70">
        <v>24</v>
      </c>
      <c r="CF9" s="22">
        <v>0</v>
      </c>
      <c r="CG9" s="22">
        <v>30</v>
      </c>
      <c r="CH9" s="22">
        <v>0</v>
      </c>
      <c r="CI9" s="68"/>
      <c r="CJ9" s="69"/>
      <c r="CK9" s="69"/>
      <c r="CL9" s="69"/>
      <c r="CM9" s="69"/>
      <c r="CN9" s="68"/>
      <c r="CO9" s="69">
        <v>12</v>
      </c>
      <c r="CP9" s="69">
        <v>0</v>
      </c>
      <c r="CQ9" s="69">
        <v>8</v>
      </c>
      <c r="CR9" s="69">
        <v>1</v>
      </c>
      <c r="CS9" s="68"/>
      <c r="CT9" s="69">
        <v>36</v>
      </c>
      <c r="CU9" s="69">
        <v>0</v>
      </c>
      <c r="CV9" s="69">
        <v>31</v>
      </c>
      <c r="CW9" s="69">
        <v>1</v>
      </c>
      <c r="CX9" s="30"/>
      <c r="CY9" s="69">
        <v>6</v>
      </c>
      <c r="CZ9" s="69">
        <v>0</v>
      </c>
      <c r="DA9" s="69">
        <v>8</v>
      </c>
      <c r="DB9" s="69">
        <v>0</v>
      </c>
      <c r="DC9" s="30"/>
      <c r="DH9" s="30"/>
      <c r="DM9" s="30"/>
      <c r="DR9" s="30"/>
    </row>
    <row r="10" spans="1:186" x14ac:dyDescent="0.25">
      <c r="A10" s="81" t="str">
        <f>AP2</f>
        <v>Loveridge</v>
      </c>
      <c r="B10" s="35">
        <f>AP43</f>
        <v>74.3</v>
      </c>
      <c r="C10" s="36">
        <f>AQ43</f>
        <v>447</v>
      </c>
      <c r="D10" s="36">
        <f>AR43</f>
        <v>5</v>
      </c>
      <c r="E10" s="36">
        <f>AS43</f>
        <v>361</v>
      </c>
      <c r="F10" s="36">
        <f>AT43</f>
        <v>14</v>
      </c>
      <c r="G10" s="7">
        <f t="shared" si="3"/>
        <v>25.785714285714285</v>
      </c>
      <c r="H10" s="24">
        <v>1</v>
      </c>
      <c r="I10" s="7">
        <f t="shared" si="4"/>
        <v>31.928571428571427</v>
      </c>
      <c r="J10" s="7">
        <f t="shared" si="5"/>
        <v>4.8456375838926178</v>
      </c>
      <c r="K10" s="7"/>
      <c r="L10" s="68"/>
      <c r="M10" s="22">
        <v>18</v>
      </c>
      <c r="N10" s="22">
        <v>0</v>
      </c>
      <c r="O10" s="22">
        <v>48</v>
      </c>
      <c r="P10" s="22">
        <v>0</v>
      </c>
      <c r="Q10" s="68"/>
      <c r="R10" s="70"/>
      <c r="S10" s="70"/>
      <c r="T10" s="70"/>
      <c r="U10" s="22"/>
      <c r="V10" s="71"/>
      <c r="W10" s="22"/>
      <c r="X10" s="22"/>
      <c r="Y10" s="22"/>
      <c r="Z10" s="22"/>
      <c r="AA10" s="68"/>
      <c r="AB10" s="22">
        <v>48</v>
      </c>
      <c r="AC10" s="22">
        <v>3</v>
      </c>
      <c r="AD10" s="22">
        <v>16</v>
      </c>
      <c r="AE10" s="22">
        <v>3</v>
      </c>
      <c r="AF10" s="68"/>
      <c r="AG10" s="70"/>
      <c r="AH10" s="22"/>
      <c r="AI10" s="22"/>
      <c r="AJ10" s="22"/>
      <c r="AK10" s="68"/>
      <c r="AL10" s="22">
        <v>24</v>
      </c>
      <c r="AM10" s="22">
        <v>1</v>
      </c>
      <c r="AN10" s="22">
        <v>22</v>
      </c>
      <c r="AO10" s="22">
        <v>1</v>
      </c>
      <c r="AP10" s="68"/>
      <c r="AQ10" s="22">
        <v>24</v>
      </c>
      <c r="AR10" s="22">
        <v>0</v>
      </c>
      <c r="AS10" s="22">
        <v>18</v>
      </c>
      <c r="AT10" s="22">
        <v>1</v>
      </c>
      <c r="AU10" s="68"/>
      <c r="AV10" s="22"/>
      <c r="AW10" s="22"/>
      <c r="AX10" s="22"/>
      <c r="AY10" s="22"/>
      <c r="AZ10" s="68"/>
      <c r="BA10" s="22"/>
      <c r="BB10" s="22"/>
      <c r="BC10" s="22"/>
      <c r="BD10" s="22"/>
      <c r="BE10" s="68"/>
      <c r="BF10" s="22">
        <v>12</v>
      </c>
      <c r="BG10" s="22">
        <v>0</v>
      </c>
      <c r="BH10" s="22">
        <v>2</v>
      </c>
      <c r="BI10" s="22">
        <v>1</v>
      </c>
      <c r="BJ10" s="68"/>
      <c r="BK10" s="22">
        <v>12</v>
      </c>
      <c r="BL10" s="22">
        <v>0</v>
      </c>
      <c r="BM10" s="22">
        <v>5</v>
      </c>
      <c r="BN10" s="22">
        <v>0</v>
      </c>
      <c r="BO10" s="68"/>
      <c r="BP10" s="70"/>
      <c r="BQ10" s="22"/>
      <c r="BR10" s="22"/>
      <c r="BS10" s="22"/>
      <c r="BT10" s="68"/>
      <c r="BU10" s="70"/>
      <c r="BV10" s="22"/>
      <c r="BW10" s="22"/>
      <c r="BX10" s="22"/>
      <c r="BY10" s="68"/>
      <c r="BZ10" s="70">
        <v>36</v>
      </c>
      <c r="CA10" s="22">
        <v>1</v>
      </c>
      <c r="CB10" s="22">
        <v>24</v>
      </c>
      <c r="CC10" s="22">
        <v>3</v>
      </c>
      <c r="CD10" s="68"/>
      <c r="CE10" s="69">
        <v>24</v>
      </c>
      <c r="CF10" s="69">
        <v>0</v>
      </c>
      <c r="CG10" s="69">
        <v>33</v>
      </c>
      <c r="CH10" s="69">
        <v>0</v>
      </c>
      <c r="CI10" s="68"/>
      <c r="CJ10" s="22"/>
      <c r="CK10" s="22"/>
      <c r="CL10" s="22"/>
      <c r="CM10" s="22"/>
      <c r="CN10" s="68"/>
      <c r="CO10" s="22">
        <v>24</v>
      </c>
      <c r="CP10" s="22">
        <v>0</v>
      </c>
      <c r="CQ10" s="22">
        <v>27</v>
      </c>
      <c r="CR10" s="22">
        <v>1</v>
      </c>
      <c r="CS10" s="68"/>
      <c r="CT10" s="69"/>
      <c r="CU10" s="69"/>
      <c r="CV10" s="69"/>
      <c r="CW10" s="69"/>
      <c r="CX10" s="30"/>
      <c r="CY10" s="69">
        <v>24</v>
      </c>
      <c r="CZ10" s="69">
        <v>0</v>
      </c>
      <c r="DA10" s="69">
        <v>32</v>
      </c>
      <c r="DB10" s="69">
        <v>0</v>
      </c>
      <c r="DC10" s="30"/>
      <c r="DH10" s="30"/>
      <c r="DM10" s="30"/>
      <c r="DR10" s="30"/>
    </row>
    <row r="11" spans="1:186" x14ac:dyDescent="0.25">
      <c r="A11" s="76" t="str">
        <f>AZ2</f>
        <v>Mason-Wilkes</v>
      </c>
      <c r="B11" s="5">
        <f>AZ43</f>
        <v>22</v>
      </c>
      <c r="C11" s="15">
        <f>BA43</f>
        <v>132</v>
      </c>
      <c r="D11" s="15">
        <f>BB43</f>
        <v>0</v>
      </c>
      <c r="E11" s="15">
        <f>BC43</f>
        <v>146</v>
      </c>
      <c r="F11" s="15">
        <f>BD43</f>
        <v>4</v>
      </c>
      <c r="G11" s="7">
        <f t="shared" si="3"/>
        <v>36.5</v>
      </c>
      <c r="H11" s="24"/>
      <c r="I11" s="7">
        <f t="shared" si="4"/>
        <v>33</v>
      </c>
      <c r="J11" s="7">
        <f t="shared" si="5"/>
        <v>6.6363636363636367</v>
      </c>
      <c r="K11" s="7"/>
      <c r="L11" s="68"/>
      <c r="M11" s="22">
        <v>30</v>
      </c>
      <c r="N11" s="22">
        <v>0</v>
      </c>
      <c r="O11" s="22">
        <v>20</v>
      </c>
      <c r="P11" s="69">
        <v>1</v>
      </c>
      <c r="Q11" s="71"/>
      <c r="R11" s="69"/>
      <c r="S11" s="69"/>
      <c r="T11" s="69"/>
      <c r="U11" s="69"/>
      <c r="V11" s="68"/>
      <c r="W11" s="22"/>
      <c r="X11" s="22"/>
      <c r="Y11" s="22"/>
      <c r="Z11" s="22"/>
      <c r="AA11" s="68"/>
      <c r="AB11" s="22">
        <v>24</v>
      </c>
      <c r="AC11" s="22">
        <v>1</v>
      </c>
      <c r="AD11" s="22">
        <v>29</v>
      </c>
      <c r="AE11" s="22">
        <v>0</v>
      </c>
      <c r="AF11" s="68"/>
      <c r="AG11" s="70"/>
      <c r="AH11" s="22"/>
      <c r="AI11" s="22"/>
      <c r="AJ11" s="22"/>
      <c r="AK11" s="74"/>
      <c r="AL11" s="22">
        <v>48</v>
      </c>
      <c r="AM11" s="22">
        <v>2</v>
      </c>
      <c r="AN11" s="22">
        <v>26</v>
      </c>
      <c r="AO11" s="22">
        <v>0</v>
      </c>
      <c r="AP11" s="68"/>
      <c r="AQ11" s="22">
        <v>18</v>
      </c>
      <c r="AR11" s="22">
        <v>0</v>
      </c>
      <c r="AS11" s="22">
        <v>16</v>
      </c>
      <c r="AT11" s="72">
        <v>1</v>
      </c>
      <c r="AU11" s="68"/>
      <c r="AV11" s="22"/>
      <c r="AW11" s="22"/>
      <c r="AX11" s="22"/>
      <c r="AY11" s="22"/>
      <c r="AZ11" s="68"/>
      <c r="BA11" s="22"/>
      <c r="BB11" s="22"/>
      <c r="BC11" s="22"/>
      <c r="BD11" s="22"/>
      <c r="BE11" s="68"/>
      <c r="BF11" s="22">
        <v>18</v>
      </c>
      <c r="BG11" s="22">
        <v>0</v>
      </c>
      <c r="BH11" s="22">
        <v>16</v>
      </c>
      <c r="BI11" s="22">
        <v>0</v>
      </c>
      <c r="BJ11" s="68"/>
      <c r="BK11" s="22">
        <v>16</v>
      </c>
      <c r="BL11" s="22">
        <v>0</v>
      </c>
      <c r="BM11" s="22">
        <v>16</v>
      </c>
      <c r="BN11" s="22">
        <v>4</v>
      </c>
      <c r="BO11" s="68"/>
      <c r="BP11" s="70"/>
      <c r="BQ11" s="22"/>
      <c r="BR11" s="22"/>
      <c r="BS11" s="22"/>
      <c r="BT11" s="68"/>
      <c r="BU11" s="70"/>
      <c r="BV11" s="22"/>
      <c r="BW11" s="22"/>
      <c r="BX11" s="22"/>
      <c r="BY11" s="68"/>
      <c r="BZ11" s="70">
        <v>18</v>
      </c>
      <c r="CA11" s="22">
        <v>0</v>
      </c>
      <c r="CB11" s="22">
        <v>39</v>
      </c>
      <c r="CC11" s="22">
        <v>1</v>
      </c>
      <c r="CD11" s="68"/>
      <c r="CE11" s="70">
        <v>6</v>
      </c>
      <c r="CF11" s="22">
        <v>0</v>
      </c>
      <c r="CG11" s="22">
        <v>2</v>
      </c>
      <c r="CH11" s="22">
        <v>1</v>
      </c>
      <c r="CI11" s="68"/>
      <c r="CJ11" s="22"/>
      <c r="CK11" s="22"/>
      <c r="CL11" s="22"/>
      <c r="CM11" s="22"/>
      <c r="CN11" s="68"/>
      <c r="CO11" s="22">
        <v>24</v>
      </c>
      <c r="CP11" s="22">
        <v>0</v>
      </c>
      <c r="CQ11" s="22">
        <v>32</v>
      </c>
      <c r="CR11" s="22">
        <v>1</v>
      </c>
      <c r="CS11" s="68"/>
      <c r="CX11" s="30"/>
      <c r="CY11" s="69">
        <v>12</v>
      </c>
      <c r="CZ11" s="69">
        <v>0</v>
      </c>
      <c r="DA11" s="69">
        <v>25</v>
      </c>
      <c r="DB11" s="69">
        <v>1</v>
      </c>
      <c r="DC11" s="30"/>
      <c r="DH11" s="30"/>
      <c r="DM11" s="30"/>
      <c r="DR11" s="30"/>
    </row>
    <row r="12" spans="1:186" x14ac:dyDescent="0.25">
      <c r="A12" s="79" t="str">
        <f>BO2</f>
        <v>Obee</v>
      </c>
      <c r="B12" s="35">
        <f>BO43</f>
        <v>29.3</v>
      </c>
      <c r="C12" s="36">
        <f>BP43</f>
        <v>177</v>
      </c>
      <c r="D12" s="36">
        <f>BQ43</f>
        <v>1</v>
      </c>
      <c r="E12" s="36">
        <f>BR43</f>
        <v>122</v>
      </c>
      <c r="F12" s="36">
        <f>BS43</f>
        <v>10</v>
      </c>
      <c r="G12" s="7">
        <f t="shared" si="3"/>
        <v>12.2</v>
      </c>
      <c r="H12" s="24">
        <v>2</v>
      </c>
      <c r="I12" s="7">
        <f t="shared" si="4"/>
        <v>17.7</v>
      </c>
      <c r="J12" s="7">
        <f t="shared" si="5"/>
        <v>4.1355932203389827</v>
      </c>
      <c r="K12" s="7"/>
      <c r="L12" s="68"/>
      <c r="M12" s="22"/>
      <c r="N12" s="22"/>
      <c r="O12" s="22"/>
      <c r="P12" s="69"/>
      <c r="Q12" s="71"/>
      <c r="R12" s="69"/>
      <c r="S12" s="69"/>
      <c r="T12" s="69"/>
      <c r="U12" s="69"/>
      <c r="V12" s="68"/>
      <c r="W12" s="22"/>
      <c r="X12" s="22"/>
      <c r="Y12" s="22"/>
      <c r="Z12" s="22"/>
      <c r="AA12" s="68"/>
      <c r="AB12" s="22">
        <v>18</v>
      </c>
      <c r="AC12" s="22">
        <v>1</v>
      </c>
      <c r="AD12" s="22">
        <v>28</v>
      </c>
      <c r="AE12" s="22">
        <v>1</v>
      </c>
      <c r="AF12" s="68"/>
      <c r="AG12" s="70"/>
      <c r="AH12" s="22"/>
      <c r="AI12" s="22"/>
      <c r="AJ12" s="22"/>
      <c r="AK12" s="74"/>
      <c r="AL12" s="22">
        <v>19</v>
      </c>
      <c r="AM12" s="22">
        <v>0</v>
      </c>
      <c r="AN12" s="22">
        <v>18</v>
      </c>
      <c r="AO12" s="22">
        <v>0</v>
      </c>
      <c r="AP12" s="68"/>
      <c r="AQ12" s="22">
        <v>48</v>
      </c>
      <c r="AR12" s="22">
        <v>1</v>
      </c>
      <c r="AS12" s="22">
        <v>32</v>
      </c>
      <c r="AT12" s="70">
        <v>1</v>
      </c>
      <c r="AU12" s="68"/>
      <c r="AV12" s="22"/>
      <c r="AW12" s="22"/>
      <c r="AX12" s="22"/>
      <c r="AY12" s="22"/>
      <c r="AZ12" s="68"/>
      <c r="BA12" s="22"/>
      <c r="BB12" s="22"/>
      <c r="BC12" s="22"/>
      <c r="BD12" s="22"/>
      <c r="BE12" s="68"/>
      <c r="BF12" s="22">
        <v>18</v>
      </c>
      <c r="BG12" s="22">
        <v>0</v>
      </c>
      <c r="BH12" s="22">
        <v>22</v>
      </c>
      <c r="BI12" s="22">
        <v>1</v>
      </c>
      <c r="BJ12" s="68"/>
      <c r="BK12" s="22">
        <v>24</v>
      </c>
      <c r="BL12" s="22">
        <v>0</v>
      </c>
      <c r="BM12" s="22">
        <v>19</v>
      </c>
      <c r="BN12" s="22">
        <v>0</v>
      </c>
      <c r="BO12" s="68"/>
      <c r="BP12" s="70"/>
      <c r="BQ12" s="22"/>
      <c r="BR12" s="22"/>
      <c r="BS12" s="22"/>
      <c r="BT12" s="68"/>
      <c r="BU12" s="70"/>
      <c r="BV12" s="22"/>
      <c r="BW12" s="22"/>
      <c r="BX12" s="22"/>
      <c r="BY12" s="68"/>
      <c r="BZ12" s="70">
        <v>48</v>
      </c>
      <c r="CA12" s="22">
        <v>1</v>
      </c>
      <c r="CB12" s="22">
        <v>42</v>
      </c>
      <c r="CC12" s="22">
        <v>1</v>
      </c>
      <c r="CD12" s="68"/>
      <c r="CE12" s="70">
        <v>24</v>
      </c>
      <c r="CF12" s="22">
        <v>0</v>
      </c>
      <c r="CG12" s="22">
        <v>35</v>
      </c>
      <c r="CH12" s="22">
        <v>3</v>
      </c>
      <c r="CI12" s="68"/>
      <c r="CJ12" s="22"/>
      <c r="CK12" s="22"/>
      <c r="CL12" s="22"/>
      <c r="CM12" s="22"/>
      <c r="CN12" s="68"/>
      <c r="CO12" s="22">
        <v>24</v>
      </c>
      <c r="CP12" s="22">
        <v>0</v>
      </c>
      <c r="CQ12" s="22">
        <v>20</v>
      </c>
      <c r="CR12" s="22">
        <v>2</v>
      </c>
      <c r="CS12" s="68"/>
      <c r="CX12" s="30"/>
      <c r="CY12" s="69"/>
      <c r="CZ12" s="69"/>
      <c r="DA12" s="69"/>
      <c r="DB12" s="69"/>
      <c r="DC12" s="30"/>
      <c r="DH12" s="30"/>
      <c r="DM12" s="30"/>
      <c r="DR12" s="30"/>
    </row>
    <row r="13" spans="1:186" x14ac:dyDescent="0.25">
      <c r="A13" s="76" t="str">
        <f>BE2</f>
        <v>O'Reilly</v>
      </c>
      <c r="B13" s="5">
        <f>BE43</f>
        <v>65.5</v>
      </c>
      <c r="C13" s="15">
        <f>BF43</f>
        <v>395</v>
      </c>
      <c r="D13" s="15">
        <f>BG43</f>
        <v>2</v>
      </c>
      <c r="E13" s="15">
        <f>BH43</f>
        <v>391</v>
      </c>
      <c r="F13" s="15">
        <f>BI43</f>
        <v>19</v>
      </c>
      <c r="G13" s="7">
        <f t="shared" si="3"/>
        <v>20.578947368421051</v>
      </c>
      <c r="H13" s="24">
        <v>1</v>
      </c>
      <c r="I13" s="7">
        <f t="shared" si="4"/>
        <v>20.789473684210527</v>
      </c>
      <c r="J13" s="7">
        <f t="shared" si="5"/>
        <v>5.9392405063291136</v>
      </c>
      <c r="K13" s="7"/>
      <c r="L13" s="68"/>
      <c r="M13" s="22"/>
      <c r="N13" s="22"/>
      <c r="O13" s="22"/>
      <c r="P13" s="69"/>
      <c r="Q13" s="71"/>
      <c r="R13" s="69"/>
      <c r="S13" s="69"/>
      <c r="T13" s="69"/>
      <c r="U13" s="69"/>
      <c r="V13" s="68"/>
      <c r="W13" s="22"/>
      <c r="X13" s="22"/>
      <c r="Y13" s="22"/>
      <c r="Z13" s="22"/>
      <c r="AA13" s="68"/>
      <c r="AB13" s="22">
        <v>24</v>
      </c>
      <c r="AC13" s="22">
        <v>1</v>
      </c>
      <c r="AD13" s="22">
        <v>20</v>
      </c>
      <c r="AE13" s="22">
        <v>1</v>
      </c>
      <c r="AF13" s="68"/>
      <c r="AG13" s="70"/>
      <c r="AH13" s="22"/>
      <c r="AI13" s="22"/>
      <c r="AJ13" s="22"/>
      <c r="AK13" s="68"/>
      <c r="AL13" s="22">
        <v>48</v>
      </c>
      <c r="AM13" s="22">
        <v>1</v>
      </c>
      <c r="AN13" s="22">
        <v>32</v>
      </c>
      <c r="AO13" s="22">
        <v>3</v>
      </c>
      <c r="AP13" s="68"/>
      <c r="AQ13" s="22">
        <v>12</v>
      </c>
      <c r="AR13" s="22">
        <v>0</v>
      </c>
      <c r="AS13" s="22">
        <v>14</v>
      </c>
      <c r="AT13" s="70">
        <v>1</v>
      </c>
      <c r="AU13" s="68"/>
      <c r="AV13" s="22"/>
      <c r="AW13" s="22"/>
      <c r="AX13" s="22"/>
      <c r="AY13" s="22"/>
      <c r="AZ13" s="68"/>
      <c r="BA13" s="22"/>
      <c r="BB13" s="22"/>
      <c r="BC13" s="22"/>
      <c r="BD13" s="22"/>
      <c r="BE13" s="68"/>
      <c r="BF13" s="22">
        <v>18</v>
      </c>
      <c r="BG13" s="22">
        <v>0</v>
      </c>
      <c r="BH13" s="22">
        <v>14</v>
      </c>
      <c r="BI13" s="22">
        <v>0</v>
      </c>
      <c r="BJ13" s="68"/>
      <c r="BK13" s="22">
        <v>8</v>
      </c>
      <c r="BL13" s="22">
        <v>0</v>
      </c>
      <c r="BM13" s="22">
        <v>12</v>
      </c>
      <c r="BN13" s="22">
        <v>1</v>
      </c>
      <c r="BO13" s="68"/>
      <c r="BP13" s="70"/>
      <c r="BQ13" s="22"/>
      <c r="BR13" s="22"/>
      <c r="BS13" s="22"/>
      <c r="BT13" s="68"/>
      <c r="BU13" s="70"/>
      <c r="BV13" s="22"/>
      <c r="BW13" s="22"/>
      <c r="BX13" s="22"/>
      <c r="BY13" s="68"/>
      <c r="BZ13" s="70">
        <v>18</v>
      </c>
      <c r="CA13" s="22">
        <v>1</v>
      </c>
      <c r="CB13" s="22">
        <v>21</v>
      </c>
      <c r="CC13" s="22">
        <v>1</v>
      </c>
      <c r="CD13" s="68"/>
      <c r="CE13" s="70">
        <v>24</v>
      </c>
      <c r="CF13" s="22">
        <v>0</v>
      </c>
      <c r="CG13" s="22">
        <v>32</v>
      </c>
      <c r="CH13" s="22">
        <v>1</v>
      </c>
      <c r="CI13" s="68"/>
      <c r="CJ13" s="22"/>
      <c r="CK13" s="22"/>
      <c r="CL13" s="22"/>
      <c r="CM13" s="22"/>
      <c r="CN13" s="68"/>
      <c r="CO13" s="22">
        <v>12</v>
      </c>
      <c r="CP13" s="22">
        <v>0</v>
      </c>
      <c r="CQ13" s="22">
        <v>12</v>
      </c>
      <c r="CR13" s="22">
        <v>1</v>
      </c>
      <c r="CS13" s="68"/>
      <c r="CX13" s="30"/>
      <c r="CY13" s="69"/>
      <c r="CZ13" s="69"/>
      <c r="DA13" s="69"/>
      <c r="DB13" s="69"/>
      <c r="DC13" s="30"/>
      <c r="DH13" s="30"/>
      <c r="DM13" s="30"/>
      <c r="DR13" s="30"/>
    </row>
    <row r="14" spans="1:186" x14ac:dyDescent="0.25">
      <c r="A14" s="76" t="str">
        <f>BJ2</f>
        <v>Owens R</v>
      </c>
      <c r="B14" s="5">
        <f>BJ43</f>
        <v>57.4</v>
      </c>
      <c r="C14" s="15">
        <f>BK43</f>
        <v>346</v>
      </c>
      <c r="D14" s="15">
        <f>BL43</f>
        <v>1</v>
      </c>
      <c r="E14" s="15">
        <f>BM43</f>
        <v>297</v>
      </c>
      <c r="F14" s="15">
        <f>BN43</f>
        <v>16</v>
      </c>
      <c r="G14" s="7">
        <f t="shared" si="3"/>
        <v>18.5625</v>
      </c>
      <c r="H14" s="24">
        <v>1</v>
      </c>
      <c r="I14" s="7">
        <f t="shared" si="4"/>
        <v>21.625</v>
      </c>
      <c r="J14" s="7">
        <f t="shared" si="5"/>
        <v>5.1502890173410405</v>
      </c>
      <c r="K14" s="7"/>
      <c r="L14" s="68"/>
      <c r="M14" s="22"/>
      <c r="N14" s="22"/>
      <c r="O14" s="22"/>
      <c r="P14" s="69"/>
      <c r="Q14" s="71"/>
      <c r="R14" s="69"/>
      <c r="S14" s="69"/>
      <c r="T14" s="69"/>
      <c r="U14" s="69"/>
      <c r="V14" s="68"/>
      <c r="W14" s="22"/>
      <c r="X14" s="22"/>
      <c r="Y14" s="22"/>
      <c r="Z14" s="22"/>
      <c r="AA14" s="68"/>
      <c r="AB14" s="22">
        <v>24</v>
      </c>
      <c r="AC14" s="22">
        <v>0</v>
      </c>
      <c r="AD14" s="22">
        <v>31</v>
      </c>
      <c r="AE14" s="22">
        <v>0</v>
      </c>
      <c r="AF14" s="68"/>
      <c r="AG14" s="70"/>
      <c r="AH14" s="22"/>
      <c r="AI14" s="22"/>
      <c r="AJ14" s="22"/>
      <c r="AK14" s="68"/>
      <c r="AL14" s="22">
        <v>18</v>
      </c>
      <c r="AM14" s="22">
        <v>0</v>
      </c>
      <c r="AN14" s="22">
        <v>24</v>
      </c>
      <c r="AO14" s="22">
        <v>0</v>
      </c>
      <c r="AP14" s="68"/>
      <c r="AQ14" s="22">
        <v>24</v>
      </c>
      <c r="AR14" s="22">
        <v>0</v>
      </c>
      <c r="AS14" s="22">
        <v>8</v>
      </c>
      <c r="AT14" s="69">
        <v>0</v>
      </c>
      <c r="AU14" s="68"/>
      <c r="AV14" s="22"/>
      <c r="AW14" s="22"/>
      <c r="AX14" s="22"/>
      <c r="AY14" s="22"/>
      <c r="AZ14" s="68"/>
      <c r="BA14" s="22"/>
      <c r="BB14" s="22"/>
      <c r="BC14" s="22"/>
      <c r="BD14" s="22"/>
      <c r="BE14" s="68"/>
      <c r="BF14" s="22">
        <v>36</v>
      </c>
      <c r="BG14" s="22">
        <v>0</v>
      </c>
      <c r="BH14" s="22">
        <v>61</v>
      </c>
      <c r="BI14" s="22">
        <v>0</v>
      </c>
      <c r="BJ14" s="68"/>
      <c r="BK14" s="22">
        <v>18</v>
      </c>
      <c r="BL14" s="22">
        <v>1</v>
      </c>
      <c r="BM14" s="22">
        <v>14</v>
      </c>
      <c r="BN14" s="22">
        <v>1</v>
      </c>
      <c r="BO14" s="68"/>
      <c r="BP14" s="70"/>
      <c r="BQ14" s="22"/>
      <c r="BR14" s="22"/>
      <c r="BS14" s="22"/>
      <c r="BT14" s="68"/>
      <c r="BU14" s="70"/>
      <c r="BV14" s="22"/>
      <c r="BW14" s="22"/>
      <c r="BX14" s="22"/>
      <c r="BY14" s="68"/>
      <c r="BZ14" s="70"/>
      <c r="CA14" s="22"/>
      <c r="CB14" s="22"/>
      <c r="CC14" s="22"/>
      <c r="CD14" s="68"/>
      <c r="CE14" s="70">
        <v>24</v>
      </c>
      <c r="CF14" s="22">
        <v>1</v>
      </c>
      <c r="CG14" s="22">
        <v>7</v>
      </c>
      <c r="CH14" s="22">
        <v>1</v>
      </c>
      <c r="CI14" s="68"/>
      <c r="CJ14" s="22"/>
      <c r="CK14" s="22"/>
      <c r="CL14" s="22"/>
      <c r="CM14" s="22"/>
      <c r="CN14" s="68"/>
      <c r="CO14" s="22">
        <v>12</v>
      </c>
      <c r="CP14" s="22">
        <v>0</v>
      </c>
      <c r="CQ14" s="22">
        <v>8</v>
      </c>
      <c r="CR14" s="22">
        <v>1</v>
      </c>
      <c r="CS14" s="68"/>
      <c r="CX14" s="30"/>
      <c r="CY14" s="69"/>
      <c r="CZ14" s="69"/>
      <c r="DA14" s="69"/>
      <c r="DB14" s="69"/>
      <c r="DC14" s="30"/>
      <c r="DH14" s="30"/>
      <c r="DM14" s="30"/>
      <c r="DR14" s="30"/>
    </row>
    <row r="15" spans="1:186" x14ac:dyDescent="0.25">
      <c r="A15" s="77" t="str">
        <f>BT2</f>
        <v>Prior J</v>
      </c>
      <c r="B15" s="5">
        <f>BT43</f>
        <v>14</v>
      </c>
      <c r="C15" s="15">
        <f>BU43</f>
        <v>84</v>
      </c>
      <c r="D15" s="15">
        <f>BV43</f>
        <v>0</v>
      </c>
      <c r="E15" s="15">
        <f>BW43</f>
        <v>98</v>
      </c>
      <c r="F15" s="15">
        <f>BX43</f>
        <v>0</v>
      </c>
      <c r="G15" s="7" t="e">
        <f t="shared" si="3"/>
        <v>#DIV/0!</v>
      </c>
      <c r="H15" s="24"/>
      <c r="I15" s="7" t="e">
        <f t="shared" si="4"/>
        <v>#DIV/0!</v>
      </c>
      <c r="J15" s="7">
        <f t="shared" si="5"/>
        <v>7</v>
      </c>
      <c r="K15" s="7"/>
      <c r="L15" s="68"/>
      <c r="M15" s="22"/>
      <c r="N15" s="22"/>
      <c r="O15" s="22"/>
      <c r="P15" s="22"/>
      <c r="Q15" s="68"/>
      <c r="R15" s="70"/>
      <c r="S15" s="70"/>
      <c r="T15" s="70"/>
      <c r="U15" s="22"/>
      <c r="V15" s="68"/>
      <c r="W15" s="22"/>
      <c r="X15" s="22"/>
      <c r="Y15" s="22"/>
      <c r="Z15" s="22"/>
      <c r="AA15" s="68"/>
      <c r="AB15" s="22">
        <v>24</v>
      </c>
      <c r="AC15" s="22">
        <v>0</v>
      </c>
      <c r="AD15" s="22">
        <v>12</v>
      </c>
      <c r="AE15" s="22">
        <v>3</v>
      </c>
      <c r="AF15" s="68"/>
      <c r="AG15" s="70"/>
      <c r="AH15" s="22"/>
      <c r="AI15" s="22"/>
      <c r="AJ15" s="22"/>
      <c r="AK15" s="68"/>
      <c r="AL15" s="22">
        <v>30</v>
      </c>
      <c r="AM15" s="22">
        <v>2</v>
      </c>
      <c r="AN15" s="22">
        <v>13</v>
      </c>
      <c r="AO15" s="22">
        <v>2</v>
      </c>
      <c r="AP15" s="68"/>
      <c r="AQ15" s="70">
        <v>42</v>
      </c>
      <c r="AR15" s="22">
        <v>1</v>
      </c>
      <c r="AS15" s="22">
        <v>32</v>
      </c>
      <c r="AT15" s="22">
        <v>1</v>
      </c>
      <c r="AU15" s="68"/>
      <c r="AV15" s="22"/>
      <c r="AW15" s="22"/>
      <c r="AX15" s="22"/>
      <c r="AY15" s="22"/>
      <c r="AZ15" s="68"/>
      <c r="BA15" s="22"/>
      <c r="BB15" s="22"/>
      <c r="BC15" s="22"/>
      <c r="BD15" s="22"/>
      <c r="BE15" s="68"/>
      <c r="BF15" s="22">
        <v>18</v>
      </c>
      <c r="BG15" s="22">
        <v>0</v>
      </c>
      <c r="BH15" s="22">
        <v>15</v>
      </c>
      <c r="BI15" s="22">
        <v>1</v>
      </c>
      <c r="BK15" s="22">
        <v>12</v>
      </c>
      <c r="BL15" s="22">
        <v>0</v>
      </c>
      <c r="BM15" s="22">
        <v>24</v>
      </c>
      <c r="BN15" s="22">
        <v>0</v>
      </c>
      <c r="CE15" s="69">
        <v>18</v>
      </c>
      <c r="CF15" s="22">
        <v>0</v>
      </c>
      <c r="CG15" s="22">
        <v>19</v>
      </c>
      <c r="CH15" s="22">
        <v>2</v>
      </c>
      <c r="CI15" s="68"/>
      <c r="CJ15" s="22"/>
      <c r="CK15" s="22"/>
      <c r="CL15" s="22"/>
      <c r="CM15" s="22"/>
      <c r="CN15" s="68"/>
      <c r="CO15" s="22">
        <v>24</v>
      </c>
      <c r="CP15" s="22">
        <v>2</v>
      </c>
      <c r="CQ15" s="22">
        <v>16</v>
      </c>
      <c r="CR15" s="22">
        <v>3</v>
      </c>
      <c r="CS15" s="68"/>
      <c r="CX15" s="30"/>
      <c r="CY15" s="4"/>
      <c r="DC15" s="30"/>
      <c r="DH15" s="30"/>
      <c r="DM15" s="30"/>
      <c r="DR15" s="30"/>
    </row>
    <row r="16" spans="1:186" x14ac:dyDescent="0.25">
      <c r="A16" s="77" t="str">
        <f>DR2</f>
        <v>Shatford A</v>
      </c>
      <c r="B16" s="5">
        <f>DR43</f>
        <v>12</v>
      </c>
      <c r="C16" s="15">
        <f>DS43</f>
        <v>72</v>
      </c>
      <c r="D16" s="15">
        <f>DT43</f>
        <v>2</v>
      </c>
      <c r="E16" s="15">
        <f>DU43</f>
        <v>46</v>
      </c>
      <c r="F16" s="15">
        <f>DV43</f>
        <v>1</v>
      </c>
      <c r="G16" s="7">
        <f t="shared" si="3"/>
        <v>46</v>
      </c>
      <c r="H16" s="24"/>
      <c r="I16" s="7">
        <f t="shared" si="4"/>
        <v>72</v>
      </c>
      <c r="J16" s="7">
        <f t="shared" si="5"/>
        <v>3.8333333333333335</v>
      </c>
      <c r="K16" s="7"/>
      <c r="L16" s="68"/>
      <c r="M16" s="22"/>
      <c r="N16" s="22"/>
      <c r="O16" s="22"/>
      <c r="P16" s="22"/>
      <c r="Q16" s="68"/>
      <c r="R16" s="70"/>
      <c r="S16" s="70"/>
      <c r="T16" s="70"/>
      <c r="U16" s="22"/>
      <c r="V16" s="68"/>
      <c r="W16" s="22"/>
      <c r="X16" s="22"/>
      <c r="Y16" s="22"/>
      <c r="Z16" s="22"/>
      <c r="AA16" s="68"/>
      <c r="AB16" s="22">
        <v>30</v>
      </c>
      <c r="AC16" s="22">
        <v>0</v>
      </c>
      <c r="AD16" s="22">
        <v>12</v>
      </c>
      <c r="AE16" s="22">
        <v>2</v>
      </c>
      <c r="AF16" s="68"/>
      <c r="AG16" s="70"/>
      <c r="AH16" s="22"/>
      <c r="AI16" s="22"/>
      <c r="AJ16" s="22"/>
      <c r="AK16" s="68"/>
      <c r="AL16" s="22">
        <v>24</v>
      </c>
      <c r="AM16" s="22">
        <v>1</v>
      </c>
      <c r="AN16" s="22">
        <v>16</v>
      </c>
      <c r="AO16" s="22">
        <v>2</v>
      </c>
      <c r="AP16" s="68"/>
      <c r="AQ16" s="70">
        <v>6</v>
      </c>
      <c r="AR16" s="22">
        <v>0</v>
      </c>
      <c r="AS16" s="22">
        <v>10</v>
      </c>
      <c r="AT16" s="22">
        <v>0</v>
      </c>
      <c r="AU16" s="68"/>
      <c r="AV16" s="22"/>
      <c r="AW16" s="22"/>
      <c r="AX16" s="22"/>
      <c r="AY16" s="22"/>
      <c r="AZ16" s="68"/>
      <c r="BA16" s="22"/>
      <c r="BB16" s="22"/>
      <c r="BC16" s="22"/>
      <c r="BD16" s="22"/>
      <c r="BE16" s="68"/>
      <c r="BF16" s="22">
        <v>12</v>
      </c>
      <c r="BG16" s="22">
        <v>0</v>
      </c>
      <c r="BH16" s="22">
        <v>30</v>
      </c>
      <c r="BI16" s="22">
        <v>0</v>
      </c>
      <c r="BJ16" s="68"/>
      <c r="BK16" s="22">
        <v>40</v>
      </c>
      <c r="BL16" s="22">
        <v>0</v>
      </c>
      <c r="BM16" s="22">
        <v>27</v>
      </c>
      <c r="BN16" s="22">
        <v>2</v>
      </c>
      <c r="BO16" s="68"/>
      <c r="BP16" s="70"/>
      <c r="BQ16" s="22"/>
      <c r="BR16" s="22"/>
      <c r="BS16" s="22"/>
      <c r="BT16" s="68"/>
      <c r="BU16" s="70"/>
      <c r="BV16" s="22"/>
      <c r="BW16" s="22"/>
      <c r="BX16" s="22"/>
      <c r="BY16" s="68"/>
      <c r="BZ16" s="70"/>
      <c r="CA16" s="22"/>
      <c r="CB16" s="22"/>
      <c r="CC16" s="22"/>
      <c r="CD16" s="68"/>
      <c r="CE16" s="70">
        <v>18</v>
      </c>
      <c r="CF16" s="22">
        <v>0</v>
      </c>
      <c r="CG16" s="22">
        <v>15</v>
      </c>
      <c r="CH16" s="22">
        <v>1</v>
      </c>
      <c r="CI16" s="68"/>
      <c r="CJ16" s="22"/>
      <c r="CK16" s="22"/>
      <c r="CL16" s="22"/>
      <c r="CM16" s="22"/>
      <c r="CN16" s="68"/>
      <c r="CO16" s="22">
        <v>24</v>
      </c>
      <c r="CP16" s="22">
        <v>0</v>
      </c>
      <c r="CQ16" s="22">
        <v>22</v>
      </c>
      <c r="CR16" s="22">
        <v>2</v>
      </c>
      <c r="CS16" s="68"/>
      <c r="CX16" s="4"/>
      <c r="CY16" s="4"/>
      <c r="DC16" s="30"/>
      <c r="DH16" s="30"/>
      <c r="DM16" s="30"/>
      <c r="DR16" s="30"/>
    </row>
    <row r="17" spans="1:122" x14ac:dyDescent="0.25">
      <c r="A17" s="89" t="str">
        <f>DH2</f>
        <v>Sim J</v>
      </c>
      <c r="B17" s="5">
        <f>DH43</f>
        <v>12</v>
      </c>
      <c r="C17" s="22">
        <f>DI43</f>
        <v>72</v>
      </c>
      <c r="D17" s="22">
        <f>DJ43</f>
        <v>0</v>
      </c>
      <c r="E17" s="22">
        <f>DK43</f>
        <v>64</v>
      </c>
      <c r="F17" s="22">
        <f>DL43</f>
        <v>1</v>
      </c>
      <c r="G17" s="7">
        <f t="shared" si="3"/>
        <v>64</v>
      </c>
      <c r="I17" s="7">
        <f t="shared" si="4"/>
        <v>72</v>
      </c>
      <c r="J17" s="7">
        <f t="shared" si="5"/>
        <v>5.333333333333333</v>
      </c>
      <c r="K17" s="7"/>
      <c r="L17" s="68"/>
      <c r="M17" s="22"/>
      <c r="N17" s="22"/>
      <c r="O17" s="22"/>
      <c r="P17" s="22"/>
      <c r="Q17" s="68"/>
      <c r="R17" s="70"/>
      <c r="S17" s="70"/>
      <c r="T17" s="70"/>
      <c r="U17" s="22"/>
      <c r="V17" s="68"/>
      <c r="W17" s="22"/>
      <c r="X17" s="22"/>
      <c r="Y17" s="22"/>
      <c r="Z17" s="22"/>
      <c r="AA17" s="68"/>
      <c r="AB17" s="22">
        <v>24</v>
      </c>
      <c r="AC17" s="22">
        <v>0</v>
      </c>
      <c r="AD17" s="22">
        <v>28</v>
      </c>
      <c r="AE17" s="22">
        <v>1</v>
      </c>
      <c r="AF17" s="68"/>
      <c r="AG17" s="70"/>
      <c r="AH17" s="22"/>
      <c r="AI17" s="22"/>
      <c r="AJ17" s="22"/>
      <c r="AK17" s="68"/>
      <c r="AL17" s="22">
        <v>48</v>
      </c>
      <c r="AM17" s="22">
        <v>2</v>
      </c>
      <c r="AN17" s="22">
        <v>13</v>
      </c>
      <c r="AO17" s="22">
        <v>1</v>
      </c>
      <c r="AP17" s="68"/>
      <c r="AQ17" s="70">
        <v>24</v>
      </c>
      <c r="AR17" s="22">
        <v>0</v>
      </c>
      <c r="AS17" s="22">
        <v>14</v>
      </c>
      <c r="AT17" s="22">
        <v>1</v>
      </c>
      <c r="AU17" s="68"/>
      <c r="AV17" s="22"/>
      <c r="AW17" s="22"/>
      <c r="AX17" s="22"/>
      <c r="AY17" s="22"/>
      <c r="AZ17" s="68"/>
      <c r="BA17" s="22"/>
      <c r="BB17" s="22"/>
      <c r="BC17" s="22"/>
      <c r="BD17" s="22"/>
      <c r="BE17" s="68"/>
      <c r="BF17" s="22">
        <v>4</v>
      </c>
      <c r="BG17" s="22">
        <v>0</v>
      </c>
      <c r="BH17" s="22">
        <v>3</v>
      </c>
      <c r="BI17" s="22">
        <v>1</v>
      </c>
      <c r="BJ17" s="68"/>
      <c r="BK17" s="22">
        <v>12</v>
      </c>
      <c r="BL17" s="22">
        <v>0</v>
      </c>
      <c r="BM17" s="22">
        <v>5</v>
      </c>
      <c r="BN17" s="22">
        <v>0</v>
      </c>
      <c r="BO17" s="68"/>
      <c r="BP17" s="70"/>
      <c r="BQ17" s="22"/>
      <c r="BR17" s="22"/>
      <c r="BS17" s="22"/>
      <c r="BT17" s="68"/>
      <c r="BU17" s="70"/>
      <c r="BV17" s="22"/>
      <c r="BW17" s="22"/>
      <c r="BX17" s="22"/>
      <c r="BY17" s="68"/>
      <c r="BZ17" s="70"/>
      <c r="CA17" s="22"/>
      <c r="CB17" s="22"/>
      <c r="CC17" s="22"/>
      <c r="CD17" s="68"/>
      <c r="CE17" s="70">
        <v>10</v>
      </c>
      <c r="CF17" s="22">
        <v>0</v>
      </c>
      <c r="CG17" s="22">
        <v>16</v>
      </c>
      <c r="CH17" s="22">
        <v>0</v>
      </c>
      <c r="CI17" s="68"/>
      <c r="CJ17" s="22"/>
      <c r="CK17" s="22"/>
      <c r="CL17" s="22"/>
      <c r="CM17" s="22"/>
      <c r="CN17" s="68"/>
      <c r="CO17" s="22">
        <v>18</v>
      </c>
      <c r="CP17" s="22">
        <v>0</v>
      </c>
      <c r="CQ17" s="22">
        <v>20</v>
      </c>
      <c r="CR17" s="22">
        <v>1</v>
      </c>
      <c r="CS17" s="68"/>
      <c r="CX17" s="4"/>
      <c r="CY17" s="4"/>
      <c r="DC17" s="30"/>
      <c r="DH17" s="30"/>
      <c r="DM17" s="30"/>
      <c r="DR17" s="30"/>
    </row>
    <row r="18" spans="1:122" x14ac:dyDescent="0.25">
      <c r="A18" s="80" t="str">
        <f>CD2</f>
        <v>Stephens M</v>
      </c>
      <c r="B18" s="5">
        <f>CD43</f>
        <v>63.4</v>
      </c>
      <c r="C18" s="15">
        <f>CE43</f>
        <v>382</v>
      </c>
      <c r="D18" s="15">
        <f>CF43</f>
        <v>3</v>
      </c>
      <c r="E18" s="15">
        <f>CG43</f>
        <v>333</v>
      </c>
      <c r="F18" s="15">
        <f>CH43</f>
        <v>15</v>
      </c>
      <c r="G18" s="7">
        <f t="shared" si="3"/>
        <v>22.2</v>
      </c>
      <c r="H18" s="24">
        <v>1</v>
      </c>
      <c r="I18" s="7">
        <f t="shared" si="4"/>
        <v>25.466666666666665</v>
      </c>
      <c r="J18" s="7">
        <f t="shared" si="5"/>
        <v>5.2303664921465964</v>
      </c>
      <c r="K18" s="7"/>
      <c r="L18" s="68"/>
      <c r="M18" s="22"/>
      <c r="N18" s="22"/>
      <c r="O18" s="22"/>
      <c r="P18" s="22"/>
      <c r="Q18" s="68"/>
      <c r="R18" s="70"/>
      <c r="S18" s="70"/>
      <c r="T18" s="70"/>
      <c r="U18" s="22"/>
      <c r="V18" s="68"/>
      <c r="W18" s="22"/>
      <c r="X18" s="22"/>
      <c r="Y18" s="22"/>
      <c r="Z18" s="22"/>
      <c r="AA18" s="68"/>
      <c r="AB18" s="22"/>
      <c r="AC18" s="22"/>
      <c r="AD18" s="22"/>
      <c r="AE18" s="22"/>
      <c r="AF18" s="68"/>
      <c r="AG18" s="70"/>
      <c r="AH18" s="22"/>
      <c r="AI18" s="22"/>
      <c r="AJ18" s="22"/>
      <c r="AK18" s="68"/>
      <c r="AL18" s="22"/>
      <c r="AM18" s="22"/>
      <c r="AN18" s="22"/>
      <c r="AO18" s="22"/>
      <c r="AP18" s="68"/>
      <c r="AQ18" s="70">
        <v>1</v>
      </c>
      <c r="AR18" s="22">
        <v>0</v>
      </c>
      <c r="AS18" s="22">
        <v>4</v>
      </c>
      <c r="AT18" s="22">
        <v>0</v>
      </c>
      <c r="AU18" s="68"/>
      <c r="AV18" s="22"/>
      <c r="AW18" s="22"/>
      <c r="AX18" s="22"/>
      <c r="AY18" s="22"/>
      <c r="AZ18" s="68"/>
      <c r="BA18" s="22"/>
      <c r="BB18" s="22"/>
      <c r="BC18" s="22"/>
      <c r="BD18" s="22"/>
      <c r="BE18" s="68"/>
      <c r="BF18" s="22">
        <v>30</v>
      </c>
      <c r="BG18" s="22">
        <v>0</v>
      </c>
      <c r="BH18" s="22">
        <v>16</v>
      </c>
      <c r="BI18" s="22">
        <v>2</v>
      </c>
      <c r="BJ18" s="68"/>
      <c r="BK18" s="22">
        <v>24</v>
      </c>
      <c r="BL18" s="22">
        <v>0</v>
      </c>
      <c r="BM18" s="22">
        <v>18</v>
      </c>
      <c r="BN18" s="22">
        <v>1</v>
      </c>
      <c r="BO18" s="68"/>
      <c r="BP18" s="70"/>
      <c r="BQ18" s="22"/>
      <c r="BR18" s="22"/>
      <c r="BS18" s="22"/>
      <c r="BT18" s="68"/>
      <c r="BU18" s="70"/>
      <c r="BV18" s="22"/>
      <c r="BW18" s="22"/>
      <c r="BX18" s="22"/>
      <c r="BY18" s="68"/>
      <c r="BZ18" s="70"/>
      <c r="CA18" s="22"/>
      <c r="CB18" s="22"/>
      <c r="CC18" s="22"/>
      <c r="CD18" s="68"/>
      <c r="CE18" s="70">
        <v>30</v>
      </c>
      <c r="CF18" s="22">
        <v>1</v>
      </c>
      <c r="CG18" s="22">
        <v>33</v>
      </c>
      <c r="CH18" s="22">
        <v>1</v>
      </c>
      <c r="CI18" s="68"/>
      <c r="CJ18" s="22"/>
      <c r="CK18" s="22"/>
      <c r="CL18" s="22"/>
      <c r="CM18" s="22"/>
      <c r="CN18" s="68"/>
      <c r="CO18" s="22">
        <v>18</v>
      </c>
      <c r="CP18" s="22">
        <v>0</v>
      </c>
      <c r="CQ18" s="22">
        <v>30</v>
      </c>
      <c r="CR18" s="22">
        <v>0</v>
      </c>
      <c r="CS18" s="68"/>
      <c r="CX18" s="4"/>
      <c r="CY18" s="4"/>
      <c r="DC18" s="30"/>
      <c r="DH18" s="30"/>
      <c r="DM18" s="30"/>
      <c r="DR18" s="30"/>
    </row>
    <row r="19" spans="1:122" x14ac:dyDescent="0.25">
      <c r="A19" s="77" t="str">
        <f>BY2</f>
        <v>Stephens P</v>
      </c>
      <c r="B19" s="5">
        <f>BY43</f>
        <v>53</v>
      </c>
      <c r="C19" s="15">
        <f>BZ43</f>
        <v>318</v>
      </c>
      <c r="D19" s="15">
        <f>CA43</f>
        <v>4</v>
      </c>
      <c r="E19" s="15">
        <f>CB43</f>
        <v>309</v>
      </c>
      <c r="F19" s="15">
        <f>CC43</f>
        <v>13</v>
      </c>
      <c r="G19" s="7">
        <f t="shared" si="3"/>
        <v>23.76923076923077</v>
      </c>
      <c r="H19" s="24">
        <v>2</v>
      </c>
      <c r="I19" s="7">
        <f t="shared" si="4"/>
        <v>24.46153846153846</v>
      </c>
      <c r="J19" s="7">
        <f t="shared" si="5"/>
        <v>5.8301886792452828</v>
      </c>
      <c r="K19" s="7"/>
      <c r="L19" s="68"/>
      <c r="M19" s="70"/>
      <c r="N19" s="22"/>
      <c r="O19" s="22"/>
      <c r="P19" s="22"/>
      <c r="Q19" s="68"/>
      <c r="R19" s="70"/>
      <c r="S19" s="70"/>
      <c r="T19" s="70"/>
      <c r="U19" s="22"/>
      <c r="V19" s="68"/>
      <c r="W19" s="22"/>
      <c r="X19" s="22"/>
      <c r="Y19" s="22"/>
      <c r="Z19" s="22"/>
      <c r="AA19" s="68"/>
      <c r="AB19" s="22"/>
      <c r="AC19" s="22"/>
      <c r="AD19" s="22"/>
      <c r="AE19" s="22"/>
      <c r="AF19" s="68"/>
      <c r="AG19" s="70"/>
      <c r="AH19" s="22"/>
      <c r="AI19" s="22"/>
      <c r="AJ19" s="22"/>
      <c r="AK19" s="68"/>
      <c r="AL19" s="70"/>
      <c r="AM19" s="22"/>
      <c r="AN19" s="22"/>
      <c r="AO19" s="22"/>
      <c r="AP19" s="68"/>
      <c r="AQ19" s="70">
        <v>30</v>
      </c>
      <c r="AR19" s="22">
        <v>1</v>
      </c>
      <c r="AS19" s="22">
        <v>22</v>
      </c>
      <c r="AT19" s="22">
        <v>0</v>
      </c>
      <c r="AU19" s="68"/>
      <c r="AV19" s="22"/>
      <c r="AW19" s="22"/>
      <c r="AX19" s="22"/>
      <c r="AY19" s="22"/>
      <c r="AZ19" s="68"/>
      <c r="BA19" s="22"/>
      <c r="BB19" s="22"/>
      <c r="BC19" s="22"/>
      <c r="BD19" s="22"/>
      <c r="BE19" s="68"/>
      <c r="BF19" s="22">
        <v>18</v>
      </c>
      <c r="BG19" s="22">
        <v>0</v>
      </c>
      <c r="BH19" s="22">
        <v>19</v>
      </c>
      <c r="BI19" s="22">
        <v>1</v>
      </c>
      <c r="BJ19" s="68"/>
      <c r="BK19" s="22">
        <v>12</v>
      </c>
      <c r="BL19" s="22">
        <v>0</v>
      </c>
      <c r="BM19" s="22">
        <v>11</v>
      </c>
      <c r="BN19" s="22">
        <v>0</v>
      </c>
      <c r="BO19" s="68"/>
      <c r="BP19" s="70"/>
      <c r="BQ19" s="22"/>
      <c r="BR19" s="22"/>
      <c r="BS19" s="22"/>
      <c r="BT19" s="68"/>
      <c r="BU19" s="70"/>
      <c r="BV19" s="22"/>
      <c r="BW19" s="22"/>
      <c r="BX19" s="22"/>
      <c r="BY19" s="68"/>
      <c r="BZ19" s="70"/>
      <c r="CA19" s="22"/>
      <c r="CB19" s="22"/>
      <c r="CC19" s="22"/>
      <c r="CD19" s="68"/>
      <c r="CE19" s="70"/>
      <c r="CF19" s="22"/>
      <c r="CG19" s="22"/>
      <c r="CH19" s="22"/>
      <c r="CI19" s="68"/>
      <c r="CJ19" s="22"/>
      <c r="CK19" s="22"/>
      <c r="CL19" s="22"/>
      <c r="CM19" s="22"/>
      <c r="CN19" s="68"/>
      <c r="CO19" s="22">
        <v>48</v>
      </c>
      <c r="CP19" s="22">
        <v>1</v>
      </c>
      <c r="CQ19" s="22">
        <v>28</v>
      </c>
      <c r="CR19" s="22">
        <v>2</v>
      </c>
      <c r="CS19" s="68"/>
      <c r="CX19" s="4"/>
      <c r="CY19" s="4"/>
      <c r="DC19" s="30"/>
      <c r="DH19" s="30"/>
      <c r="DM19" s="30"/>
      <c r="DR19" s="30"/>
    </row>
    <row r="20" spans="1:122" x14ac:dyDescent="0.25">
      <c r="A20" s="81" t="str">
        <f>CI2</f>
        <v>Stewart</v>
      </c>
      <c r="B20" s="5">
        <f>CI43</f>
        <v>19</v>
      </c>
      <c r="C20" s="15">
        <f>CJ43</f>
        <v>114</v>
      </c>
      <c r="D20" s="15">
        <f>CK43</f>
        <v>2</v>
      </c>
      <c r="E20" s="15">
        <f>CL43</f>
        <v>112</v>
      </c>
      <c r="F20" s="15">
        <f>CM43</f>
        <v>3</v>
      </c>
      <c r="G20" s="7">
        <f t="shared" si="3"/>
        <v>37.333333333333336</v>
      </c>
      <c r="H20" s="24"/>
      <c r="I20" s="7">
        <f t="shared" si="4"/>
        <v>38</v>
      </c>
      <c r="J20" s="7">
        <f t="shared" si="5"/>
        <v>5.8947368421052628</v>
      </c>
      <c r="K20" s="7"/>
      <c r="L20" s="68"/>
      <c r="M20" s="70"/>
      <c r="N20" s="22"/>
      <c r="O20" s="22"/>
      <c r="P20" s="22"/>
      <c r="Q20" s="68"/>
      <c r="R20" s="70"/>
      <c r="S20" s="70"/>
      <c r="T20" s="70"/>
      <c r="U20" s="22"/>
      <c r="V20" s="68"/>
      <c r="W20" s="22"/>
      <c r="X20" s="22"/>
      <c r="Y20" s="22"/>
      <c r="Z20" s="22"/>
      <c r="AA20" s="68"/>
      <c r="AB20" s="22"/>
      <c r="AC20" s="22"/>
      <c r="AD20" s="22"/>
      <c r="AE20" s="22"/>
      <c r="AF20" s="68"/>
      <c r="AG20" s="70"/>
      <c r="AH20" s="22"/>
      <c r="AI20" s="22"/>
      <c r="AJ20" s="22"/>
      <c r="AK20" s="68"/>
      <c r="AL20" s="22"/>
      <c r="AM20" s="22"/>
      <c r="AN20" s="22"/>
      <c r="AO20" s="22"/>
      <c r="AP20" s="68"/>
      <c r="AQ20" s="70">
        <v>24</v>
      </c>
      <c r="AR20" s="22">
        <v>0</v>
      </c>
      <c r="AS20" s="22">
        <v>24</v>
      </c>
      <c r="AT20" s="22">
        <v>2</v>
      </c>
      <c r="AU20" s="68"/>
      <c r="AV20" s="22"/>
      <c r="AW20" s="22"/>
      <c r="AX20" s="22"/>
      <c r="AY20" s="22"/>
      <c r="AZ20" s="68"/>
      <c r="BA20" s="22"/>
      <c r="BB20" s="22"/>
      <c r="BC20" s="22"/>
      <c r="BD20" s="22"/>
      <c r="BE20" s="68"/>
      <c r="BF20" s="22">
        <v>24</v>
      </c>
      <c r="BG20" s="22">
        <v>0</v>
      </c>
      <c r="BH20" s="22">
        <v>32</v>
      </c>
      <c r="BI20" s="22">
        <v>2</v>
      </c>
      <c r="BJ20" s="68"/>
      <c r="BK20" s="22">
        <v>18</v>
      </c>
      <c r="BL20" s="22">
        <v>0</v>
      </c>
      <c r="BM20" s="22">
        <v>21</v>
      </c>
      <c r="BN20" s="22">
        <v>0</v>
      </c>
      <c r="BO20" s="68"/>
      <c r="BP20" s="70"/>
      <c r="BQ20" s="22"/>
      <c r="BR20" s="22"/>
      <c r="BS20" s="22"/>
      <c r="BT20" s="68"/>
      <c r="BU20" s="70"/>
      <c r="BV20" s="22"/>
      <c r="BW20" s="22"/>
      <c r="BX20" s="22"/>
      <c r="BY20" s="68"/>
      <c r="BZ20" s="70"/>
      <c r="CA20" s="22"/>
      <c r="CB20" s="22"/>
      <c r="CC20" s="22"/>
      <c r="CD20" s="30"/>
      <c r="CE20" s="69"/>
      <c r="CF20" s="22"/>
      <c r="CG20" s="22"/>
      <c r="CH20" s="22"/>
      <c r="CI20" s="68"/>
      <c r="CJ20" s="22"/>
      <c r="CK20" s="22"/>
      <c r="CL20" s="22"/>
      <c r="CM20" s="22"/>
      <c r="CN20" s="30"/>
      <c r="CO20" s="22">
        <v>24</v>
      </c>
      <c r="CP20" s="22">
        <v>0</v>
      </c>
      <c r="CQ20" s="22">
        <v>32</v>
      </c>
      <c r="CR20" s="22">
        <v>1</v>
      </c>
      <c r="CS20" s="68"/>
      <c r="DC20" s="30"/>
      <c r="DH20" s="30"/>
      <c r="DM20" s="30"/>
      <c r="DR20" s="30"/>
    </row>
    <row r="21" spans="1:122" x14ac:dyDescent="0.25">
      <c r="A21" s="80" t="str">
        <f>CN2</f>
        <v>Thomas D</v>
      </c>
      <c r="B21" s="5">
        <f>CN43</f>
        <v>90</v>
      </c>
      <c r="C21" s="15">
        <f>CO43</f>
        <v>540</v>
      </c>
      <c r="D21" s="15">
        <f>CP43</f>
        <v>5</v>
      </c>
      <c r="E21" s="15">
        <f>CQ43</f>
        <v>511</v>
      </c>
      <c r="F21" s="15">
        <f>CR43</f>
        <v>34</v>
      </c>
      <c r="G21" s="7">
        <f t="shared" si="3"/>
        <v>15.029411764705882</v>
      </c>
      <c r="H21" s="24">
        <v>3</v>
      </c>
      <c r="I21" s="7">
        <f t="shared" si="4"/>
        <v>15.882352941176471</v>
      </c>
      <c r="J21" s="7">
        <f t="shared" si="5"/>
        <v>5.677777777777778</v>
      </c>
      <c r="K21" s="7"/>
      <c r="L21" s="68"/>
      <c r="M21" s="70"/>
      <c r="N21" s="22"/>
      <c r="O21" s="22"/>
      <c r="P21" s="22"/>
      <c r="Q21" s="68"/>
      <c r="R21" s="70"/>
      <c r="S21" s="70"/>
      <c r="T21" s="70"/>
      <c r="U21" s="22"/>
      <c r="V21" s="68"/>
      <c r="W21" s="22"/>
      <c r="X21" s="22"/>
      <c r="Y21" s="22"/>
      <c r="Z21" s="22"/>
      <c r="AA21" s="68"/>
      <c r="AB21" s="22"/>
      <c r="AC21" s="22"/>
      <c r="AD21" s="22"/>
      <c r="AE21" s="22"/>
      <c r="AF21" s="68"/>
      <c r="AG21" s="70"/>
      <c r="AH21" s="22"/>
      <c r="AI21" s="22"/>
      <c r="AJ21" s="22"/>
      <c r="AK21" s="68"/>
      <c r="AL21" s="22"/>
      <c r="AM21" s="22"/>
      <c r="AN21" s="22"/>
      <c r="AO21" s="22"/>
      <c r="AP21" s="68"/>
      <c r="AQ21" s="70">
        <v>30</v>
      </c>
      <c r="AR21" s="22">
        <v>0</v>
      </c>
      <c r="AS21" s="22">
        <v>32</v>
      </c>
      <c r="AT21" s="22">
        <v>2</v>
      </c>
      <c r="AU21" s="30"/>
      <c r="AZ21" s="68"/>
      <c r="BA21" s="22"/>
      <c r="BB21" s="22"/>
      <c r="BC21" s="22"/>
      <c r="BD21" s="22"/>
      <c r="BE21" s="68"/>
      <c r="BF21" s="22">
        <v>30</v>
      </c>
      <c r="BG21" s="22">
        <v>0</v>
      </c>
      <c r="BH21" s="22">
        <v>19</v>
      </c>
      <c r="BI21" s="22">
        <v>1</v>
      </c>
      <c r="BJ21" s="68"/>
      <c r="BK21" s="22"/>
      <c r="BL21" s="22"/>
      <c r="BM21" s="22"/>
      <c r="BN21" s="22"/>
      <c r="BO21" s="68"/>
      <c r="BP21" s="70"/>
      <c r="BQ21" s="22"/>
      <c r="BR21" s="22"/>
      <c r="BS21" s="22"/>
      <c r="BT21" s="68"/>
      <c r="BU21" s="70"/>
      <c r="BV21" s="22"/>
      <c r="BW21" s="22"/>
      <c r="BX21" s="22"/>
      <c r="BY21" s="68"/>
      <c r="BZ21" s="69"/>
      <c r="CA21" s="22"/>
      <c r="CB21" s="22"/>
      <c r="CC21" s="22"/>
      <c r="CD21" s="30"/>
      <c r="CE21" s="69"/>
      <c r="CF21" s="22"/>
      <c r="CG21" s="22"/>
      <c r="CH21" s="22"/>
      <c r="CI21" s="68"/>
      <c r="CJ21" s="22"/>
      <c r="CK21" s="22"/>
      <c r="CL21" s="22"/>
      <c r="CM21" s="22"/>
      <c r="CN21" s="30"/>
      <c r="CO21" s="22">
        <v>36</v>
      </c>
      <c r="CP21" s="22">
        <v>0</v>
      </c>
      <c r="CQ21" s="22">
        <v>48</v>
      </c>
      <c r="CR21" s="22">
        <v>3</v>
      </c>
      <c r="CS21" s="68"/>
      <c r="DC21" s="30"/>
      <c r="DH21" s="30"/>
      <c r="DM21" s="30"/>
      <c r="DR21" s="30"/>
    </row>
    <row r="22" spans="1:122" x14ac:dyDescent="0.25">
      <c r="A22" s="76" t="s">
        <v>1051</v>
      </c>
      <c r="B22" s="5">
        <f>FF43</f>
        <v>17</v>
      </c>
      <c r="C22" s="15">
        <f>FG43</f>
        <v>102</v>
      </c>
      <c r="D22" s="15">
        <f>FH43</f>
        <v>0</v>
      </c>
      <c r="E22" s="15">
        <f>FI43</f>
        <v>89</v>
      </c>
      <c r="F22" s="15">
        <f>FJ43</f>
        <v>3</v>
      </c>
      <c r="G22" s="7">
        <f t="shared" si="3"/>
        <v>29.666666666666668</v>
      </c>
      <c r="H22" s="24"/>
      <c r="I22" s="7">
        <f t="shared" si="4"/>
        <v>34</v>
      </c>
      <c r="J22" s="7">
        <f t="shared" si="5"/>
        <v>5.2352941176470589</v>
      </c>
      <c r="K22" s="7"/>
      <c r="L22" s="68"/>
      <c r="M22" s="70"/>
      <c r="N22" s="22"/>
      <c r="O22" s="22"/>
      <c r="P22" s="22"/>
      <c r="Q22" s="68"/>
      <c r="R22" s="70"/>
      <c r="S22" s="70"/>
      <c r="T22" s="70"/>
      <c r="U22" s="22"/>
      <c r="V22" s="68"/>
      <c r="W22" s="22"/>
      <c r="X22" s="22"/>
      <c r="Y22" s="22"/>
      <c r="Z22" s="22"/>
      <c r="AA22" s="68"/>
      <c r="AB22" s="22"/>
      <c r="AC22" s="22"/>
      <c r="AD22" s="22"/>
      <c r="AE22" s="22"/>
      <c r="AF22" s="68"/>
      <c r="AG22" s="70"/>
      <c r="AH22" s="22"/>
      <c r="AI22" s="22"/>
      <c r="AJ22" s="22"/>
      <c r="AK22" s="68"/>
      <c r="AL22" s="22"/>
      <c r="AM22" s="22"/>
      <c r="AN22" s="22"/>
      <c r="AO22" s="22"/>
      <c r="AP22" s="68"/>
      <c r="AQ22" s="70"/>
      <c r="AR22" s="22"/>
      <c r="AS22" s="22"/>
      <c r="AT22" s="22"/>
      <c r="AU22" s="30"/>
      <c r="AZ22" s="68"/>
      <c r="BA22" s="22"/>
      <c r="BB22" s="22"/>
      <c r="BC22" s="22"/>
      <c r="BD22" s="22"/>
      <c r="BE22" s="68"/>
      <c r="BF22" s="22"/>
      <c r="BG22" s="22"/>
      <c r="BH22" s="22"/>
      <c r="BI22" s="22"/>
      <c r="BJ22" s="68"/>
      <c r="BK22" s="22"/>
      <c r="BL22" s="22"/>
      <c r="BM22" s="22"/>
      <c r="BN22" s="22"/>
      <c r="BO22" s="68"/>
      <c r="BP22" s="70"/>
      <c r="BQ22" s="22"/>
      <c r="BR22" s="22"/>
      <c r="BS22" s="22"/>
      <c r="BT22" s="68"/>
      <c r="BU22" s="70"/>
      <c r="BV22" s="22"/>
      <c r="BW22" s="22"/>
      <c r="BX22" s="22"/>
      <c r="BY22" s="68"/>
      <c r="BZ22" s="69"/>
      <c r="CA22" s="22"/>
      <c r="CB22" s="22"/>
      <c r="CC22" s="22"/>
      <c r="CD22" s="30"/>
      <c r="CE22" s="69"/>
      <c r="CF22" s="22"/>
      <c r="CG22" s="22"/>
      <c r="CH22" s="22"/>
      <c r="CI22" s="68"/>
      <c r="CJ22" s="22"/>
      <c r="CK22" s="22"/>
      <c r="CL22" s="22"/>
      <c r="CM22" s="22"/>
      <c r="CN22" s="30"/>
      <c r="CO22" s="22">
        <v>24</v>
      </c>
      <c r="CP22" s="22">
        <v>0</v>
      </c>
      <c r="CQ22" s="22">
        <v>24</v>
      </c>
      <c r="CR22" s="22">
        <v>2</v>
      </c>
      <c r="CS22" s="68"/>
      <c r="DC22" s="30"/>
      <c r="DH22" s="30"/>
      <c r="DM22" s="30"/>
      <c r="DR22" s="30"/>
    </row>
    <row r="23" spans="1:122" x14ac:dyDescent="0.25">
      <c r="A23" s="76" t="s">
        <v>866</v>
      </c>
      <c r="B23" s="5">
        <f>CS43</f>
        <v>26.1</v>
      </c>
      <c r="C23" s="15">
        <f>CT43</f>
        <v>157</v>
      </c>
      <c r="D23" s="15">
        <f>CU43</f>
        <v>0</v>
      </c>
      <c r="E23" s="15">
        <f>CV43</f>
        <v>175</v>
      </c>
      <c r="F23" s="15">
        <f>CW43</f>
        <v>5</v>
      </c>
      <c r="G23" s="7">
        <f t="shared" si="3"/>
        <v>35</v>
      </c>
      <c r="H23" s="24"/>
      <c r="I23" s="7">
        <f t="shared" si="4"/>
        <v>31.4</v>
      </c>
      <c r="J23" s="7">
        <f t="shared" si="5"/>
        <v>6.6878980891719744</v>
      </c>
      <c r="K23" s="7"/>
      <c r="L23" s="68"/>
      <c r="M23" s="70"/>
      <c r="N23" s="22"/>
      <c r="O23" s="22"/>
      <c r="P23" s="22"/>
      <c r="Q23" s="68"/>
      <c r="R23" s="70"/>
      <c r="S23" s="70"/>
      <c r="T23" s="70"/>
      <c r="U23" s="22"/>
      <c r="V23" s="68"/>
      <c r="W23" s="22"/>
      <c r="X23" s="22"/>
      <c r="Y23" s="22"/>
      <c r="Z23" s="22"/>
      <c r="AA23" s="68"/>
      <c r="AB23" s="22"/>
      <c r="AC23" s="22"/>
      <c r="AD23" s="22"/>
      <c r="AE23" s="22"/>
      <c r="AF23" s="68"/>
      <c r="AG23" s="70"/>
      <c r="AH23" s="22"/>
      <c r="AI23" s="22"/>
      <c r="AJ23" s="22"/>
      <c r="AK23" s="68"/>
      <c r="AL23" s="22"/>
      <c r="AM23" s="22"/>
      <c r="AN23" s="22"/>
      <c r="AO23" s="22"/>
      <c r="AP23" s="68"/>
      <c r="AQ23" s="70"/>
      <c r="AR23" s="22"/>
      <c r="AS23" s="22"/>
      <c r="AT23" s="22"/>
      <c r="AU23" s="30"/>
      <c r="AZ23" s="68"/>
      <c r="BA23" s="22"/>
      <c r="BB23" s="22"/>
      <c r="BC23" s="22"/>
      <c r="BD23" s="22"/>
      <c r="BE23" s="68"/>
      <c r="BF23" s="22"/>
      <c r="BG23" s="22"/>
      <c r="BH23" s="22"/>
      <c r="BI23" s="22"/>
      <c r="BJ23" s="68"/>
      <c r="BK23" s="22"/>
      <c r="BL23" s="22"/>
      <c r="BM23" s="22"/>
      <c r="BN23" s="22"/>
      <c r="BO23" s="68"/>
      <c r="BP23" s="70"/>
      <c r="BQ23" s="22"/>
      <c r="BR23" s="22"/>
      <c r="BS23" s="22"/>
      <c r="BT23" s="68"/>
      <c r="BU23" s="70"/>
      <c r="BV23" s="22"/>
      <c r="BW23" s="22"/>
      <c r="BX23" s="22"/>
      <c r="BY23" s="68"/>
      <c r="BZ23" s="69"/>
      <c r="CA23" s="22"/>
      <c r="CB23" s="22"/>
      <c r="CC23" s="22"/>
      <c r="CD23" s="30"/>
      <c r="CE23" s="69"/>
      <c r="CF23" s="22"/>
      <c r="CG23" s="22"/>
      <c r="CH23" s="22"/>
      <c r="CI23" s="68"/>
      <c r="CJ23" s="22"/>
      <c r="CK23" s="22"/>
      <c r="CL23" s="22"/>
      <c r="CM23" s="22"/>
      <c r="CN23" s="30"/>
      <c r="CO23" s="22">
        <v>48</v>
      </c>
      <c r="CP23" s="22">
        <v>0</v>
      </c>
      <c r="CQ23" s="22">
        <v>46</v>
      </c>
      <c r="CR23" s="22">
        <v>4</v>
      </c>
      <c r="CS23" s="68"/>
      <c r="DC23" s="30"/>
      <c r="DH23" s="30"/>
      <c r="DM23" s="30"/>
      <c r="DR23" s="30"/>
    </row>
    <row r="24" spans="1:122" x14ac:dyDescent="0.25">
      <c r="A24" s="82" t="s">
        <v>2</v>
      </c>
      <c r="C24" s="18"/>
      <c r="D24" s="18"/>
      <c r="E24" s="18"/>
      <c r="F24" s="18"/>
      <c r="K24" s="7"/>
      <c r="L24" s="68"/>
      <c r="M24" s="70"/>
      <c r="N24" s="22"/>
      <c r="O24" s="22"/>
      <c r="P24" s="22"/>
      <c r="Q24" s="68"/>
      <c r="R24" s="70"/>
      <c r="S24" s="70"/>
      <c r="T24" s="70"/>
      <c r="U24" s="22"/>
      <c r="V24" s="68"/>
      <c r="W24" s="22"/>
      <c r="X24" s="22"/>
      <c r="Y24" s="22"/>
      <c r="Z24" s="22"/>
      <c r="AA24" s="68"/>
      <c r="AB24" s="22"/>
      <c r="AC24" s="22"/>
      <c r="AD24" s="22"/>
      <c r="AE24" s="22"/>
      <c r="AF24" s="68"/>
      <c r="AG24" s="70"/>
      <c r="AH24" s="22"/>
      <c r="AI24" s="22"/>
      <c r="AJ24" s="22"/>
      <c r="AK24" s="30"/>
      <c r="AL24" s="22"/>
      <c r="AM24" s="22"/>
      <c r="AN24" s="22"/>
      <c r="AO24" s="22"/>
      <c r="AP24" s="68"/>
      <c r="AQ24" s="70"/>
      <c r="AR24" s="22"/>
      <c r="AS24" s="22"/>
      <c r="AT24" s="22"/>
      <c r="AU24" s="30"/>
      <c r="AZ24" s="68"/>
      <c r="BA24" s="22"/>
      <c r="BB24" s="22"/>
      <c r="BC24" s="22"/>
      <c r="BD24" s="22"/>
      <c r="BE24" s="68"/>
      <c r="BF24" s="22"/>
      <c r="BG24" s="22"/>
      <c r="BH24" s="22"/>
      <c r="BI24" s="22"/>
      <c r="BJ24" s="68"/>
      <c r="BK24" s="22"/>
      <c r="BL24" s="22"/>
      <c r="BM24" s="22"/>
      <c r="BN24" s="22"/>
      <c r="BO24" s="68"/>
      <c r="BP24" s="70"/>
      <c r="BQ24" s="22"/>
      <c r="BR24" s="22"/>
      <c r="BS24" s="22"/>
      <c r="BT24" s="68"/>
      <c r="BU24" s="70"/>
      <c r="BV24" s="22"/>
      <c r="BW24" s="22"/>
      <c r="BX24" s="22"/>
      <c r="BY24" s="68"/>
      <c r="BZ24" s="69"/>
      <c r="CA24" s="22"/>
      <c r="CB24" s="22"/>
      <c r="CC24" s="22"/>
      <c r="CD24" s="30"/>
      <c r="CE24" s="69"/>
      <c r="CF24" s="22"/>
      <c r="CG24" s="22"/>
      <c r="CH24" s="22"/>
      <c r="CI24" s="68"/>
      <c r="CJ24" s="22"/>
      <c r="CK24" s="22"/>
      <c r="CL24" s="22"/>
      <c r="CM24" s="22"/>
      <c r="CN24" s="30"/>
      <c r="CO24" s="22"/>
      <c r="CP24" s="22"/>
      <c r="CQ24" s="22"/>
      <c r="CR24" s="22"/>
      <c r="CS24" s="68"/>
      <c r="DC24" s="30"/>
      <c r="DH24" s="30"/>
      <c r="DM24" s="30"/>
      <c r="DR24" s="30"/>
    </row>
    <row r="25" spans="1:122" x14ac:dyDescent="0.25">
      <c r="A25" t="s">
        <v>526</v>
      </c>
      <c r="B25" s="86">
        <f>EL43</f>
        <v>8</v>
      </c>
      <c r="C25" s="88">
        <f>EM43</f>
        <v>48</v>
      </c>
      <c r="D25" s="88">
        <f>EN43</f>
        <v>0</v>
      </c>
      <c r="E25" s="88">
        <f>EO43</f>
        <v>44</v>
      </c>
      <c r="F25" s="88">
        <f>EP43</f>
        <v>3</v>
      </c>
      <c r="J25" s="7">
        <f t="shared" ref="J25:J38" si="6">6*E25/C25</f>
        <v>5.5</v>
      </c>
      <c r="K25" s="7"/>
      <c r="L25" s="68"/>
      <c r="M25" s="70"/>
      <c r="N25" s="22"/>
      <c r="O25" s="22"/>
      <c r="P25" s="22"/>
      <c r="Q25" s="68"/>
      <c r="R25" s="70"/>
      <c r="S25" s="70"/>
      <c r="T25" s="70"/>
      <c r="U25" s="22"/>
      <c r="V25" s="68"/>
      <c r="W25" s="22"/>
      <c r="X25" s="22"/>
      <c r="Y25" s="22"/>
      <c r="Z25" s="22"/>
      <c r="AA25" s="68"/>
      <c r="AB25" s="22"/>
      <c r="AC25" s="22"/>
      <c r="AD25" s="22"/>
      <c r="AE25" s="22"/>
      <c r="AF25" s="68"/>
      <c r="AG25" s="70"/>
      <c r="AH25" s="22"/>
      <c r="AI25" s="22"/>
      <c r="AJ25" s="22"/>
      <c r="AK25" s="68"/>
      <c r="AL25" s="22"/>
      <c r="AM25" s="22"/>
      <c r="AN25" s="22"/>
      <c r="AO25" s="22"/>
      <c r="AP25" s="68"/>
      <c r="AQ25" s="70"/>
      <c r="AR25" s="22"/>
      <c r="AS25" s="22"/>
      <c r="AT25" s="22"/>
      <c r="AU25" s="30"/>
      <c r="AZ25" s="68"/>
      <c r="BA25" s="22"/>
      <c r="BB25" s="22"/>
      <c r="BC25" s="22"/>
      <c r="BD25" s="22"/>
      <c r="BE25" s="68"/>
      <c r="BF25" s="22"/>
      <c r="BG25" s="22"/>
      <c r="BH25" s="22"/>
      <c r="BI25" s="22"/>
      <c r="BJ25" s="68"/>
      <c r="BK25" s="22"/>
      <c r="BL25" s="22"/>
      <c r="BM25" s="22"/>
      <c r="BN25" s="22"/>
      <c r="BO25" s="68"/>
      <c r="BP25" s="70"/>
      <c r="BQ25" s="22"/>
      <c r="BR25" s="22"/>
      <c r="BS25" s="22"/>
      <c r="BT25" s="68"/>
      <c r="BU25" s="70"/>
      <c r="BV25" s="22"/>
      <c r="BW25" s="22"/>
      <c r="BX25" s="22"/>
      <c r="BY25" s="68"/>
      <c r="BZ25" s="69"/>
      <c r="CA25" s="22"/>
      <c r="CB25" s="22"/>
      <c r="CC25" s="22"/>
      <c r="CD25" s="30"/>
      <c r="CE25" s="69"/>
      <c r="CF25" s="22"/>
      <c r="CG25" s="22"/>
      <c r="CH25" s="22"/>
      <c r="CI25" s="68"/>
      <c r="CJ25" s="22"/>
      <c r="CK25" s="22"/>
      <c r="CL25" s="22"/>
      <c r="CM25" s="22"/>
      <c r="CN25" s="30"/>
      <c r="CO25" s="22"/>
      <c r="CP25" s="22"/>
      <c r="CQ25" s="22"/>
      <c r="CR25" s="22"/>
      <c r="CS25" s="68"/>
      <c r="DC25" s="30"/>
      <c r="DH25" s="30"/>
      <c r="DM25" s="30"/>
      <c r="DR25" s="30"/>
    </row>
    <row r="26" spans="1:122" x14ac:dyDescent="0.25">
      <c r="A26" s="77" t="str">
        <f>DW2</f>
        <v>Finch G</v>
      </c>
      <c r="B26" s="35">
        <f>DW43</f>
        <v>9</v>
      </c>
      <c r="C26" s="36">
        <f>DX43</f>
        <v>54</v>
      </c>
      <c r="D26" s="36">
        <f>DY43</f>
        <v>0</v>
      </c>
      <c r="E26" s="36">
        <f>DZ43</f>
        <v>58</v>
      </c>
      <c r="F26" s="36">
        <f>EA43</f>
        <v>4</v>
      </c>
      <c r="G26" s="7"/>
      <c r="H26" s="24"/>
      <c r="I26" s="7"/>
      <c r="J26" s="7">
        <f t="shared" si="6"/>
        <v>6.4444444444444446</v>
      </c>
      <c r="K26" s="7"/>
      <c r="L26" s="68"/>
      <c r="M26" s="70"/>
      <c r="N26" s="22"/>
      <c r="O26" s="22"/>
      <c r="P26" s="22"/>
      <c r="Q26" s="68"/>
      <c r="R26" s="70"/>
      <c r="S26" s="70"/>
      <c r="T26" s="70"/>
      <c r="U26" s="22"/>
      <c r="V26" s="68"/>
      <c r="W26" s="22"/>
      <c r="X26" s="22"/>
      <c r="Y26" s="22"/>
      <c r="Z26" s="22"/>
      <c r="AA26" s="68"/>
      <c r="AB26" s="22"/>
      <c r="AC26" s="22"/>
      <c r="AD26" s="22"/>
      <c r="AE26" s="22"/>
      <c r="AF26" s="68"/>
      <c r="AG26" s="70"/>
      <c r="AH26" s="22"/>
      <c r="AI26" s="22"/>
      <c r="AJ26" s="22"/>
      <c r="AK26" s="68"/>
      <c r="AL26" s="22"/>
      <c r="AM26" s="22"/>
      <c r="AN26" s="22"/>
      <c r="AO26" s="22"/>
      <c r="AP26" s="68"/>
      <c r="AQ26" s="70"/>
      <c r="AR26" s="22"/>
      <c r="AS26" s="22"/>
      <c r="AT26" s="22"/>
      <c r="AU26" s="30"/>
      <c r="AZ26" s="68"/>
      <c r="BA26" s="22"/>
      <c r="BB26" s="22"/>
      <c r="BC26" s="22"/>
      <c r="BD26" s="22"/>
      <c r="BE26" s="68"/>
      <c r="BF26" s="22"/>
      <c r="BG26" s="22"/>
      <c r="BH26" s="22"/>
      <c r="BI26" s="22"/>
      <c r="BJ26" s="68"/>
      <c r="BK26" s="22"/>
      <c r="BL26" s="22"/>
      <c r="BM26" s="22"/>
      <c r="BN26" s="22"/>
      <c r="BO26" s="68"/>
      <c r="BP26" s="70"/>
      <c r="BQ26" s="22"/>
      <c r="BR26" s="22"/>
      <c r="BS26" s="22"/>
      <c r="BT26" s="68"/>
      <c r="BU26" s="70"/>
      <c r="BV26" s="22"/>
      <c r="BW26" s="22"/>
      <c r="BX26" s="22"/>
      <c r="BY26" s="68"/>
      <c r="BZ26" s="69"/>
      <c r="CA26" s="22"/>
      <c r="CB26" s="22"/>
      <c r="CC26" s="22"/>
      <c r="CD26" s="30"/>
      <c r="CE26" s="69"/>
      <c r="CF26" s="22"/>
      <c r="CG26" s="22"/>
      <c r="CH26" s="22"/>
      <c r="CI26" s="68"/>
      <c r="CJ26" s="22"/>
      <c r="CK26" s="22"/>
      <c r="CL26" s="22"/>
      <c r="CM26" s="22"/>
      <c r="CN26" s="30"/>
      <c r="CO26" s="22"/>
      <c r="CP26" s="22"/>
      <c r="CQ26" s="22"/>
      <c r="CR26" s="22"/>
      <c r="CS26" s="68"/>
      <c r="DC26" s="30"/>
      <c r="DH26" s="30"/>
      <c r="DM26" s="30"/>
      <c r="DR26" s="30"/>
    </row>
    <row r="27" spans="1:122" x14ac:dyDescent="0.25">
      <c r="A27" s="77" t="s">
        <v>748</v>
      </c>
      <c r="B27" s="35">
        <f>FP43</f>
        <v>0.2</v>
      </c>
      <c r="C27" s="36">
        <f>FQ43</f>
        <v>2</v>
      </c>
      <c r="D27" s="36">
        <f>FR43</f>
        <v>0</v>
      </c>
      <c r="E27" s="36">
        <f>FS43</f>
        <v>1</v>
      </c>
      <c r="F27" s="36">
        <f>FT43</f>
        <v>0</v>
      </c>
      <c r="G27" s="7"/>
      <c r="H27" s="24"/>
      <c r="I27" s="7"/>
      <c r="J27" s="7">
        <f t="shared" si="6"/>
        <v>3</v>
      </c>
      <c r="K27" s="7"/>
      <c r="L27" s="68"/>
      <c r="M27" s="70"/>
      <c r="N27" s="22"/>
      <c r="O27" s="22"/>
      <c r="P27" s="22"/>
      <c r="Q27" s="68"/>
      <c r="R27" s="70"/>
      <c r="S27" s="70"/>
      <c r="T27" s="70"/>
      <c r="U27" s="22"/>
      <c r="V27" s="68"/>
      <c r="W27" s="22"/>
      <c r="X27" s="22"/>
      <c r="Y27" s="22"/>
      <c r="Z27" s="22"/>
      <c r="AA27" s="68"/>
      <c r="AB27" s="22"/>
      <c r="AC27" s="22"/>
      <c r="AD27" s="22"/>
      <c r="AE27" s="22"/>
      <c r="AF27" s="68"/>
      <c r="AG27" s="70"/>
      <c r="AH27" s="22"/>
      <c r="AI27" s="22"/>
      <c r="AJ27" s="22"/>
      <c r="AK27" s="68"/>
      <c r="AL27" s="22"/>
      <c r="AM27" s="22"/>
      <c r="AN27" s="22"/>
      <c r="AO27" s="22"/>
      <c r="AP27" s="68"/>
      <c r="AQ27" s="70"/>
      <c r="AR27" s="22"/>
      <c r="AS27" s="22"/>
      <c r="AT27" s="22"/>
      <c r="AU27" s="30"/>
      <c r="AZ27" s="68"/>
      <c r="BA27" s="22"/>
      <c r="BB27" s="22"/>
      <c r="BC27" s="22"/>
      <c r="BD27" s="22"/>
      <c r="BE27" s="68"/>
      <c r="BF27" s="22"/>
      <c r="BG27" s="22"/>
      <c r="BH27" s="22"/>
      <c r="BI27" s="22"/>
      <c r="BJ27" s="68"/>
      <c r="BK27" s="22"/>
      <c r="BL27" s="22"/>
      <c r="BM27" s="22"/>
      <c r="BN27" s="22"/>
      <c r="BO27" s="68"/>
      <c r="BP27" s="70"/>
      <c r="BQ27" s="22"/>
      <c r="BR27" s="22"/>
      <c r="BS27" s="22"/>
      <c r="BT27" s="68"/>
      <c r="BU27" s="70"/>
      <c r="BV27" s="22"/>
      <c r="BW27" s="22"/>
      <c r="BX27" s="22"/>
      <c r="BY27" s="68"/>
      <c r="BZ27" s="69"/>
      <c r="CA27" s="22"/>
      <c r="CB27" s="22"/>
      <c r="CC27" s="22"/>
      <c r="CD27" s="30"/>
      <c r="CE27" s="69"/>
      <c r="CF27" s="22"/>
      <c r="CG27" s="22"/>
      <c r="CH27" s="22"/>
      <c r="CI27" s="68"/>
      <c r="CJ27" s="22"/>
      <c r="CK27" s="22"/>
      <c r="CL27" s="22"/>
      <c r="CM27" s="22"/>
      <c r="CN27" s="30"/>
      <c r="CO27" s="22"/>
      <c r="CP27" s="22"/>
      <c r="CQ27" s="22"/>
      <c r="CR27" s="22"/>
      <c r="CS27" s="68"/>
      <c r="DC27" s="30"/>
      <c r="DH27" s="30"/>
      <c r="DM27" s="30"/>
      <c r="DR27" s="30"/>
    </row>
    <row r="28" spans="1:122" x14ac:dyDescent="0.25">
      <c r="A28" s="77" t="str">
        <f>AF2</f>
        <v>Heath</v>
      </c>
      <c r="B28" s="35">
        <f>AF43</f>
        <v>8</v>
      </c>
      <c r="C28" s="36">
        <f>AG43</f>
        <v>48</v>
      </c>
      <c r="D28" s="36">
        <f>AH43</f>
        <v>0</v>
      </c>
      <c r="E28" s="36">
        <f>AI43</f>
        <v>64</v>
      </c>
      <c r="F28" s="36">
        <f>AJ43</f>
        <v>2</v>
      </c>
      <c r="G28" s="7"/>
      <c r="H28" s="24"/>
      <c r="I28" s="7"/>
      <c r="J28" s="7">
        <f t="shared" si="6"/>
        <v>8</v>
      </c>
      <c r="K28" s="7"/>
      <c r="L28" s="68"/>
      <c r="M28" s="70"/>
      <c r="N28" s="22"/>
      <c r="O28" s="22"/>
      <c r="P28" s="22"/>
      <c r="Q28" s="68"/>
      <c r="R28" s="70"/>
      <c r="S28" s="70"/>
      <c r="T28" s="70"/>
      <c r="U28" s="22"/>
      <c r="V28" s="68"/>
      <c r="W28" s="22"/>
      <c r="X28" s="22"/>
      <c r="Y28" s="22"/>
      <c r="Z28" s="22"/>
      <c r="AA28" s="68"/>
      <c r="AB28" s="22"/>
      <c r="AC28" s="22"/>
      <c r="AD28" s="22"/>
      <c r="AE28" s="22"/>
      <c r="AF28" s="30"/>
      <c r="AK28" s="71"/>
      <c r="AL28" s="22"/>
      <c r="AM28" s="22"/>
      <c r="AN28" s="22"/>
      <c r="AO28" s="22"/>
      <c r="AP28" s="68"/>
      <c r="AQ28" s="22"/>
      <c r="AR28" s="22"/>
      <c r="AS28" s="22"/>
      <c r="AT28" s="22"/>
      <c r="AU28" s="68"/>
      <c r="AV28" s="22"/>
      <c r="AW28" s="22"/>
      <c r="AX28" s="22"/>
      <c r="AY28" s="22"/>
      <c r="AZ28" s="68"/>
      <c r="BA28" s="22"/>
      <c r="BB28" s="22"/>
      <c r="BC28" s="22"/>
      <c r="BD28" s="22"/>
      <c r="BE28" s="68"/>
      <c r="BF28" s="22"/>
      <c r="BG28" s="22"/>
      <c r="BH28" s="22"/>
      <c r="BI28" s="22"/>
      <c r="BJ28" s="68"/>
      <c r="BK28" s="22"/>
      <c r="BL28" s="22"/>
      <c r="BM28" s="22"/>
      <c r="BN28" s="22"/>
      <c r="BO28" s="68"/>
      <c r="BP28" s="22"/>
      <c r="BQ28" s="22"/>
      <c r="BR28" s="22"/>
      <c r="BS28" s="22"/>
      <c r="BT28" s="68"/>
      <c r="BU28" s="22"/>
      <c r="BV28" s="22"/>
      <c r="BW28" s="22"/>
      <c r="BX28" s="22"/>
      <c r="BY28" s="68"/>
      <c r="BZ28" s="69"/>
      <c r="CA28" s="22"/>
      <c r="CB28" s="22"/>
      <c r="CC28" s="69"/>
      <c r="CD28" s="68"/>
      <c r="CE28" s="22"/>
      <c r="CF28" s="22"/>
      <c r="CG28" s="22"/>
      <c r="CH28" s="22"/>
      <c r="CI28" s="68"/>
      <c r="CJ28" s="22"/>
      <c r="CK28" s="22"/>
      <c r="CL28" s="22"/>
      <c r="CM28" s="22"/>
      <c r="CN28" s="68"/>
      <c r="CO28" s="22"/>
      <c r="CP28" s="22"/>
      <c r="CQ28" s="22"/>
      <c r="CR28" s="22"/>
      <c r="CS28" s="68"/>
      <c r="DC28" s="30"/>
      <c r="DH28" s="30"/>
      <c r="DM28" s="30"/>
      <c r="DR28" s="30"/>
    </row>
    <row r="29" spans="1:122" x14ac:dyDescent="0.25">
      <c r="A29" s="77" t="s">
        <v>528</v>
      </c>
      <c r="B29" s="35">
        <f>FZ43</f>
        <v>3</v>
      </c>
      <c r="C29" s="36">
        <f>GA43</f>
        <v>18</v>
      </c>
      <c r="D29" s="36">
        <f>GB43</f>
        <v>1</v>
      </c>
      <c r="E29" s="36">
        <f>GC43</f>
        <v>3</v>
      </c>
      <c r="F29" s="36">
        <f>GD43</f>
        <v>1</v>
      </c>
      <c r="G29" s="7"/>
      <c r="H29" s="24"/>
      <c r="I29" s="7"/>
      <c r="J29" s="7">
        <f t="shared" si="6"/>
        <v>1</v>
      </c>
      <c r="K29" s="7"/>
      <c r="L29" s="68"/>
      <c r="M29" s="70"/>
      <c r="N29" s="22"/>
      <c r="O29" s="22"/>
      <c r="P29" s="22"/>
      <c r="Q29" s="70"/>
      <c r="R29" s="70"/>
      <c r="S29" s="70"/>
      <c r="T29" s="70"/>
      <c r="U29" s="22"/>
      <c r="V29" s="70"/>
      <c r="W29" s="22"/>
      <c r="X29" s="22"/>
      <c r="Y29" s="22"/>
      <c r="Z29" s="22"/>
      <c r="AA29" s="70"/>
      <c r="AB29" s="22"/>
      <c r="AC29" s="22"/>
      <c r="AD29" s="22"/>
      <c r="AE29" s="22"/>
      <c r="AF29" s="4"/>
      <c r="AK29" s="69"/>
      <c r="AL29" s="22"/>
      <c r="AM29" s="22"/>
      <c r="AN29" s="22"/>
      <c r="AO29" s="22"/>
      <c r="AP29" s="70"/>
      <c r="AQ29" s="22"/>
      <c r="AR29" s="22"/>
      <c r="AS29" s="22"/>
      <c r="AT29" s="22"/>
      <c r="AU29" s="70"/>
      <c r="AV29" s="22"/>
      <c r="AW29" s="22"/>
      <c r="AX29" s="22"/>
      <c r="AY29" s="22"/>
      <c r="AZ29" s="70"/>
      <c r="BA29" s="22"/>
      <c r="BB29" s="22"/>
      <c r="BC29" s="22"/>
      <c r="BD29" s="22"/>
      <c r="BE29" s="70"/>
      <c r="BF29" s="22"/>
      <c r="BG29" s="22"/>
      <c r="BH29" s="22"/>
      <c r="BI29" s="22"/>
      <c r="BJ29" s="70"/>
      <c r="BK29" s="22"/>
      <c r="BL29" s="22"/>
      <c r="BM29" s="22"/>
      <c r="BN29" s="22"/>
      <c r="BO29" s="70"/>
      <c r="BP29" s="22"/>
      <c r="BQ29" s="22"/>
      <c r="BR29" s="22"/>
      <c r="BS29" s="22"/>
      <c r="BT29" s="70"/>
      <c r="BU29" s="22"/>
      <c r="BV29" s="22"/>
      <c r="BW29" s="22"/>
      <c r="BX29" s="22"/>
      <c r="BY29" s="70"/>
      <c r="BZ29" s="69"/>
      <c r="CA29" s="22"/>
      <c r="CB29" s="22"/>
      <c r="CC29" s="69"/>
      <c r="CD29" s="70"/>
      <c r="CE29" s="22"/>
      <c r="CF29" s="22"/>
      <c r="CG29" s="22"/>
      <c r="CH29" s="22"/>
      <c r="CI29" s="70"/>
      <c r="CJ29" s="22"/>
      <c r="CK29" s="22"/>
      <c r="CL29" s="22"/>
      <c r="CM29" s="22"/>
      <c r="CN29" s="70"/>
      <c r="CO29" s="22"/>
      <c r="CP29" s="22"/>
      <c r="CQ29" s="22"/>
      <c r="CR29" s="22"/>
      <c r="CS29" s="70"/>
      <c r="DC29" s="4"/>
      <c r="DH29" s="4"/>
      <c r="DM29" s="4"/>
      <c r="DR29" s="4"/>
    </row>
    <row r="30" spans="1:122" x14ac:dyDescent="0.25">
      <c r="A30" s="77" t="str">
        <f>FU2</f>
        <v>Hodkinson</v>
      </c>
      <c r="B30" s="35">
        <f>FU43</f>
        <v>2</v>
      </c>
      <c r="C30" s="36">
        <f>FV43</f>
        <v>12</v>
      </c>
      <c r="D30" s="36">
        <f>FW43</f>
        <v>0</v>
      </c>
      <c r="E30" s="36">
        <f>FX43</f>
        <v>16</v>
      </c>
      <c r="F30" s="36">
        <f>FY43</f>
        <v>0</v>
      </c>
      <c r="G30" s="7"/>
      <c r="H30" s="24"/>
      <c r="I30" s="7"/>
      <c r="J30" s="7">
        <f t="shared" si="6"/>
        <v>8</v>
      </c>
      <c r="K30" s="7"/>
      <c r="L30" s="68"/>
      <c r="M30" s="70"/>
      <c r="N30" s="22"/>
      <c r="O30" s="22"/>
      <c r="P30" s="22"/>
      <c r="Q30" s="70"/>
      <c r="R30" s="70"/>
      <c r="S30" s="70"/>
      <c r="T30" s="70"/>
      <c r="U30" s="22"/>
      <c r="V30" s="70"/>
      <c r="W30" s="22"/>
      <c r="X30" s="22"/>
      <c r="Y30" s="22"/>
      <c r="Z30" s="22"/>
      <c r="AA30" s="70"/>
      <c r="AB30" s="22"/>
      <c r="AC30" s="22"/>
      <c r="AD30" s="22"/>
      <c r="AE30" s="22"/>
      <c r="AF30" s="4"/>
      <c r="AK30" s="69"/>
      <c r="AL30" s="22"/>
      <c r="AM30" s="22"/>
      <c r="AN30" s="22"/>
      <c r="AO30" s="22"/>
      <c r="AP30" s="70"/>
      <c r="AQ30" s="22"/>
      <c r="AR30" s="22"/>
      <c r="AS30" s="22"/>
      <c r="AT30" s="22"/>
      <c r="AU30" s="70"/>
      <c r="AV30" s="22"/>
      <c r="AW30" s="22"/>
      <c r="AX30" s="22"/>
      <c r="AY30" s="22"/>
      <c r="AZ30" s="70"/>
      <c r="BA30" s="22"/>
      <c r="BB30" s="22"/>
      <c r="BC30" s="22"/>
      <c r="BD30" s="22"/>
      <c r="BE30" s="70"/>
      <c r="BF30" s="22"/>
      <c r="BG30" s="22"/>
      <c r="BH30" s="22"/>
      <c r="BI30" s="22"/>
      <c r="BJ30" s="70"/>
      <c r="BK30" s="22"/>
      <c r="BL30" s="22"/>
      <c r="BM30" s="22"/>
      <c r="BN30" s="22"/>
      <c r="BO30" s="70"/>
      <c r="BP30" s="22"/>
      <c r="BQ30" s="22"/>
      <c r="BR30" s="22"/>
      <c r="BS30" s="22"/>
      <c r="BT30" s="70"/>
      <c r="BU30" s="22"/>
      <c r="BV30" s="22"/>
      <c r="BW30" s="22"/>
      <c r="BX30" s="22"/>
      <c r="BY30" s="70"/>
      <c r="BZ30" s="69"/>
      <c r="CA30" s="22"/>
      <c r="CB30" s="22"/>
      <c r="CC30" s="69"/>
      <c r="CD30" s="70"/>
      <c r="CE30" s="22"/>
      <c r="CF30" s="22"/>
      <c r="CG30" s="22"/>
      <c r="CH30" s="22"/>
      <c r="CI30" s="70"/>
      <c r="CJ30" s="22"/>
      <c r="CK30" s="22"/>
      <c r="CL30" s="22"/>
      <c r="CM30" s="22"/>
      <c r="CN30" s="70"/>
      <c r="CO30" s="22"/>
      <c r="CP30" s="22"/>
      <c r="CQ30" s="22"/>
      <c r="CR30" s="22"/>
      <c r="CS30" s="70"/>
      <c r="DC30" s="4"/>
      <c r="DH30" s="4"/>
      <c r="DM30" s="4"/>
      <c r="DR30" s="4"/>
    </row>
    <row r="31" spans="1:122" x14ac:dyDescent="0.25">
      <c r="A31" s="49" t="str">
        <f>DC2</f>
        <v>Holliday</v>
      </c>
      <c r="B31" s="35">
        <f>DC43</f>
        <v>2</v>
      </c>
      <c r="C31" s="36">
        <f>DD43</f>
        <v>12</v>
      </c>
      <c r="D31" s="36">
        <f>DE43</f>
        <v>0</v>
      </c>
      <c r="E31" s="36">
        <f>DF43</f>
        <v>19</v>
      </c>
      <c r="F31" s="36">
        <f>DG43</f>
        <v>0</v>
      </c>
      <c r="G31" s="7"/>
      <c r="H31" s="24"/>
      <c r="I31" s="7"/>
      <c r="J31" s="7">
        <f t="shared" si="6"/>
        <v>9.5</v>
      </c>
      <c r="K31" s="7"/>
      <c r="L31" s="68"/>
    </row>
    <row r="32" spans="1:122" x14ac:dyDescent="0.25">
      <c r="A32" s="81" t="str">
        <f>AU2</f>
        <v>Marugonda</v>
      </c>
      <c r="B32" s="35">
        <f>AU43</f>
        <v>5</v>
      </c>
      <c r="C32" s="36">
        <f>AV43</f>
        <v>30</v>
      </c>
      <c r="D32" s="36">
        <f>AW43</f>
        <v>0</v>
      </c>
      <c r="E32" s="36">
        <f>AX43</f>
        <v>32</v>
      </c>
      <c r="F32" s="36">
        <f>AY43</f>
        <v>0</v>
      </c>
      <c r="G32" s="7"/>
      <c r="H32" s="24"/>
      <c r="I32" s="7"/>
      <c r="J32" s="7">
        <f>6*E32/C32</f>
        <v>6.4</v>
      </c>
      <c r="K32" s="7"/>
      <c r="L32" s="68"/>
      <c r="M32" s="70"/>
      <c r="N32" s="22"/>
      <c r="O32" s="22"/>
      <c r="P32" s="22"/>
      <c r="Q32" s="68"/>
      <c r="R32" s="70"/>
      <c r="S32" s="70"/>
      <c r="T32" s="70"/>
      <c r="U32" s="22"/>
      <c r="V32" s="68"/>
      <c r="W32" s="22"/>
      <c r="X32" s="22"/>
      <c r="Y32" s="22"/>
      <c r="Z32" s="22"/>
      <c r="AA32" s="68"/>
      <c r="AB32" s="22"/>
      <c r="AC32" s="22"/>
      <c r="AD32" s="22"/>
      <c r="AE32" s="22"/>
      <c r="AF32" s="30"/>
      <c r="AK32" s="30"/>
      <c r="AL32" s="22"/>
      <c r="AM32" s="22"/>
      <c r="AN32" s="22"/>
      <c r="AO32" s="22"/>
      <c r="AP32" s="68"/>
      <c r="AQ32" s="22"/>
      <c r="AR32" s="22"/>
      <c r="AS32" s="22"/>
      <c r="AT32" s="22"/>
      <c r="AU32" s="68"/>
      <c r="AV32" s="22"/>
      <c r="AW32" s="22"/>
      <c r="AX32" s="22"/>
      <c r="AY32" s="22"/>
      <c r="AZ32" s="68"/>
      <c r="BA32" s="22"/>
      <c r="BB32" s="22"/>
      <c r="BC32" s="22"/>
      <c r="BD32" s="22"/>
      <c r="BE32" s="68"/>
      <c r="BF32" s="22"/>
      <c r="BG32" s="22"/>
      <c r="BH32" s="22"/>
      <c r="BI32" s="22"/>
      <c r="BJ32" s="68"/>
      <c r="BK32" s="22"/>
      <c r="BL32" s="22"/>
      <c r="BM32" s="22"/>
      <c r="BN32" s="22"/>
      <c r="BO32" s="68"/>
      <c r="BP32" s="22"/>
      <c r="BQ32" s="22"/>
      <c r="BR32" s="22"/>
      <c r="BS32" s="22"/>
      <c r="BT32" s="68"/>
      <c r="BU32" s="22"/>
      <c r="BV32" s="22"/>
      <c r="BW32" s="22"/>
      <c r="BX32" s="22"/>
      <c r="BY32" s="68"/>
      <c r="BZ32" s="69"/>
      <c r="CA32" s="22"/>
      <c r="CB32" s="22"/>
      <c r="CC32" s="69"/>
      <c r="CD32" s="68"/>
      <c r="CE32" s="22"/>
      <c r="CF32" s="22"/>
      <c r="CG32" s="22"/>
      <c r="CH32" s="22"/>
      <c r="CI32" s="68"/>
      <c r="CJ32" s="22"/>
      <c r="CK32" s="22"/>
      <c r="CL32" s="22"/>
      <c r="CM32" s="22"/>
      <c r="CN32" s="68"/>
      <c r="CO32" s="22"/>
      <c r="CP32" s="22"/>
      <c r="CQ32" s="22"/>
      <c r="CR32" s="22"/>
      <c r="CS32" s="68"/>
      <c r="DC32" s="30"/>
      <c r="DH32" s="30"/>
      <c r="DM32" s="30"/>
      <c r="DR32" s="30"/>
    </row>
    <row r="33" spans="1:186" x14ac:dyDescent="0.25">
      <c r="A33" s="81" t="s">
        <v>1071</v>
      </c>
      <c r="B33" s="35">
        <f>FK43</f>
        <v>4</v>
      </c>
      <c r="C33" s="36">
        <f>FL43</f>
        <v>24</v>
      </c>
      <c r="D33" s="36">
        <f>FM43</f>
        <v>0</v>
      </c>
      <c r="E33" s="36">
        <f>FN43</f>
        <v>11</v>
      </c>
      <c r="F33" s="36">
        <f>FO43</f>
        <v>2</v>
      </c>
      <c r="G33" s="7"/>
      <c r="H33" s="24"/>
      <c r="I33" s="7"/>
      <c r="J33" s="7">
        <f>6*E33/C33</f>
        <v>2.75</v>
      </c>
      <c r="K33" s="7"/>
      <c r="L33" s="68"/>
      <c r="M33" s="70"/>
      <c r="N33" s="22"/>
      <c r="O33" s="22"/>
      <c r="P33" s="22"/>
      <c r="Q33" s="68"/>
      <c r="R33" s="70"/>
      <c r="S33" s="70"/>
      <c r="T33" s="70"/>
      <c r="U33" s="22"/>
      <c r="V33" s="68"/>
      <c r="W33" s="22"/>
      <c r="X33" s="22"/>
      <c r="Y33" s="22"/>
      <c r="Z33" s="22"/>
      <c r="AA33" s="68"/>
      <c r="AB33" s="22"/>
      <c r="AC33" s="22"/>
      <c r="AD33" s="22"/>
      <c r="AE33" s="22"/>
      <c r="AF33" s="30"/>
      <c r="AK33" s="30"/>
      <c r="AL33" s="22"/>
      <c r="AM33" s="22"/>
      <c r="AN33" s="22"/>
      <c r="AO33" s="22"/>
      <c r="AP33" s="68"/>
      <c r="AQ33" s="22"/>
      <c r="AR33" s="22"/>
      <c r="AS33" s="22"/>
      <c r="AT33" s="22"/>
      <c r="AU33" s="68"/>
      <c r="AV33" s="22"/>
      <c r="AW33" s="22"/>
      <c r="AX33" s="22"/>
      <c r="AY33" s="22"/>
      <c r="AZ33" s="68"/>
      <c r="BA33" s="22"/>
      <c r="BB33" s="22"/>
      <c r="BC33" s="22"/>
      <c r="BD33" s="22"/>
      <c r="BE33" s="68"/>
      <c r="BF33" s="22"/>
      <c r="BG33" s="22"/>
      <c r="BH33" s="22"/>
      <c r="BI33" s="22"/>
      <c r="BJ33" s="68"/>
      <c r="BK33" s="22"/>
      <c r="BL33" s="22"/>
      <c r="BM33" s="22"/>
      <c r="BN33" s="22"/>
      <c r="BO33" s="68"/>
      <c r="BP33" s="22"/>
      <c r="BQ33" s="22"/>
      <c r="BR33" s="22"/>
      <c r="BS33" s="22"/>
      <c r="BT33" s="68"/>
      <c r="BU33" s="22"/>
      <c r="BV33" s="22"/>
      <c r="BW33" s="22"/>
      <c r="BX33" s="22"/>
      <c r="BY33" s="68"/>
      <c r="BZ33" s="69"/>
      <c r="CA33" s="22"/>
      <c r="CB33" s="22"/>
      <c r="CC33" s="69"/>
      <c r="CD33" s="68"/>
      <c r="CE33" s="22"/>
      <c r="CF33" s="22"/>
      <c r="CG33" s="22"/>
      <c r="CH33" s="22"/>
      <c r="CI33" s="68"/>
      <c r="CJ33" s="22"/>
      <c r="CK33" s="22"/>
      <c r="CL33" s="22"/>
      <c r="CM33" s="22"/>
      <c r="CN33" s="68"/>
      <c r="CO33" s="22"/>
      <c r="CP33" s="22"/>
      <c r="CQ33" s="22"/>
      <c r="CR33" s="22"/>
      <c r="CS33" s="68"/>
      <c r="DC33" s="30"/>
      <c r="DH33" s="30"/>
      <c r="DM33" s="30"/>
      <c r="DR33" s="30"/>
    </row>
    <row r="34" spans="1:186" x14ac:dyDescent="0.25">
      <c r="A34" s="49" t="str">
        <f>EQ2</f>
        <v>Ram</v>
      </c>
      <c r="B34" s="35">
        <f>EQ43</f>
        <v>2</v>
      </c>
      <c r="C34" s="36">
        <f>ER43</f>
        <v>12</v>
      </c>
      <c r="D34" s="36">
        <f>ES43</f>
        <v>0</v>
      </c>
      <c r="E34" s="36">
        <f>ET43</f>
        <v>21</v>
      </c>
      <c r="F34" s="36">
        <f>EU43</f>
        <v>1</v>
      </c>
      <c r="G34" s="7"/>
      <c r="H34" s="24"/>
      <c r="I34" s="7"/>
      <c r="J34" s="7">
        <f>6*E34/C34</f>
        <v>10.5</v>
      </c>
      <c r="K34" s="7"/>
      <c r="L34" s="68"/>
    </row>
    <row r="35" spans="1:186" x14ac:dyDescent="0.25">
      <c r="A35" s="49" t="s">
        <v>1049</v>
      </c>
      <c r="B35" s="35">
        <f>EV43</f>
        <v>4</v>
      </c>
      <c r="C35" s="36">
        <f>EW43</f>
        <v>24</v>
      </c>
      <c r="D35" s="36">
        <f>EX43</f>
        <v>1</v>
      </c>
      <c r="E35" s="36">
        <f>EY43</f>
        <v>13</v>
      </c>
      <c r="F35" s="36">
        <f>EZ43</f>
        <v>0</v>
      </c>
      <c r="G35" s="7"/>
      <c r="H35" s="24"/>
      <c r="I35" s="7"/>
      <c r="J35" s="7">
        <f t="shared" si="6"/>
        <v>3.25</v>
      </c>
      <c r="K35" s="7"/>
      <c r="L35" s="68"/>
      <c r="M35" s="70"/>
      <c r="N35" s="22"/>
      <c r="O35" s="22"/>
      <c r="P35" s="22"/>
      <c r="Q35" s="68"/>
      <c r="R35" s="70"/>
      <c r="S35" s="70"/>
      <c r="T35" s="70"/>
      <c r="U35" s="22"/>
      <c r="V35" s="68"/>
      <c r="W35" s="22"/>
      <c r="X35" s="22"/>
      <c r="Y35" s="22"/>
      <c r="Z35" s="22"/>
      <c r="AA35" s="68"/>
      <c r="AB35" s="22"/>
      <c r="AC35" s="22"/>
      <c r="AD35" s="22"/>
      <c r="AE35" s="22"/>
      <c r="AF35" s="30"/>
      <c r="AK35" s="30"/>
      <c r="AL35" s="22"/>
      <c r="AM35" s="22"/>
      <c r="AN35" s="22"/>
      <c r="AO35" s="22"/>
      <c r="AP35" s="68"/>
      <c r="AQ35" s="22"/>
      <c r="AR35" s="22"/>
      <c r="AS35" s="22"/>
      <c r="AT35" s="22"/>
      <c r="AU35" s="68"/>
      <c r="AV35" s="22"/>
      <c r="AW35" s="22"/>
      <c r="AX35" s="22"/>
      <c r="AY35" s="22"/>
      <c r="AZ35" s="68"/>
      <c r="BA35" s="22"/>
      <c r="BB35" s="22"/>
      <c r="BC35" s="22"/>
      <c r="BD35" s="22"/>
      <c r="BE35" s="68"/>
      <c r="BF35" s="22"/>
      <c r="BG35" s="22"/>
      <c r="BH35" s="22"/>
      <c r="BI35" s="22"/>
      <c r="BJ35" s="68"/>
      <c r="BK35" s="22"/>
      <c r="BL35" s="22"/>
      <c r="BM35" s="22"/>
      <c r="BN35" s="22"/>
      <c r="BO35" s="68"/>
      <c r="BP35" s="22"/>
      <c r="BQ35" s="22"/>
      <c r="BR35" s="22"/>
      <c r="BS35" s="22"/>
      <c r="BT35" s="68"/>
      <c r="BU35" s="22"/>
      <c r="BV35" s="22"/>
      <c r="BW35" s="22"/>
      <c r="BX35" s="22"/>
      <c r="BY35" s="68"/>
      <c r="BZ35" s="69"/>
      <c r="CA35" s="22"/>
      <c r="CB35" s="22"/>
      <c r="CC35" s="69"/>
      <c r="CD35" s="68"/>
      <c r="CE35" s="22"/>
      <c r="CF35" s="22"/>
      <c r="CG35" s="22"/>
      <c r="CH35" s="22"/>
      <c r="CI35" s="68"/>
      <c r="CJ35" s="22"/>
      <c r="CK35" s="22"/>
      <c r="CL35" s="22"/>
      <c r="CM35" s="22"/>
      <c r="CN35" s="68"/>
      <c r="CO35" s="22"/>
      <c r="CP35" s="22"/>
      <c r="CQ35" s="22"/>
      <c r="CR35" s="22"/>
      <c r="CS35" s="68"/>
      <c r="DC35" s="30"/>
      <c r="DH35" s="30"/>
      <c r="DM35" s="30"/>
      <c r="DR35" s="30"/>
    </row>
    <row r="36" spans="1:186" x14ac:dyDescent="0.25">
      <c r="A36" s="76" t="str">
        <f>EG2</f>
        <v>Teja</v>
      </c>
      <c r="B36" s="5">
        <f>EG43</f>
        <v>5</v>
      </c>
      <c r="C36" s="15">
        <f>EH43</f>
        <v>30</v>
      </c>
      <c r="D36" s="15">
        <f>EI43</f>
        <v>1</v>
      </c>
      <c r="E36" s="15">
        <f>EJ43</f>
        <v>15</v>
      </c>
      <c r="F36" s="15">
        <f>EK43</f>
        <v>1</v>
      </c>
      <c r="G36" s="7"/>
      <c r="H36" s="24"/>
      <c r="I36" s="7"/>
      <c r="J36" s="7">
        <f t="shared" si="6"/>
        <v>3</v>
      </c>
      <c r="K36" s="7"/>
      <c r="L36" s="68"/>
      <c r="M36" s="70"/>
      <c r="N36" s="22"/>
      <c r="O36" s="22"/>
      <c r="P36" s="22"/>
      <c r="Q36" s="68"/>
      <c r="R36" s="70"/>
      <c r="S36" s="70"/>
      <c r="T36" s="70"/>
      <c r="U36" s="22"/>
      <c r="V36" s="68"/>
      <c r="W36" s="22"/>
      <c r="X36" s="22"/>
      <c r="Y36" s="22"/>
      <c r="Z36" s="22"/>
      <c r="AA36" s="68"/>
      <c r="AB36" s="22"/>
      <c r="AC36" s="22"/>
      <c r="AD36" s="22"/>
      <c r="AE36" s="22"/>
      <c r="AF36" s="30"/>
      <c r="AK36" s="30"/>
      <c r="AL36" s="22"/>
      <c r="AM36" s="22"/>
      <c r="AN36" s="22"/>
      <c r="AO36" s="22"/>
      <c r="AP36" s="68"/>
      <c r="AQ36" s="22"/>
      <c r="AR36" s="22"/>
      <c r="AS36" s="22"/>
      <c r="AT36" s="22"/>
      <c r="AU36" s="68"/>
      <c r="AV36" s="22"/>
      <c r="AW36" s="22"/>
      <c r="AX36" s="22"/>
      <c r="AY36" s="22"/>
      <c r="AZ36" s="68"/>
      <c r="BA36" s="22"/>
      <c r="BB36" s="22"/>
      <c r="BC36" s="22"/>
      <c r="BD36" s="22"/>
      <c r="BE36" s="68"/>
      <c r="BF36" s="22"/>
      <c r="BG36" s="22"/>
      <c r="BH36" s="22"/>
      <c r="BI36" s="22"/>
      <c r="BJ36" s="68"/>
      <c r="BK36" s="22"/>
      <c r="BL36" s="22"/>
      <c r="BM36" s="22"/>
      <c r="BN36" s="22"/>
      <c r="BO36" s="68"/>
      <c r="BP36" s="22"/>
      <c r="BQ36" s="22"/>
      <c r="BR36" s="22"/>
      <c r="BS36" s="22"/>
      <c r="BT36" s="68"/>
      <c r="BU36" s="22"/>
      <c r="BV36" s="22"/>
      <c r="BW36" s="22"/>
      <c r="BX36" s="22"/>
      <c r="BY36" s="68"/>
      <c r="BZ36" s="69"/>
      <c r="CA36" s="22"/>
      <c r="CB36" s="22"/>
      <c r="CC36" s="69"/>
      <c r="CD36" s="68"/>
      <c r="CE36" s="22"/>
      <c r="CF36" s="22"/>
      <c r="CG36" s="22"/>
      <c r="CH36" s="22"/>
      <c r="CI36" s="68"/>
      <c r="CJ36" s="22"/>
      <c r="CK36" s="22"/>
      <c r="CL36" s="22"/>
      <c r="CM36" s="22"/>
      <c r="CN36" s="68"/>
      <c r="CO36" s="22"/>
      <c r="CP36" s="22"/>
      <c r="CQ36" s="22"/>
      <c r="CR36" s="22"/>
      <c r="CS36" s="68"/>
      <c r="DC36" s="30"/>
      <c r="DH36" s="30"/>
      <c r="DM36" s="30"/>
      <c r="DR36" s="30"/>
    </row>
    <row r="37" spans="1:186" x14ac:dyDescent="0.25">
      <c r="A37" s="76" t="str">
        <f>EB2</f>
        <v>Thomas K</v>
      </c>
      <c r="B37" s="5">
        <f>EB43</f>
        <v>2</v>
      </c>
      <c r="C37" s="15">
        <f>EC43</f>
        <v>12</v>
      </c>
      <c r="D37" s="15">
        <f>ED43</f>
        <v>0</v>
      </c>
      <c r="E37" s="15">
        <f>EE43</f>
        <v>18</v>
      </c>
      <c r="F37" s="15">
        <f>EF43</f>
        <v>2</v>
      </c>
      <c r="G37" s="7"/>
      <c r="H37" s="24"/>
      <c r="I37" s="7"/>
      <c r="J37" s="7">
        <f t="shared" si="6"/>
        <v>9</v>
      </c>
      <c r="K37" s="7"/>
      <c r="L37" s="68"/>
      <c r="M37" s="70"/>
      <c r="N37" s="22"/>
      <c r="O37" s="22"/>
      <c r="P37" s="22"/>
      <c r="Q37" s="68"/>
      <c r="R37" s="70"/>
      <c r="S37" s="70"/>
      <c r="T37" s="70"/>
      <c r="U37" s="22"/>
      <c r="V37" s="68"/>
      <c r="W37" s="22"/>
      <c r="X37" s="22"/>
      <c r="Y37" s="22"/>
      <c r="Z37" s="22"/>
      <c r="AA37" s="68"/>
      <c r="AB37" s="22"/>
      <c r="AC37" s="22"/>
      <c r="AD37" s="22"/>
      <c r="AE37" s="22"/>
      <c r="AF37" s="30"/>
      <c r="AK37" s="30"/>
      <c r="AL37" s="22"/>
      <c r="AM37" s="22"/>
      <c r="AN37" s="22"/>
      <c r="AO37" s="22"/>
      <c r="AP37" s="68"/>
      <c r="AQ37" s="22"/>
      <c r="AR37" s="22"/>
      <c r="AS37" s="22"/>
      <c r="AT37" s="22"/>
      <c r="AU37" s="68"/>
      <c r="AV37" s="22"/>
      <c r="AW37" s="22"/>
      <c r="AX37" s="22"/>
      <c r="AY37" s="22"/>
      <c r="AZ37" s="68"/>
      <c r="BA37" s="22"/>
      <c r="BB37" s="22"/>
      <c r="BC37" s="22"/>
      <c r="BD37" s="22"/>
      <c r="BE37" s="68"/>
      <c r="BF37" s="22"/>
      <c r="BG37" s="22"/>
      <c r="BH37" s="22"/>
      <c r="BI37" s="22"/>
      <c r="BJ37" s="68"/>
      <c r="BK37" s="22"/>
      <c r="BL37" s="22"/>
      <c r="BM37" s="22"/>
      <c r="BN37" s="22"/>
      <c r="BO37" s="68"/>
      <c r="BP37" s="22"/>
      <c r="BQ37" s="22"/>
      <c r="BR37" s="22"/>
      <c r="BS37" s="22"/>
      <c r="BT37" s="68"/>
      <c r="BU37" s="22"/>
      <c r="BV37" s="22"/>
      <c r="BW37" s="22"/>
      <c r="BX37" s="22"/>
      <c r="BY37" s="68"/>
      <c r="BZ37" s="69"/>
      <c r="CA37" s="22"/>
      <c r="CB37" s="22"/>
      <c r="CC37" s="69"/>
      <c r="CD37" s="68"/>
      <c r="CE37" s="22"/>
      <c r="CF37" s="22"/>
      <c r="CG37" s="22"/>
      <c r="CH37" s="22"/>
      <c r="CI37" s="68"/>
      <c r="CJ37" s="22"/>
      <c r="CK37" s="22"/>
      <c r="CL37" s="22"/>
      <c r="CM37" s="22"/>
      <c r="CN37" s="68"/>
      <c r="CO37" s="22"/>
      <c r="CP37" s="22"/>
      <c r="CQ37" s="22"/>
      <c r="CR37" s="22"/>
      <c r="CS37" s="68"/>
      <c r="DC37" s="30"/>
      <c r="DH37" s="30"/>
      <c r="DM37" s="30"/>
      <c r="DR37" s="30"/>
    </row>
    <row r="38" spans="1:186" x14ac:dyDescent="0.25">
      <c r="A38" s="76" t="s">
        <v>1050</v>
      </c>
      <c r="B38" s="5">
        <f>FA43</f>
        <v>2</v>
      </c>
      <c r="C38" s="15">
        <f>FB43</f>
        <v>12</v>
      </c>
      <c r="D38" s="15">
        <f>FC43</f>
        <v>0</v>
      </c>
      <c r="E38" s="15">
        <f>FD43</f>
        <v>17</v>
      </c>
      <c r="F38" s="15">
        <f>FE43</f>
        <v>0</v>
      </c>
      <c r="G38" s="7"/>
      <c r="H38" s="24"/>
      <c r="I38" s="7"/>
      <c r="J38" s="7">
        <f t="shared" si="6"/>
        <v>8.5</v>
      </c>
      <c r="K38" s="7"/>
      <c r="L38" s="68"/>
      <c r="M38" s="70"/>
      <c r="N38" s="22"/>
      <c r="O38" s="22"/>
      <c r="P38" s="22"/>
      <c r="Q38" s="68"/>
      <c r="R38" s="70"/>
      <c r="S38" s="70"/>
      <c r="T38" s="70"/>
      <c r="U38" s="22"/>
      <c r="V38" s="68"/>
      <c r="W38" s="22"/>
      <c r="X38" s="22"/>
      <c r="Y38" s="22"/>
      <c r="Z38" s="22"/>
      <c r="AA38" s="68"/>
      <c r="AB38" s="22"/>
      <c r="AC38" s="22"/>
      <c r="AD38" s="22"/>
      <c r="AE38" s="22"/>
      <c r="AF38" s="30"/>
      <c r="AK38" s="30"/>
      <c r="AL38" s="22"/>
      <c r="AM38" s="22"/>
      <c r="AN38" s="22"/>
      <c r="AO38" s="22"/>
      <c r="AP38" s="68"/>
      <c r="AQ38" s="22"/>
      <c r="AR38" s="22"/>
      <c r="AS38" s="22"/>
      <c r="AT38" s="22"/>
      <c r="AU38" s="68"/>
      <c r="AV38" s="22"/>
      <c r="AW38" s="22"/>
      <c r="AX38" s="22"/>
      <c r="AY38" s="22"/>
      <c r="AZ38" s="68"/>
      <c r="BA38" s="22"/>
      <c r="BB38" s="22"/>
      <c r="BC38" s="22"/>
      <c r="BD38" s="22"/>
      <c r="BE38" s="68"/>
      <c r="BF38" s="22"/>
      <c r="BG38" s="22"/>
      <c r="BH38" s="22"/>
      <c r="BI38" s="22"/>
      <c r="BJ38" s="68"/>
      <c r="BK38" s="22"/>
      <c r="BL38" s="22"/>
      <c r="BM38" s="22"/>
      <c r="BN38" s="22"/>
      <c r="BO38" s="68"/>
      <c r="BP38" s="22"/>
      <c r="BQ38" s="22"/>
      <c r="BR38" s="22"/>
      <c r="BS38" s="22"/>
      <c r="BT38" s="68"/>
      <c r="BU38" s="22"/>
      <c r="BV38" s="22"/>
      <c r="BW38" s="22"/>
      <c r="BX38" s="22"/>
      <c r="BY38" s="68"/>
      <c r="BZ38" s="69"/>
      <c r="CA38" s="22"/>
      <c r="CB38" s="22"/>
      <c r="CC38" s="69"/>
      <c r="CD38" s="68"/>
      <c r="CE38" s="22"/>
      <c r="CF38" s="22"/>
      <c r="CG38" s="22"/>
      <c r="CH38" s="22"/>
      <c r="CI38" s="68"/>
      <c r="CJ38" s="22"/>
      <c r="CK38" s="22"/>
      <c r="CL38" s="22"/>
      <c r="CM38" s="22"/>
      <c r="CN38" s="68"/>
      <c r="CO38" s="22"/>
      <c r="CP38" s="22"/>
      <c r="CQ38" s="22"/>
      <c r="CR38" s="22"/>
      <c r="CS38" s="68"/>
      <c r="DC38" s="30"/>
      <c r="DH38" s="30"/>
      <c r="DM38" s="30"/>
      <c r="DR38" s="30"/>
    </row>
    <row r="39" spans="1:186" x14ac:dyDescent="0.25">
      <c r="K39" s="7"/>
      <c r="L39" s="68"/>
      <c r="M39" s="70"/>
      <c r="N39" s="22"/>
      <c r="O39" s="22"/>
      <c r="P39" s="22"/>
      <c r="Q39" s="68"/>
      <c r="R39" s="70"/>
      <c r="S39" s="70"/>
      <c r="T39" s="70"/>
      <c r="U39" s="22"/>
      <c r="V39" s="68"/>
      <c r="W39" s="22"/>
      <c r="X39" s="22"/>
      <c r="Y39" s="22"/>
      <c r="Z39" s="22"/>
      <c r="AA39" s="68"/>
      <c r="AB39" s="22"/>
      <c r="AC39" s="22"/>
      <c r="AD39" s="22"/>
      <c r="AE39" s="22"/>
      <c r="AF39" s="30"/>
      <c r="AK39" s="30"/>
      <c r="AL39" s="22"/>
      <c r="AM39" s="22"/>
      <c r="AN39" s="22"/>
      <c r="AO39" s="22"/>
      <c r="AP39" s="68"/>
      <c r="AQ39" s="22"/>
      <c r="AR39" s="22"/>
      <c r="AS39" s="22"/>
      <c r="AT39" s="22"/>
      <c r="AU39" s="68"/>
      <c r="AV39" s="22"/>
      <c r="AW39" s="22"/>
      <c r="AX39" s="22"/>
      <c r="AY39" s="22"/>
      <c r="AZ39" s="68"/>
      <c r="BA39" s="22"/>
      <c r="BB39" s="22"/>
      <c r="BC39" s="22"/>
      <c r="BD39" s="22"/>
      <c r="BE39" s="68"/>
      <c r="BF39" s="22"/>
      <c r="BG39" s="22"/>
      <c r="BH39" s="22"/>
      <c r="BI39" s="22"/>
      <c r="BJ39" s="68"/>
      <c r="BK39" s="22"/>
      <c r="BL39" s="22"/>
      <c r="BM39" s="22"/>
      <c r="BN39" s="22"/>
      <c r="BO39" s="68"/>
      <c r="BP39" s="22"/>
      <c r="BQ39" s="22"/>
      <c r="BR39" s="22"/>
      <c r="BS39" s="22"/>
      <c r="BT39" s="68"/>
      <c r="BU39" s="22"/>
      <c r="BV39" s="22"/>
      <c r="BW39" s="22"/>
      <c r="BX39" s="22"/>
      <c r="BY39" s="68"/>
      <c r="BZ39" s="69"/>
      <c r="CA39" s="22"/>
      <c r="CB39" s="22"/>
      <c r="CC39" s="69"/>
      <c r="CD39" s="68"/>
      <c r="CE39" s="22"/>
      <c r="CF39" s="22"/>
      <c r="CG39" s="22"/>
      <c r="CH39" s="22"/>
      <c r="CI39" s="68"/>
      <c r="CJ39" s="22"/>
      <c r="CK39" s="22"/>
      <c r="CL39" s="22"/>
      <c r="CM39" s="22"/>
      <c r="CN39" s="68"/>
      <c r="CO39" s="22"/>
      <c r="CP39" s="22"/>
      <c r="CQ39" s="22"/>
      <c r="CR39" s="22"/>
      <c r="CS39" s="68"/>
      <c r="DC39" s="30"/>
      <c r="DH39" s="30"/>
      <c r="DM39" s="30"/>
      <c r="DR39" s="30"/>
    </row>
    <row r="40" spans="1:186" x14ac:dyDescent="0.25">
      <c r="B40" s="9">
        <f>TRUNC(C40/6)+0.1*(C40-6*TRUNC(C40/6))</f>
        <v>868.3</v>
      </c>
      <c r="C40" s="16">
        <f>SUM(C3:C38)</f>
        <v>5211</v>
      </c>
      <c r="D40" s="16">
        <f>SUM(D3:D38)</f>
        <v>50</v>
      </c>
      <c r="E40" s="16">
        <f>SUM(E3:E38)</f>
        <v>4776</v>
      </c>
      <c r="F40" s="16">
        <f>SUM(F3:F38)</f>
        <v>210</v>
      </c>
      <c r="G40" s="8">
        <f>E40/F40</f>
        <v>22.742857142857144</v>
      </c>
      <c r="H40" s="16">
        <f>SUM(H4:H38)</f>
        <v>18</v>
      </c>
      <c r="I40" s="8">
        <f>C40/F40</f>
        <v>24.814285714285713</v>
      </c>
      <c r="J40" s="8">
        <f>6*E40/C40</f>
        <v>5.4991364421416238</v>
      </c>
      <c r="K40" s="7"/>
      <c r="L40" s="68"/>
      <c r="M40" s="70"/>
      <c r="N40" s="22"/>
      <c r="O40" s="22"/>
      <c r="P40" s="22"/>
      <c r="Q40" s="68"/>
      <c r="R40" s="70"/>
      <c r="S40" s="70"/>
      <c r="T40" s="70"/>
      <c r="U40" s="22"/>
      <c r="V40" s="68"/>
      <c r="W40" s="22"/>
      <c r="X40" s="22"/>
      <c r="Y40" s="22"/>
      <c r="Z40" s="22"/>
      <c r="AA40" s="68"/>
      <c r="AB40" s="22"/>
      <c r="AC40" s="22"/>
      <c r="AD40" s="22"/>
      <c r="AE40" s="22"/>
      <c r="AF40" s="68"/>
      <c r="AG40" s="70"/>
      <c r="AH40" s="22"/>
      <c r="AI40" s="22"/>
      <c r="AJ40" s="22"/>
      <c r="AK40" s="68"/>
      <c r="AL40" s="22"/>
      <c r="AM40" s="22"/>
      <c r="AN40" s="22"/>
      <c r="AO40" s="22"/>
      <c r="AP40" s="68"/>
      <c r="AQ40" s="22"/>
      <c r="AR40" s="22"/>
      <c r="AS40" s="22"/>
      <c r="AT40" s="22"/>
      <c r="AU40" s="68"/>
      <c r="AV40" s="22"/>
      <c r="AW40" s="22"/>
      <c r="AX40" s="22"/>
      <c r="AY40" s="22"/>
      <c r="AZ40" s="68"/>
      <c r="BA40" s="22"/>
      <c r="BB40" s="22"/>
      <c r="BC40" s="22"/>
      <c r="BD40" s="22"/>
      <c r="BE40" s="68"/>
      <c r="BF40" s="22"/>
      <c r="BG40" s="22"/>
      <c r="BH40" s="22"/>
      <c r="BI40" s="22"/>
      <c r="BJ40" s="68"/>
      <c r="BK40" s="22"/>
      <c r="BL40" s="22"/>
      <c r="BM40" s="22"/>
      <c r="BN40" s="22"/>
      <c r="BO40" s="68"/>
      <c r="BP40" s="22"/>
      <c r="BQ40" s="22"/>
      <c r="BR40" s="22"/>
      <c r="BS40" s="22"/>
      <c r="BT40" s="68"/>
      <c r="BU40" s="22"/>
      <c r="BV40" s="22"/>
      <c r="BW40" s="22"/>
      <c r="BX40" s="22"/>
      <c r="BY40" s="68"/>
      <c r="BZ40" s="69"/>
      <c r="CA40" s="22"/>
      <c r="CB40" s="22"/>
      <c r="CC40" s="69"/>
      <c r="CD40" s="68"/>
      <c r="CE40" s="22"/>
      <c r="CF40" s="22"/>
      <c r="CG40" s="22"/>
      <c r="CH40" s="22"/>
      <c r="CI40" s="68"/>
      <c r="CJ40" s="22"/>
      <c r="CK40" s="22"/>
      <c r="CL40" s="22"/>
      <c r="CM40" s="22"/>
      <c r="CN40" s="68"/>
      <c r="CO40" s="22"/>
      <c r="CP40" s="22"/>
      <c r="CQ40" s="22"/>
      <c r="CR40" s="22"/>
      <c r="CS40" s="68"/>
      <c r="DC40" s="30"/>
      <c r="DH40" s="30"/>
      <c r="DM40" s="30"/>
      <c r="DR40" s="30"/>
    </row>
    <row r="41" spans="1:186" x14ac:dyDescent="0.25">
      <c r="F41" s="66" t="s">
        <v>1081</v>
      </c>
      <c r="G41" s="49"/>
      <c r="K41" s="7"/>
      <c r="L41" s="68"/>
      <c r="M41" s="69"/>
      <c r="N41" s="22"/>
      <c r="O41" s="22"/>
      <c r="P41" s="22"/>
      <c r="Q41" s="68"/>
      <c r="R41" s="70"/>
      <c r="S41" s="70"/>
      <c r="T41" s="70"/>
      <c r="U41" s="22"/>
      <c r="V41" s="68"/>
      <c r="W41" s="22"/>
      <c r="X41" s="22"/>
      <c r="Y41" s="22"/>
      <c r="Z41" s="22"/>
      <c r="AA41" s="68"/>
      <c r="AB41" s="22"/>
      <c r="AC41" s="22"/>
      <c r="AD41" s="22"/>
      <c r="AE41" s="22"/>
      <c r="AF41" s="68"/>
      <c r="AG41" s="70"/>
      <c r="AH41" s="22"/>
      <c r="AI41" s="22"/>
      <c r="AJ41" s="22"/>
      <c r="AK41" s="68"/>
      <c r="AL41" s="70"/>
      <c r="AM41" s="22"/>
      <c r="AN41" s="22"/>
      <c r="AO41" s="22"/>
      <c r="AP41" s="68"/>
      <c r="AQ41" s="70"/>
      <c r="AR41" s="22"/>
      <c r="AS41" s="22"/>
      <c r="AT41" s="22"/>
      <c r="AU41" s="68"/>
      <c r="AV41" s="22"/>
      <c r="AW41" s="22"/>
      <c r="AX41" s="22"/>
      <c r="AY41" s="22"/>
      <c r="AZ41" s="68"/>
      <c r="BA41" s="22"/>
      <c r="BB41" s="22"/>
      <c r="BC41" s="22"/>
      <c r="BD41" s="22"/>
      <c r="BE41" s="68"/>
      <c r="BF41" s="22"/>
      <c r="BG41" s="22"/>
      <c r="BH41" s="22"/>
      <c r="BI41" s="22"/>
      <c r="BJ41" s="68"/>
      <c r="BK41" s="70"/>
      <c r="BL41" s="70"/>
      <c r="BM41" s="22"/>
      <c r="BN41" s="22"/>
      <c r="BO41" s="68"/>
      <c r="BP41" s="70"/>
      <c r="BQ41" s="22"/>
      <c r="BR41" s="22"/>
      <c r="BS41" s="22"/>
      <c r="BT41" s="68"/>
      <c r="BU41" s="70"/>
      <c r="BV41" s="22"/>
      <c r="BW41" s="22"/>
      <c r="BX41" s="22"/>
      <c r="BY41" s="68"/>
      <c r="BZ41" s="70"/>
      <c r="CA41" s="22"/>
      <c r="CB41" s="22"/>
      <c r="CC41" s="22"/>
      <c r="CD41" s="68"/>
      <c r="CE41" s="70"/>
      <c r="CF41" s="22"/>
      <c r="CG41" s="22"/>
      <c r="CH41" s="22"/>
      <c r="CI41" s="68"/>
      <c r="CJ41" s="22"/>
      <c r="CK41" s="22"/>
      <c r="CL41" s="22"/>
      <c r="CM41" s="22"/>
      <c r="CN41" s="68"/>
      <c r="CO41" s="22"/>
      <c r="CP41" s="22"/>
      <c r="CQ41" s="22"/>
      <c r="CR41" s="22"/>
      <c r="CS41" s="68"/>
      <c r="DC41" s="30"/>
      <c r="DH41" s="30"/>
      <c r="DM41" s="30"/>
      <c r="DR41" s="30"/>
    </row>
    <row r="42" spans="1:186" x14ac:dyDescent="0.25">
      <c r="A42" s="1" t="s">
        <v>19</v>
      </c>
      <c r="K42" s="7"/>
      <c r="L42" s="68"/>
      <c r="M42" s="70"/>
      <c r="N42" s="22"/>
      <c r="O42" s="22"/>
      <c r="P42" s="22"/>
      <c r="Q42" s="68"/>
      <c r="R42" s="70"/>
      <c r="S42" s="70"/>
      <c r="T42" s="70"/>
      <c r="U42" s="22"/>
      <c r="V42" s="68"/>
      <c r="W42" s="22"/>
      <c r="X42" s="22"/>
      <c r="Y42" s="22"/>
      <c r="Z42" s="22"/>
      <c r="AA42" s="68"/>
      <c r="AB42" s="22"/>
      <c r="AC42" s="22"/>
      <c r="AD42" s="22"/>
      <c r="AE42" s="22"/>
      <c r="AF42" s="68"/>
      <c r="AG42" s="70"/>
      <c r="AH42" s="22"/>
      <c r="AI42" s="22"/>
      <c r="AJ42" s="22"/>
      <c r="AK42" s="68"/>
      <c r="AL42" s="70"/>
      <c r="AM42" s="22"/>
      <c r="AN42" s="22"/>
      <c r="AO42" s="22"/>
      <c r="AP42" s="68"/>
      <c r="AQ42" s="22"/>
      <c r="AR42" s="22"/>
      <c r="AS42" s="22"/>
      <c r="AT42" s="22"/>
      <c r="AU42" s="68"/>
      <c r="AV42" s="22"/>
      <c r="AW42" s="22"/>
      <c r="AX42" s="22"/>
      <c r="AY42" s="22"/>
      <c r="AZ42" s="68"/>
      <c r="BA42" s="22"/>
      <c r="BB42" s="22"/>
      <c r="BC42" s="22"/>
      <c r="BD42" s="22"/>
      <c r="BE42" s="68"/>
      <c r="BF42" s="22"/>
      <c r="BG42" s="22"/>
      <c r="BH42" s="22"/>
      <c r="BI42" s="22"/>
      <c r="BJ42" s="68"/>
      <c r="BK42" s="22"/>
      <c r="BL42" s="22"/>
      <c r="BM42" s="22"/>
      <c r="BN42" s="22"/>
      <c r="BO42" s="68"/>
      <c r="BP42" s="70"/>
      <c r="BQ42" s="22"/>
      <c r="BR42" s="22"/>
      <c r="BS42" s="22"/>
      <c r="BT42" s="68"/>
      <c r="BU42" s="70"/>
      <c r="BV42" s="22"/>
      <c r="BW42" s="22"/>
      <c r="BX42" s="22"/>
      <c r="BY42" s="68"/>
      <c r="BZ42" s="70"/>
      <c r="CA42" s="22"/>
      <c r="CB42" s="22"/>
      <c r="CC42" s="22"/>
      <c r="CD42" s="68"/>
      <c r="CE42" s="70"/>
      <c r="CF42" s="22"/>
      <c r="CG42" s="22"/>
      <c r="CH42" s="22"/>
      <c r="CI42" s="68"/>
      <c r="CJ42" s="22"/>
      <c r="CK42" s="22"/>
      <c r="CL42" s="22"/>
      <c r="CM42" s="22"/>
      <c r="CN42" s="68"/>
      <c r="CO42" s="22"/>
      <c r="CP42" s="22"/>
      <c r="CQ42" s="22"/>
      <c r="CR42" s="22"/>
      <c r="CS42" s="68"/>
      <c r="DH42" s="30"/>
      <c r="DM42" s="30"/>
      <c r="DR42" s="30"/>
    </row>
    <row r="43" spans="1:186" x14ac:dyDescent="0.25">
      <c r="A43" s="49"/>
      <c r="B43" s="49"/>
      <c r="C43" s="49"/>
      <c r="D43" s="49"/>
      <c r="E43" s="50"/>
      <c r="J43" s="6"/>
      <c r="K43" s="7"/>
      <c r="L43" s="68">
        <f>TRUNC(M43/6)+0.1*(M43-6*TRUNC(M43/6))</f>
        <v>30</v>
      </c>
      <c r="M43" s="22">
        <f>SUM(M3:M42)</f>
        <v>180</v>
      </c>
      <c r="N43" s="22">
        <f>SUM(N3:N42)</f>
        <v>1</v>
      </c>
      <c r="O43" s="22">
        <f>SUM(O3:O42)</f>
        <v>244</v>
      </c>
      <c r="P43" s="22">
        <f>SUM(P3:P42)</f>
        <v>4</v>
      </c>
      <c r="Q43" s="68">
        <f>TRUNC(R43/6)+0.1*(R43-6*TRUNC(R43/6))</f>
        <v>22.5</v>
      </c>
      <c r="R43" s="22">
        <f>SUM(R3:R42)</f>
        <v>137</v>
      </c>
      <c r="S43" s="22">
        <f>SUM(S3:S42)</f>
        <v>1</v>
      </c>
      <c r="T43" s="22">
        <f>SUM(T3:T42)</f>
        <v>119</v>
      </c>
      <c r="U43" s="22">
        <f>SUM(U3:U42)</f>
        <v>4</v>
      </c>
      <c r="V43" s="68">
        <f>TRUNC(W43/6)+0.1*(W43-6*TRUNC(W43/6))</f>
        <v>21.2</v>
      </c>
      <c r="W43" s="22">
        <f>SUM(W3:W42)</f>
        <v>128</v>
      </c>
      <c r="X43" s="22">
        <f>SUM(X3:X42)</f>
        <v>0</v>
      </c>
      <c r="Y43" s="22">
        <f>SUM(Y3:Y42)</f>
        <v>159</v>
      </c>
      <c r="Z43" s="22">
        <f>SUM(Z3:Z42)</f>
        <v>5</v>
      </c>
      <c r="AA43" s="68">
        <f>TRUNC(AB43/6)+0.1*(AB43-6*TRUNC(AB43/6))</f>
        <v>65.400000000000006</v>
      </c>
      <c r="AB43" s="22">
        <f>SUM(AB3:AB42)</f>
        <v>394</v>
      </c>
      <c r="AC43" s="22">
        <f>SUM(AC3:AC42)</f>
        <v>8</v>
      </c>
      <c r="AD43" s="22">
        <f>SUM(AD3:AD42)</f>
        <v>293</v>
      </c>
      <c r="AE43" s="22">
        <f>SUM(AE3:AE42)</f>
        <v>20</v>
      </c>
      <c r="AF43" s="68">
        <f>TRUNC(AG43/6)+0.1*(AG43-6*TRUNC(AG43/6))</f>
        <v>8</v>
      </c>
      <c r="AG43" s="22">
        <f>SUM(AG3:AG42)</f>
        <v>48</v>
      </c>
      <c r="AH43" s="22">
        <f>SUM(AH3:AH42)</f>
        <v>0</v>
      </c>
      <c r="AI43" s="22">
        <f>SUM(AI3:AI42)</f>
        <v>64</v>
      </c>
      <c r="AJ43" s="22">
        <f>SUM(AJ3:AJ42)</f>
        <v>2</v>
      </c>
      <c r="AK43" s="68">
        <f>TRUNC(AL43/6)+0.1*(AL43-6*TRUNC(AL43/6))</f>
        <v>74.099999999999994</v>
      </c>
      <c r="AL43" s="22">
        <f>SUM(AL3:AL42)</f>
        <v>445</v>
      </c>
      <c r="AM43" s="22">
        <f>SUM(AM3:AM42)</f>
        <v>11</v>
      </c>
      <c r="AN43" s="22">
        <f>SUM(AN3:AN42)</f>
        <v>302</v>
      </c>
      <c r="AO43" s="22">
        <f>SUM(AO3:AO42)</f>
        <v>13</v>
      </c>
      <c r="AP43" s="68">
        <f>TRUNC(AQ43/6)+0.1*(AQ43-6*TRUNC(AQ43/6))</f>
        <v>74.3</v>
      </c>
      <c r="AQ43" s="22">
        <f>SUM(AQ3:AQ42)</f>
        <v>447</v>
      </c>
      <c r="AR43" s="22">
        <f>SUM(AR3:AR42)</f>
        <v>5</v>
      </c>
      <c r="AS43" s="22">
        <f>SUM(AS3:AS42)</f>
        <v>361</v>
      </c>
      <c r="AT43" s="22">
        <f>SUM(AT3:AT42)</f>
        <v>14</v>
      </c>
      <c r="AU43" s="68">
        <f>TRUNC(AV43/6)+0.1*(AV43-6*TRUNC(AV43/6))</f>
        <v>5</v>
      </c>
      <c r="AV43" s="22">
        <f>SUM(AV3:AV42)</f>
        <v>30</v>
      </c>
      <c r="AW43" s="22">
        <f>SUM(AW3:AW42)</f>
        <v>0</v>
      </c>
      <c r="AX43" s="22">
        <f>SUM(AX3:AX42)</f>
        <v>32</v>
      </c>
      <c r="AY43" s="22">
        <f>SUM(AY3:AY42)</f>
        <v>0</v>
      </c>
      <c r="AZ43" s="68">
        <f>TRUNC(BA43/6)+0.1*(BA43-6*TRUNC(BA43/6))</f>
        <v>22</v>
      </c>
      <c r="BA43" s="22">
        <f>SUM(BA3:BA42)</f>
        <v>132</v>
      </c>
      <c r="BB43" s="22">
        <f>SUM(BB3:BB42)</f>
        <v>0</v>
      </c>
      <c r="BC43" s="22">
        <f>SUM(BC3:BC42)</f>
        <v>146</v>
      </c>
      <c r="BD43" s="22">
        <f>SUM(BD3:BD42)</f>
        <v>4</v>
      </c>
      <c r="BE43" s="68">
        <f>TRUNC(BF43/6)+0.1*(BF43-6*TRUNC(BF43/6))</f>
        <v>65.5</v>
      </c>
      <c r="BF43" s="22">
        <f>SUM(BF3:BF42)</f>
        <v>395</v>
      </c>
      <c r="BG43" s="22">
        <f>SUM(BG3:BG42)</f>
        <v>2</v>
      </c>
      <c r="BH43" s="22">
        <f>SUM(BH3:BH42)</f>
        <v>391</v>
      </c>
      <c r="BI43" s="22">
        <f>SUM(BI3:BI42)</f>
        <v>19</v>
      </c>
      <c r="BJ43" s="68">
        <f>TRUNC(BK43/6)+0.1*(BK43-6*TRUNC(BK43/6))</f>
        <v>57.4</v>
      </c>
      <c r="BK43" s="22">
        <f>SUM(BK3:BK42)</f>
        <v>346</v>
      </c>
      <c r="BL43" s="22">
        <f>SUM(BL3:BL42)</f>
        <v>1</v>
      </c>
      <c r="BM43" s="22">
        <f>SUM(BM3:BM42)</f>
        <v>297</v>
      </c>
      <c r="BN43" s="22">
        <f>SUM(BN3:BN42)</f>
        <v>16</v>
      </c>
      <c r="BO43" s="68">
        <f>TRUNC(BP43/6)+0.1*(BP43-6*TRUNC(BP43/6))</f>
        <v>29.3</v>
      </c>
      <c r="BP43" s="22">
        <f>SUM(BP3:BP42)</f>
        <v>177</v>
      </c>
      <c r="BQ43" s="22">
        <f>SUM(BQ3:BQ42)</f>
        <v>1</v>
      </c>
      <c r="BR43" s="22">
        <f>SUM(BR3:BR42)</f>
        <v>122</v>
      </c>
      <c r="BS43" s="22">
        <f>SUM(BS3:BS42)</f>
        <v>10</v>
      </c>
      <c r="BT43" s="68">
        <f>TRUNC(BU43/6)+0.1*(BU43-6*TRUNC(BU43/6))</f>
        <v>14</v>
      </c>
      <c r="BU43" s="22">
        <f>SUM(BU3:BU42)</f>
        <v>84</v>
      </c>
      <c r="BV43" s="22">
        <f>SUM(BV3:BV42)</f>
        <v>0</v>
      </c>
      <c r="BW43" s="22">
        <f>SUM(BW3:BW42)</f>
        <v>98</v>
      </c>
      <c r="BX43" s="22">
        <f>SUM(BX3:BX42)</f>
        <v>0</v>
      </c>
      <c r="BY43" s="68">
        <f>TRUNC(BZ43/6)+0.1*(BZ43-6*TRUNC(BZ43/6))</f>
        <v>53</v>
      </c>
      <c r="BZ43" s="22">
        <f>SUM(BZ3:BZ42)</f>
        <v>318</v>
      </c>
      <c r="CA43" s="22">
        <f>SUM(CA3:CA42)</f>
        <v>4</v>
      </c>
      <c r="CB43" s="22">
        <f>SUM(CB3:CB42)</f>
        <v>309</v>
      </c>
      <c r="CC43" s="22">
        <f>SUM(CC3:CC42)</f>
        <v>13</v>
      </c>
      <c r="CD43" s="68">
        <f>TRUNC(CE43/6)+0.1*(CE43-6*TRUNC(CE43/6))</f>
        <v>63.4</v>
      </c>
      <c r="CE43" s="22">
        <f>SUM(CE3:CE42)</f>
        <v>382</v>
      </c>
      <c r="CF43" s="22">
        <f>SUM(CF3:CF42)</f>
        <v>3</v>
      </c>
      <c r="CG43" s="22">
        <f>SUM(CG3:CG42)</f>
        <v>333</v>
      </c>
      <c r="CH43" s="22">
        <f>SUM(CH3:CH42)</f>
        <v>15</v>
      </c>
      <c r="CI43" s="68">
        <f>TRUNC(CJ43/6)+0.1*(CJ43-6*TRUNC(CJ43/6))</f>
        <v>19</v>
      </c>
      <c r="CJ43" s="22">
        <f>SUM(CJ3:CJ42)</f>
        <v>114</v>
      </c>
      <c r="CK43" s="22">
        <f>SUM(CK3:CK42)</f>
        <v>2</v>
      </c>
      <c r="CL43" s="22">
        <f>SUM(CL3:CL42)</f>
        <v>112</v>
      </c>
      <c r="CM43" s="22">
        <f>SUM(CM3:CM42)</f>
        <v>3</v>
      </c>
      <c r="CN43" s="68">
        <f>TRUNC(CO43/6)+0.1*(CO43-6*TRUNC(CO43/6))</f>
        <v>90</v>
      </c>
      <c r="CO43" s="22">
        <f>SUM(CO3:CO42)</f>
        <v>540</v>
      </c>
      <c r="CP43" s="22">
        <f>SUM(CP3:CP42)</f>
        <v>5</v>
      </c>
      <c r="CQ43" s="22">
        <f>SUM(CQ3:CQ42)</f>
        <v>511</v>
      </c>
      <c r="CR43" s="22">
        <f>SUM(CR3:CR42)</f>
        <v>34</v>
      </c>
      <c r="CS43" s="68">
        <f>TRUNC(CT43/6)+0.1*(CT43-6*TRUNC(CT43/6))</f>
        <v>26.1</v>
      </c>
      <c r="CT43" s="22">
        <f>SUM(CT3:CT42)</f>
        <v>157</v>
      </c>
      <c r="CU43" s="22">
        <f>SUM(CU3:CU42)</f>
        <v>0</v>
      </c>
      <c r="CV43" s="22">
        <f>SUM(CV3:CV42)</f>
        <v>175</v>
      </c>
      <c r="CW43" s="22">
        <f>SUM(CW3:CW42)</f>
        <v>5</v>
      </c>
      <c r="CX43" s="68">
        <f>TRUNC(CY43/6)+0.1*(CY43-6*TRUNC(CY43/6))</f>
        <v>29.2</v>
      </c>
      <c r="CY43" s="22">
        <f>SUM(CY3:CY42)</f>
        <v>176</v>
      </c>
      <c r="CZ43" s="22">
        <f>SUM(CZ3:CZ42)</f>
        <v>0</v>
      </c>
      <c r="DA43" s="22">
        <f>SUM(DA3:DA42)</f>
        <v>196</v>
      </c>
      <c r="DB43" s="22">
        <f>SUM(DB3:DB42)</f>
        <v>9</v>
      </c>
      <c r="DC43" s="68">
        <f>TRUNC(DD43/6)+0.1*(DD43-6*TRUNC(DD43/6))</f>
        <v>2</v>
      </c>
      <c r="DD43" s="22">
        <f>SUM(DD3:DD42)</f>
        <v>12</v>
      </c>
      <c r="DE43" s="22">
        <f>SUM(DE3:DE42)</f>
        <v>0</v>
      </c>
      <c r="DF43" s="22">
        <f>SUM(DF3:DF42)</f>
        <v>19</v>
      </c>
      <c r="DG43" s="22">
        <f>SUM(DG3:DG42)</f>
        <v>0</v>
      </c>
      <c r="DH43" s="68">
        <f>TRUNC(DI43/6)+0.1*(DI43-6*TRUNC(DI43/6))</f>
        <v>12</v>
      </c>
      <c r="DI43" s="22">
        <f>SUM(DI3:DI42)</f>
        <v>72</v>
      </c>
      <c r="DJ43" s="22">
        <f>SUM(DJ3:DJ42)</f>
        <v>0</v>
      </c>
      <c r="DK43" s="22">
        <f>SUM(DK3:DK42)</f>
        <v>64</v>
      </c>
      <c r="DL43" s="22">
        <f>SUM(DL3:DL42)</f>
        <v>1</v>
      </c>
      <c r="DM43" s="68">
        <f>TRUNC(DN43/6)+0.1*(DN43-6*TRUNC(DN43/6))</f>
        <v>12.3</v>
      </c>
      <c r="DN43" s="22">
        <f>SUM(DN3:DN42)</f>
        <v>75</v>
      </c>
      <c r="DO43" s="22">
        <f>SUM(DO3:DO42)</f>
        <v>1</v>
      </c>
      <c r="DP43" s="22">
        <f>SUM(DP3:DP42)</f>
        <v>77</v>
      </c>
      <c r="DQ43" s="22">
        <f>SUM(DQ3:DQ42)</f>
        <v>1</v>
      </c>
      <c r="DR43" s="68">
        <f>TRUNC(DS43/6)+0.1*(DS43-6*TRUNC(DS43/6))</f>
        <v>12</v>
      </c>
      <c r="DS43" s="22">
        <f>SUM(DS3:DS42)</f>
        <v>72</v>
      </c>
      <c r="DT43" s="22">
        <f>SUM(DT3:DT42)</f>
        <v>2</v>
      </c>
      <c r="DU43" s="22">
        <f>SUM(DU3:DU42)</f>
        <v>46</v>
      </c>
      <c r="DV43" s="22">
        <f>SUM(DV3:DV42)</f>
        <v>1</v>
      </c>
      <c r="DW43" s="68">
        <f>TRUNC(DX43/6)+0.1*(DX43-6*TRUNC(DX43/6))</f>
        <v>9</v>
      </c>
      <c r="DX43" s="22">
        <f>SUM(DX3:DX42)</f>
        <v>54</v>
      </c>
      <c r="DY43" s="22">
        <f>SUM(DY3:DY42)</f>
        <v>0</v>
      </c>
      <c r="DZ43" s="22">
        <f>SUM(DZ3:DZ42)</f>
        <v>58</v>
      </c>
      <c r="EA43" s="22">
        <f>SUM(EA3:EA42)</f>
        <v>4</v>
      </c>
      <c r="EB43" s="68">
        <f>TRUNC(EC43/6)+0.1*(EC43-6*TRUNC(EC43/6))</f>
        <v>2</v>
      </c>
      <c r="EC43" s="22">
        <f>SUM(EC3:EC42)</f>
        <v>12</v>
      </c>
      <c r="ED43" s="22">
        <f>SUM(ED3:ED42)</f>
        <v>0</v>
      </c>
      <c r="EE43" s="22">
        <f>SUM(EE3:EE42)</f>
        <v>18</v>
      </c>
      <c r="EF43" s="22">
        <f>SUM(EF3:EF42)</f>
        <v>2</v>
      </c>
      <c r="EG43" s="68">
        <f>TRUNC(EH43/6)+0.1*(EH43-6*TRUNC(EH43/6))</f>
        <v>5</v>
      </c>
      <c r="EH43" s="22">
        <f>SUM(EH3:EH42)</f>
        <v>30</v>
      </c>
      <c r="EI43" s="22">
        <f>SUM(EI3:EI42)</f>
        <v>1</v>
      </c>
      <c r="EJ43" s="22">
        <f>SUM(EJ3:EJ42)</f>
        <v>15</v>
      </c>
      <c r="EK43" s="22">
        <f>SUM(EK3:EK42)</f>
        <v>1</v>
      </c>
      <c r="EL43" s="68">
        <f>TRUNC(EM43/6)+0.1*(EM43-6*TRUNC(EM43/6))</f>
        <v>8</v>
      </c>
      <c r="EM43" s="22">
        <f>SUM(EM3:EM42)</f>
        <v>48</v>
      </c>
      <c r="EN43" s="22">
        <f>SUM(EN3:EN42)</f>
        <v>0</v>
      </c>
      <c r="EO43" s="22">
        <f>SUM(EO3:EO42)</f>
        <v>44</v>
      </c>
      <c r="EP43" s="22">
        <f>SUM(EP3:EP42)</f>
        <v>3</v>
      </c>
      <c r="EQ43" s="68">
        <f>TRUNC(ER43/6)+0.1*(ER43-6*TRUNC(ER43/6))</f>
        <v>2</v>
      </c>
      <c r="ER43" s="22">
        <f>SUM(ER3:ER42)</f>
        <v>12</v>
      </c>
      <c r="ES43" s="22">
        <f>SUM(ES3:ES42)</f>
        <v>0</v>
      </c>
      <c r="ET43" s="22">
        <f>SUM(ET3:ET42)</f>
        <v>21</v>
      </c>
      <c r="EU43" s="22">
        <f>SUM(EU3:EU42)</f>
        <v>1</v>
      </c>
      <c r="EV43" s="68">
        <f>TRUNC(EW43/6)+0.1*(EW43-6*TRUNC(EW43/6))</f>
        <v>4</v>
      </c>
      <c r="EW43" s="22">
        <f>SUM(EW3:EW42)</f>
        <v>24</v>
      </c>
      <c r="EX43" s="22">
        <f>SUM(EX3:EX42)</f>
        <v>1</v>
      </c>
      <c r="EY43" s="22">
        <f>SUM(EY3:EY42)</f>
        <v>13</v>
      </c>
      <c r="EZ43" s="22">
        <f>SUM(EZ3:EZ42)</f>
        <v>0</v>
      </c>
      <c r="FA43" s="68">
        <f>TRUNC(FB43/6)+0.1*(FB43-6*TRUNC(FB43/6))</f>
        <v>2</v>
      </c>
      <c r="FB43" s="22">
        <f>SUM(FB3:FB42)</f>
        <v>12</v>
      </c>
      <c r="FC43" s="22">
        <f>SUM(FC3:FC42)</f>
        <v>0</v>
      </c>
      <c r="FD43" s="22">
        <f>SUM(FD3:FD42)</f>
        <v>17</v>
      </c>
      <c r="FE43" s="22">
        <f>SUM(FE3:FE42)</f>
        <v>0</v>
      </c>
      <c r="FF43" s="68">
        <f>TRUNC(FG43/6)+0.1*(FG43-6*TRUNC(FG43/6))</f>
        <v>17</v>
      </c>
      <c r="FG43" s="22">
        <f>SUM(FG3:FG42)</f>
        <v>102</v>
      </c>
      <c r="FH43" s="22">
        <f>SUM(FH3:FH42)</f>
        <v>0</v>
      </c>
      <c r="FI43" s="22">
        <f>SUM(FI3:FI42)</f>
        <v>89</v>
      </c>
      <c r="FJ43" s="22">
        <f>SUM(FJ3:FJ42)</f>
        <v>3</v>
      </c>
      <c r="FK43" s="68">
        <f>TRUNC(FL43/6)+0.1*(FL43-6*TRUNC(FL43/6))</f>
        <v>4</v>
      </c>
      <c r="FL43" s="22">
        <f>SUM(FL3:FL42)</f>
        <v>24</v>
      </c>
      <c r="FM43" s="22">
        <f>SUM(FM3:FM42)</f>
        <v>0</v>
      </c>
      <c r="FN43" s="22">
        <f>SUM(FN3:FN42)</f>
        <v>11</v>
      </c>
      <c r="FO43" s="22">
        <f>SUM(FO3:FO42)</f>
        <v>2</v>
      </c>
      <c r="FP43" s="68">
        <f>TRUNC(FQ43/6)+0.1*(FQ43-6*TRUNC(FQ43/6))</f>
        <v>0.2</v>
      </c>
      <c r="FQ43" s="22">
        <f>SUM(FQ3:FQ42)</f>
        <v>2</v>
      </c>
      <c r="FR43" s="22">
        <f>SUM(FR3:FR42)</f>
        <v>0</v>
      </c>
      <c r="FS43" s="22">
        <f>SUM(FS3:FS42)</f>
        <v>1</v>
      </c>
      <c r="FT43" s="22">
        <f>SUM(FT3:FT42)</f>
        <v>0</v>
      </c>
      <c r="FU43" s="68">
        <f>TRUNC(FV43/6)+0.1*(FV43-6*TRUNC(FV43/6))</f>
        <v>2</v>
      </c>
      <c r="FV43" s="22">
        <f>SUM(FV3:FV42)</f>
        <v>12</v>
      </c>
      <c r="FW43" s="22">
        <f>SUM(FW3:FW42)</f>
        <v>0</v>
      </c>
      <c r="FX43" s="22">
        <f>SUM(FX3:FX42)</f>
        <v>16</v>
      </c>
      <c r="FY43" s="22">
        <f>SUM(FY3:FY42)</f>
        <v>0</v>
      </c>
      <c r="FZ43" s="68">
        <f>TRUNC(GA43/6)+0.1*(GA43-6*TRUNC(GA43/6))</f>
        <v>3</v>
      </c>
      <c r="GA43" s="22">
        <f>SUM(GA3:GA42)</f>
        <v>18</v>
      </c>
      <c r="GB43" s="22">
        <f>SUM(GB3:GB42)</f>
        <v>1</v>
      </c>
      <c r="GC43" s="22">
        <f>SUM(GC3:GC42)</f>
        <v>3</v>
      </c>
      <c r="GD43" s="22">
        <f>SUM(GD3:GD42)</f>
        <v>1</v>
      </c>
    </row>
    <row r="44" spans="1:186" x14ac:dyDescent="0.25">
      <c r="A44" s="49"/>
      <c r="B44" s="49"/>
      <c r="C44" s="49"/>
      <c r="D44" s="49"/>
      <c r="E44" s="50"/>
      <c r="J44" s="6"/>
      <c r="K44" s="7"/>
    </row>
    <row r="45" spans="1:186" x14ac:dyDescent="0.25">
      <c r="A45" s="1" t="s">
        <v>90</v>
      </c>
      <c r="B45" s="6"/>
      <c r="J45" s="6"/>
      <c r="K45" s="7"/>
    </row>
    <row r="46" spans="1:186" x14ac:dyDescent="0.25">
      <c r="A46" s="49" t="s">
        <v>964</v>
      </c>
      <c r="B46" s="49" t="s">
        <v>67</v>
      </c>
      <c r="C46" s="49" t="s">
        <v>1056</v>
      </c>
      <c r="E46" s="49" t="s">
        <v>1057</v>
      </c>
    </row>
    <row r="47" spans="1:186" x14ac:dyDescent="0.25">
      <c r="A47" s="49" t="s">
        <v>892</v>
      </c>
      <c r="B47" s="49" t="s">
        <v>208</v>
      </c>
      <c r="C47" s="49" t="s">
        <v>922</v>
      </c>
      <c r="E47" s="49" t="s">
        <v>1061</v>
      </c>
    </row>
    <row r="48" spans="1:186" x14ac:dyDescent="0.25">
      <c r="A48" s="49" t="s">
        <v>1027</v>
      </c>
      <c r="B48" s="49" t="s">
        <v>208</v>
      </c>
      <c r="C48" s="49" t="s">
        <v>1059</v>
      </c>
      <c r="E48" s="49" t="s">
        <v>1060</v>
      </c>
    </row>
    <row r="49" spans="1:5" x14ac:dyDescent="0.25">
      <c r="A49" s="49" t="s">
        <v>981</v>
      </c>
      <c r="B49" s="49" t="s">
        <v>53</v>
      </c>
      <c r="C49" s="49" t="s">
        <v>770</v>
      </c>
      <c r="E49" s="50" t="s">
        <v>1052</v>
      </c>
    </row>
    <row r="50" spans="1:5" x14ac:dyDescent="0.25">
      <c r="A50" s="49" t="s">
        <v>746</v>
      </c>
      <c r="B50" s="49" t="s">
        <v>1068</v>
      </c>
      <c r="C50" s="49" t="s">
        <v>690</v>
      </c>
      <c r="E50" s="49" t="s">
        <v>1067</v>
      </c>
    </row>
    <row r="51" spans="1:5" x14ac:dyDescent="0.25">
      <c r="A51" s="49" t="s">
        <v>717</v>
      </c>
      <c r="B51" s="49" t="s">
        <v>96</v>
      </c>
      <c r="C51" s="49" t="s">
        <v>667</v>
      </c>
      <c r="E51" s="49" t="s">
        <v>1070</v>
      </c>
    </row>
    <row r="52" spans="1:5" x14ac:dyDescent="0.25">
      <c r="A52" s="49" t="s">
        <v>717</v>
      </c>
      <c r="B52" s="49" t="s">
        <v>99</v>
      </c>
      <c r="C52" s="49" t="s">
        <v>970</v>
      </c>
      <c r="E52" s="49" t="s">
        <v>1053</v>
      </c>
    </row>
    <row r="53" spans="1:5" x14ac:dyDescent="0.25">
      <c r="A53" s="49" t="s">
        <v>717</v>
      </c>
      <c r="B53" s="49" t="s">
        <v>235</v>
      </c>
      <c r="C53" s="49" t="s">
        <v>922</v>
      </c>
      <c r="E53" s="49" t="s">
        <v>1061</v>
      </c>
    </row>
    <row r="54" spans="1:5" x14ac:dyDescent="0.25">
      <c r="A54" s="49" t="s">
        <v>746</v>
      </c>
      <c r="B54" s="49" t="s">
        <v>235</v>
      </c>
      <c r="C54" s="49" t="s">
        <v>958</v>
      </c>
      <c r="E54" s="49" t="s">
        <v>1063</v>
      </c>
    </row>
    <row r="55" spans="1:5" x14ac:dyDescent="0.25">
      <c r="A55" s="49" t="s">
        <v>975</v>
      </c>
      <c r="B55" s="49" t="s">
        <v>74</v>
      </c>
      <c r="C55" s="49" t="s">
        <v>690</v>
      </c>
      <c r="E55" s="49" t="s">
        <v>1055</v>
      </c>
    </row>
    <row r="56" spans="1:5" x14ac:dyDescent="0.25">
      <c r="A56" s="49" t="s">
        <v>717</v>
      </c>
      <c r="B56" s="49" t="s">
        <v>52</v>
      </c>
      <c r="C56" s="49" t="s">
        <v>770</v>
      </c>
      <c r="E56" s="49" t="s">
        <v>1058</v>
      </c>
    </row>
    <row r="57" spans="1:5" x14ac:dyDescent="0.25">
      <c r="A57" s="49" t="s">
        <v>738</v>
      </c>
      <c r="B57" s="49" t="s">
        <v>61</v>
      </c>
      <c r="C57" s="49" t="s">
        <v>812</v>
      </c>
      <c r="E57" s="49" t="s">
        <v>1069</v>
      </c>
    </row>
    <row r="58" spans="1:5" x14ac:dyDescent="0.25">
      <c r="A58" s="49" t="s">
        <v>738</v>
      </c>
      <c r="B58" s="49" t="s">
        <v>42</v>
      </c>
      <c r="C58" s="49" t="s">
        <v>678</v>
      </c>
      <c r="E58" s="49" t="s">
        <v>1064</v>
      </c>
    </row>
    <row r="59" spans="1:5" x14ac:dyDescent="0.25">
      <c r="A59" s="49" t="s">
        <v>1019</v>
      </c>
      <c r="B59" s="49" t="s">
        <v>104</v>
      </c>
      <c r="C59" s="49" t="s">
        <v>1056</v>
      </c>
      <c r="E59" s="49" t="s">
        <v>1057</v>
      </c>
    </row>
    <row r="60" spans="1:5" x14ac:dyDescent="0.25">
      <c r="A60" s="49" t="s">
        <v>975</v>
      </c>
      <c r="B60" s="49" t="s">
        <v>497</v>
      </c>
      <c r="C60" s="49" t="s">
        <v>876</v>
      </c>
      <c r="E60" s="49" t="s">
        <v>1054</v>
      </c>
    </row>
    <row r="61" spans="1:5" x14ac:dyDescent="0.25">
      <c r="A61" s="49" t="s">
        <v>747</v>
      </c>
      <c r="B61" s="49" t="s">
        <v>321</v>
      </c>
      <c r="C61" s="49" t="s">
        <v>1065</v>
      </c>
      <c r="E61" s="49" t="s">
        <v>1066</v>
      </c>
    </row>
    <row r="62" spans="1:5" x14ac:dyDescent="0.25">
      <c r="A62" s="49" t="s">
        <v>732</v>
      </c>
      <c r="B62" s="49" t="s">
        <v>560</v>
      </c>
      <c r="C62" s="49" t="s">
        <v>938</v>
      </c>
      <c r="E62" s="49" t="s">
        <v>1062</v>
      </c>
    </row>
    <row r="63" spans="1:5" x14ac:dyDescent="0.25">
      <c r="A63" s="49" t="s">
        <v>746</v>
      </c>
      <c r="B63" s="49" t="s">
        <v>565</v>
      </c>
      <c r="C63" s="49" t="s">
        <v>1065</v>
      </c>
      <c r="E63" s="49" t="s">
        <v>1066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T73"/>
  <sheetViews>
    <sheetView zoomScale="70" zoomScaleNormal="70" workbookViewId="0">
      <selection activeCell="J25" sqref="J25"/>
    </sheetView>
  </sheetViews>
  <sheetFormatPr defaultRowHeight="13.2" x14ac:dyDescent="0.25"/>
  <cols>
    <col min="1" max="1" width="12.88671875" customWidth="1"/>
    <col min="2" max="2" width="6.21875" customWidth="1"/>
    <col min="3" max="10" width="5.6640625" customWidth="1"/>
    <col min="11" max="11" width="3.33203125" customWidth="1"/>
    <col min="12" max="176" width="3.6640625" customWidth="1"/>
  </cols>
  <sheetData>
    <row r="1" spans="1:176" x14ac:dyDescent="0.25">
      <c r="A1" s="1" t="s">
        <v>1082</v>
      </c>
      <c r="E1" s="6" t="s">
        <v>84</v>
      </c>
      <c r="F1" s="6"/>
      <c r="G1" s="6"/>
      <c r="I1" s="20" t="s">
        <v>33</v>
      </c>
      <c r="J1" s="20" t="s">
        <v>34</v>
      </c>
      <c r="K1" s="20"/>
      <c r="O1" s="66" t="s">
        <v>1081</v>
      </c>
      <c r="P1" s="66"/>
      <c r="Q1" s="66"/>
      <c r="AS1" s="90"/>
      <c r="CR1" s="90"/>
    </row>
    <row r="2" spans="1:176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">
        <v>1016</v>
      </c>
      <c r="M2" s="49"/>
      <c r="N2" s="49"/>
      <c r="O2" s="49"/>
      <c r="P2" s="49"/>
      <c r="Q2" s="49" t="s">
        <v>963</v>
      </c>
      <c r="R2" s="49"/>
      <c r="S2" s="49"/>
      <c r="T2" s="49"/>
      <c r="U2" s="49"/>
      <c r="V2" s="49" t="s">
        <v>914</v>
      </c>
      <c r="W2" s="49"/>
      <c r="X2" s="49"/>
      <c r="Y2" s="49"/>
      <c r="Z2" s="49"/>
      <c r="AA2" s="49" t="s">
        <v>1028</v>
      </c>
      <c r="AB2" s="49"/>
      <c r="AC2" s="49"/>
      <c r="AD2" s="49"/>
      <c r="AE2" s="49"/>
      <c r="AF2" s="49" t="s">
        <v>717</v>
      </c>
      <c r="AG2" s="49"/>
      <c r="AH2" s="49"/>
      <c r="AI2" s="49"/>
      <c r="AJ2" s="49"/>
      <c r="AK2" s="49" t="s">
        <v>1045</v>
      </c>
      <c r="AL2" s="49"/>
      <c r="AM2" s="49"/>
      <c r="AN2" s="49"/>
      <c r="AO2" s="49"/>
      <c r="AP2" s="49" t="s">
        <v>12</v>
      </c>
      <c r="AQ2" s="49"/>
      <c r="AR2" s="49"/>
      <c r="AS2" s="49"/>
      <c r="AT2" s="49"/>
      <c r="AU2" s="49" t="s">
        <v>665</v>
      </c>
      <c r="AV2" s="49"/>
      <c r="AW2" s="49"/>
      <c r="AX2" s="49"/>
      <c r="AY2" s="49"/>
      <c r="AZ2" s="49" t="s">
        <v>831</v>
      </c>
      <c r="BA2" s="49"/>
      <c r="BB2" s="49"/>
      <c r="BC2" s="49"/>
      <c r="BD2" s="49"/>
      <c r="BE2" s="49" t="s">
        <v>3</v>
      </c>
      <c r="BF2" s="49"/>
      <c r="BG2" s="49"/>
      <c r="BH2" s="49"/>
      <c r="BI2" s="49"/>
      <c r="BJ2" s="49" t="s">
        <v>892</v>
      </c>
      <c r="BK2" s="49"/>
      <c r="BL2" s="49"/>
      <c r="BM2" s="49"/>
      <c r="BN2" s="49"/>
      <c r="BO2" s="49" t="s">
        <v>721</v>
      </c>
      <c r="BP2" s="49"/>
      <c r="BQ2" s="49"/>
      <c r="BR2" s="49"/>
      <c r="BS2" s="49"/>
      <c r="BT2" s="49" t="s">
        <v>738</v>
      </c>
      <c r="BU2" s="49"/>
      <c r="BV2" s="49"/>
      <c r="BW2" s="49"/>
      <c r="BX2" s="49"/>
      <c r="BY2" s="49" t="s">
        <v>732</v>
      </c>
      <c r="BZ2" s="49"/>
      <c r="CA2" s="49"/>
      <c r="CB2" s="49"/>
      <c r="CC2" s="49"/>
      <c r="CD2" s="49" t="s">
        <v>617</v>
      </c>
      <c r="CE2" s="49"/>
      <c r="CF2" s="49"/>
      <c r="CG2" s="49"/>
      <c r="CH2" s="49"/>
      <c r="CI2" s="49" t="s">
        <v>746</v>
      </c>
      <c r="CJ2" s="49"/>
      <c r="CK2" s="49"/>
      <c r="CL2" s="49"/>
      <c r="CM2" s="49"/>
      <c r="CN2" s="49" t="s">
        <v>866</v>
      </c>
      <c r="CO2" s="49"/>
      <c r="CP2" s="49"/>
      <c r="CQ2" s="49"/>
      <c r="CR2" s="49"/>
      <c r="CS2" s="49" t="s">
        <v>1072</v>
      </c>
      <c r="CX2" t="s">
        <v>526</v>
      </c>
      <c r="DC2" s="49" t="s">
        <v>1084</v>
      </c>
      <c r="DH2" t="s">
        <v>1087</v>
      </c>
      <c r="DM2" s="49" t="s">
        <v>1030</v>
      </c>
      <c r="DR2" t="s">
        <v>1088</v>
      </c>
      <c r="DW2" s="49" t="s">
        <v>1044</v>
      </c>
      <c r="EB2" t="s">
        <v>1089</v>
      </c>
      <c r="EG2" t="s">
        <v>997</v>
      </c>
      <c r="EL2" s="49" t="s">
        <v>1085</v>
      </c>
      <c r="EQ2" t="s">
        <v>1086</v>
      </c>
      <c r="EV2" t="s">
        <v>1091</v>
      </c>
      <c r="FA2" t="s">
        <v>1083</v>
      </c>
      <c r="FF2" t="s">
        <v>1090</v>
      </c>
      <c r="FK2" t="s">
        <v>1092</v>
      </c>
      <c r="FP2" t="s">
        <v>1093</v>
      </c>
    </row>
    <row r="3" spans="1:176" x14ac:dyDescent="0.25">
      <c r="A3" s="77" t="str">
        <f>DC2</f>
        <v>Beaumont</v>
      </c>
      <c r="B3" s="86">
        <f>DC42</f>
        <v>12.2</v>
      </c>
      <c r="C3" s="88">
        <f>DD42</f>
        <v>74</v>
      </c>
      <c r="D3" s="88">
        <f>DE42</f>
        <v>2</v>
      </c>
      <c r="E3" s="88">
        <f>DF42</f>
        <v>73</v>
      </c>
      <c r="F3" s="88">
        <f>DG42</f>
        <v>6</v>
      </c>
      <c r="G3" s="94">
        <f>E3/F3</f>
        <v>12.166666666666666</v>
      </c>
      <c r="H3" s="95"/>
      <c r="I3" s="94">
        <f>C3/F3</f>
        <v>12.333333333333334</v>
      </c>
      <c r="J3" s="94">
        <f>6*E3/C3</f>
        <v>5.9189189189189193</v>
      </c>
      <c r="K3" s="20"/>
      <c r="L3" s="68"/>
      <c r="M3" s="22">
        <v>12</v>
      </c>
      <c r="N3" s="22">
        <v>0</v>
      </c>
      <c r="O3" s="22">
        <v>15</v>
      </c>
      <c r="P3" s="22">
        <v>1</v>
      </c>
      <c r="Q3" s="68"/>
      <c r="R3" s="70">
        <v>18</v>
      </c>
      <c r="S3" s="70">
        <v>0</v>
      </c>
      <c r="T3" s="70">
        <v>15</v>
      </c>
      <c r="U3" s="22">
        <v>0</v>
      </c>
      <c r="V3" s="68"/>
      <c r="W3" s="91">
        <v>6</v>
      </c>
      <c r="X3" s="91">
        <v>0</v>
      </c>
      <c r="Y3" s="91">
        <v>8</v>
      </c>
      <c r="Z3" s="91">
        <v>1</v>
      </c>
      <c r="AA3" s="68"/>
      <c r="AB3" s="91">
        <v>6</v>
      </c>
      <c r="AC3" s="91">
        <v>0</v>
      </c>
      <c r="AD3" s="91">
        <v>21</v>
      </c>
      <c r="AE3" s="91">
        <v>0</v>
      </c>
      <c r="AF3" s="71"/>
      <c r="AG3" s="91">
        <v>18</v>
      </c>
      <c r="AH3" s="91">
        <v>0</v>
      </c>
      <c r="AI3" s="91">
        <v>34</v>
      </c>
      <c r="AJ3" s="91">
        <v>0</v>
      </c>
      <c r="AK3" s="71"/>
      <c r="AL3" s="91">
        <v>18</v>
      </c>
      <c r="AM3" s="91">
        <v>0</v>
      </c>
      <c r="AN3" s="91">
        <v>9</v>
      </c>
      <c r="AO3" s="91">
        <v>1</v>
      </c>
      <c r="AP3" s="71"/>
      <c r="AQ3" s="91">
        <v>18</v>
      </c>
      <c r="AR3" s="91">
        <v>0</v>
      </c>
      <c r="AS3" s="91">
        <v>22</v>
      </c>
      <c r="AT3" s="91">
        <v>0</v>
      </c>
      <c r="AU3" s="68"/>
      <c r="AV3" s="22">
        <v>18</v>
      </c>
      <c r="AW3" s="22">
        <v>0</v>
      </c>
      <c r="AX3" s="22">
        <v>20</v>
      </c>
      <c r="AY3" s="22">
        <v>1</v>
      </c>
      <c r="AZ3" s="68"/>
      <c r="BA3" s="22">
        <v>12</v>
      </c>
      <c r="BB3" s="22">
        <v>0</v>
      </c>
      <c r="BC3" s="22">
        <v>6</v>
      </c>
      <c r="BD3" s="22">
        <v>0</v>
      </c>
      <c r="BE3" s="68"/>
      <c r="BF3" s="22">
        <v>12</v>
      </c>
      <c r="BG3" s="22">
        <v>0</v>
      </c>
      <c r="BH3" s="22">
        <v>9</v>
      </c>
      <c r="BI3" s="22">
        <v>0</v>
      </c>
      <c r="BJ3" s="68"/>
      <c r="BK3" s="22">
        <v>36</v>
      </c>
      <c r="BL3" s="22">
        <v>0</v>
      </c>
      <c r="BM3" s="22">
        <v>37</v>
      </c>
      <c r="BN3" s="22">
        <v>1</v>
      </c>
      <c r="BO3" s="68"/>
      <c r="BP3" s="22">
        <v>12</v>
      </c>
      <c r="BQ3" s="22">
        <v>0</v>
      </c>
      <c r="BR3" s="22">
        <v>16</v>
      </c>
      <c r="BS3" s="22">
        <v>1</v>
      </c>
      <c r="BT3" s="68"/>
      <c r="BU3" s="22">
        <v>48</v>
      </c>
      <c r="BV3" s="22">
        <v>0</v>
      </c>
      <c r="BW3" s="22">
        <v>24</v>
      </c>
      <c r="BX3" s="22">
        <v>1</v>
      </c>
      <c r="BY3" s="68"/>
      <c r="BZ3" s="70">
        <v>12</v>
      </c>
      <c r="CA3" s="22">
        <v>0</v>
      </c>
      <c r="CB3" s="22">
        <v>7</v>
      </c>
      <c r="CC3" s="22">
        <v>0</v>
      </c>
      <c r="CD3" s="68"/>
      <c r="CE3" s="69">
        <v>6</v>
      </c>
      <c r="CF3" s="69">
        <v>0</v>
      </c>
      <c r="CG3" s="69">
        <v>1</v>
      </c>
      <c r="CH3" s="69">
        <v>3</v>
      </c>
      <c r="CI3" s="68"/>
      <c r="CJ3" s="22">
        <v>12</v>
      </c>
      <c r="CK3" s="22">
        <v>0</v>
      </c>
      <c r="CL3" s="22">
        <v>7</v>
      </c>
      <c r="CM3" s="22">
        <v>0</v>
      </c>
      <c r="CN3" s="68"/>
      <c r="CO3" s="69">
        <v>36</v>
      </c>
      <c r="CP3" s="69">
        <v>0</v>
      </c>
      <c r="CQ3" s="69">
        <v>38</v>
      </c>
      <c r="CR3" s="69">
        <v>1</v>
      </c>
      <c r="CS3" s="71"/>
      <c r="CT3" s="69">
        <v>24</v>
      </c>
      <c r="CU3" s="69">
        <v>0</v>
      </c>
      <c r="CV3" s="69">
        <v>43</v>
      </c>
      <c r="CW3" s="69">
        <v>0</v>
      </c>
      <c r="CX3" s="71"/>
      <c r="CY3" s="69">
        <v>12</v>
      </c>
      <c r="CZ3" s="69">
        <v>0</v>
      </c>
      <c r="DA3" s="69">
        <v>11</v>
      </c>
      <c r="DB3" s="69">
        <v>0</v>
      </c>
      <c r="DC3" s="71"/>
      <c r="DD3" s="69">
        <v>12</v>
      </c>
      <c r="DE3" s="69">
        <v>0</v>
      </c>
      <c r="DF3" s="69">
        <v>10</v>
      </c>
      <c r="DG3" s="69">
        <v>1</v>
      </c>
      <c r="DH3" s="30"/>
      <c r="DI3">
        <v>18</v>
      </c>
      <c r="DJ3">
        <v>0</v>
      </c>
      <c r="DK3">
        <v>27</v>
      </c>
      <c r="DL3">
        <v>0</v>
      </c>
      <c r="DM3" s="71"/>
      <c r="DN3" s="69">
        <v>6</v>
      </c>
      <c r="DO3" s="69">
        <v>0</v>
      </c>
      <c r="DP3" s="69">
        <v>10</v>
      </c>
      <c r="DQ3" s="69">
        <v>0</v>
      </c>
      <c r="DR3" s="30"/>
      <c r="DS3">
        <v>3</v>
      </c>
      <c r="DT3">
        <v>0</v>
      </c>
      <c r="DU3">
        <v>5</v>
      </c>
      <c r="DV3">
        <v>0</v>
      </c>
      <c r="DW3" s="71"/>
      <c r="DX3" s="69">
        <v>12</v>
      </c>
      <c r="DY3" s="69">
        <v>0</v>
      </c>
      <c r="DZ3" s="69">
        <v>11</v>
      </c>
      <c r="EA3" s="69">
        <v>0</v>
      </c>
      <c r="EB3" s="68"/>
      <c r="EC3" s="22">
        <v>48</v>
      </c>
      <c r="ED3" s="22">
        <v>0</v>
      </c>
      <c r="EE3" s="22">
        <v>24</v>
      </c>
      <c r="EF3" s="22">
        <v>2</v>
      </c>
      <c r="EG3" s="68"/>
      <c r="EH3" s="69">
        <v>12</v>
      </c>
      <c r="EI3" s="69">
        <v>0</v>
      </c>
      <c r="EJ3" s="69">
        <v>20</v>
      </c>
      <c r="EK3" s="69">
        <v>1</v>
      </c>
      <c r="EL3" s="71"/>
      <c r="EM3" s="69">
        <v>24</v>
      </c>
      <c r="EN3" s="69">
        <v>0</v>
      </c>
      <c r="EO3" s="69">
        <v>32</v>
      </c>
      <c r="EP3" s="69">
        <v>1</v>
      </c>
      <c r="EQ3" s="71"/>
      <c r="ER3" s="69">
        <v>24</v>
      </c>
      <c r="ES3" s="69">
        <v>0</v>
      </c>
      <c r="ET3" s="69">
        <v>39</v>
      </c>
      <c r="EU3" s="69">
        <v>3</v>
      </c>
      <c r="EV3" s="71"/>
      <c r="EW3" s="91">
        <v>8</v>
      </c>
      <c r="EX3" s="91">
        <v>0</v>
      </c>
      <c r="EY3" s="91">
        <v>6</v>
      </c>
      <c r="EZ3" s="91">
        <v>2</v>
      </c>
      <c r="FA3" s="71"/>
      <c r="FB3" s="69">
        <v>12</v>
      </c>
      <c r="FC3" s="69">
        <v>0</v>
      </c>
      <c r="FD3" s="69">
        <v>6</v>
      </c>
      <c r="FE3" s="69">
        <v>0</v>
      </c>
      <c r="FF3" s="71"/>
      <c r="FG3" s="91">
        <v>36</v>
      </c>
      <c r="FH3" s="91">
        <v>1</v>
      </c>
      <c r="FI3" s="91">
        <v>25</v>
      </c>
      <c r="FJ3" s="22">
        <v>0</v>
      </c>
      <c r="FL3" s="22">
        <v>30</v>
      </c>
      <c r="FM3" s="22">
        <v>2</v>
      </c>
      <c r="FN3" s="22">
        <v>11</v>
      </c>
      <c r="FO3" s="22">
        <v>1</v>
      </c>
      <c r="FQ3" s="22">
        <v>30</v>
      </c>
      <c r="FR3" s="22">
        <v>0</v>
      </c>
      <c r="FS3" s="22">
        <v>18</v>
      </c>
      <c r="FT3" s="22">
        <v>1</v>
      </c>
    </row>
    <row r="4" spans="1:176" x14ac:dyDescent="0.25">
      <c r="A4" t="str">
        <f>DH2</f>
        <v>Bhatt N</v>
      </c>
      <c r="B4" s="86">
        <f>DH42</f>
        <v>25.2</v>
      </c>
      <c r="C4" s="88">
        <f>DI42</f>
        <v>152</v>
      </c>
      <c r="D4" s="88">
        <f>DJ42</f>
        <v>0</v>
      </c>
      <c r="E4" s="88">
        <f>DK42</f>
        <v>120</v>
      </c>
      <c r="F4" s="88">
        <f>DL42</f>
        <v>4</v>
      </c>
      <c r="G4" s="94">
        <f>E4/F4</f>
        <v>30</v>
      </c>
      <c r="H4" s="95">
        <v>1</v>
      </c>
      <c r="I4" s="94">
        <f>C4/F4</f>
        <v>38</v>
      </c>
      <c r="J4" s="94">
        <f>6*E4/C4</f>
        <v>4.7368421052631575</v>
      </c>
      <c r="K4" s="20"/>
      <c r="L4" s="68"/>
      <c r="M4" s="22">
        <v>36</v>
      </c>
      <c r="N4" s="22">
        <v>0</v>
      </c>
      <c r="O4" s="22">
        <v>24</v>
      </c>
      <c r="P4" s="22">
        <v>1</v>
      </c>
      <c r="Q4" s="68"/>
      <c r="R4" s="69">
        <v>24</v>
      </c>
      <c r="S4" s="69">
        <v>1</v>
      </c>
      <c r="T4" s="70">
        <v>10</v>
      </c>
      <c r="U4" s="22">
        <v>0</v>
      </c>
      <c r="V4" s="68"/>
      <c r="W4" s="22">
        <v>6</v>
      </c>
      <c r="X4" s="22">
        <v>0</v>
      </c>
      <c r="Y4" s="22">
        <v>13</v>
      </c>
      <c r="Z4" s="22">
        <v>0</v>
      </c>
      <c r="AA4" s="68"/>
      <c r="AB4" s="22">
        <v>12</v>
      </c>
      <c r="AC4" s="22">
        <v>1</v>
      </c>
      <c r="AD4" s="22">
        <v>2</v>
      </c>
      <c r="AE4" s="22">
        <v>1</v>
      </c>
      <c r="AF4" s="68"/>
      <c r="AG4" s="22">
        <v>30</v>
      </c>
      <c r="AH4" s="22">
        <v>2</v>
      </c>
      <c r="AI4" s="22">
        <v>27</v>
      </c>
      <c r="AJ4" s="22">
        <v>0</v>
      </c>
      <c r="AK4" s="68"/>
      <c r="AL4" s="22">
        <v>6</v>
      </c>
      <c r="AM4" s="22">
        <v>0</v>
      </c>
      <c r="AN4" s="22">
        <v>5</v>
      </c>
      <c r="AO4" s="22">
        <v>1</v>
      </c>
      <c r="AP4" s="68"/>
      <c r="AQ4" s="22">
        <v>48</v>
      </c>
      <c r="AR4" s="22">
        <v>4</v>
      </c>
      <c r="AS4" s="22">
        <v>16</v>
      </c>
      <c r="AT4" s="22">
        <v>3</v>
      </c>
      <c r="AU4" s="68"/>
      <c r="AV4" s="22">
        <v>6</v>
      </c>
      <c r="AW4" s="22">
        <v>0</v>
      </c>
      <c r="AX4" s="22">
        <v>8</v>
      </c>
      <c r="AY4" s="22">
        <v>1</v>
      </c>
      <c r="AZ4" s="68"/>
      <c r="BA4" s="22">
        <v>10</v>
      </c>
      <c r="BB4" s="22">
        <v>0</v>
      </c>
      <c r="BC4" s="22">
        <v>3</v>
      </c>
      <c r="BD4" s="22">
        <v>2</v>
      </c>
      <c r="BE4" s="68"/>
      <c r="BF4" s="91">
        <v>12</v>
      </c>
      <c r="BG4" s="91">
        <v>0</v>
      </c>
      <c r="BH4" s="91">
        <v>4</v>
      </c>
      <c r="BI4" s="91">
        <v>1</v>
      </c>
      <c r="BJ4" s="71"/>
      <c r="BK4" s="91">
        <v>11</v>
      </c>
      <c r="BL4" s="91">
        <v>0</v>
      </c>
      <c r="BM4" s="22">
        <v>14</v>
      </c>
      <c r="BN4" s="22">
        <v>0</v>
      </c>
      <c r="BO4" s="71"/>
      <c r="BP4" s="91">
        <v>6</v>
      </c>
      <c r="BQ4" s="91">
        <v>0</v>
      </c>
      <c r="BR4" s="91">
        <v>4</v>
      </c>
      <c r="BS4" s="91">
        <v>0</v>
      </c>
      <c r="BT4" s="71"/>
      <c r="BU4" s="91">
        <v>48</v>
      </c>
      <c r="BV4" s="91">
        <v>1</v>
      </c>
      <c r="BW4" s="91">
        <v>14</v>
      </c>
      <c r="BX4" s="91">
        <v>1</v>
      </c>
      <c r="BY4" s="71"/>
      <c r="BZ4" s="69">
        <v>24</v>
      </c>
      <c r="CA4" s="91">
        <v>0</v>
      </c>
      <c r="CB4" s="91">
        <v>23</v>
      </c>
      <c r="CC4" s="22">
        <v>1</v>
      </c>
      <c r="CD4" s="68"/>
      <c r="CE4" s="69">
        <v>18</v>
      </c>
      <c r="CF4" s="69">
        <v>0</v>
      </c>
      <c r="CG4" s="69">
        <v>18</v>
      </c>
      <c r="CH4" s="69">
        <v>1</v>
      </c>
      <c r="CI4" s="68"/>
      <c r="CJ4" s="91">
        <v>30</v>
      </c>
      <c r="CK4" s="91">
        <v>0</v>
      </c>
      <c r="CL4" s="91">
        <v>26</v>
      </c>
      <c r="CM4" s="91">
        <v>1</v>
      </c>
      <c r="CN4" s="71"/>
      <c r="CO4" s="69">
        <v>36</v>
      </c>
      <c r="CP4" s="69">
        <v>0</v>
      </c>
      <c r="CQ4" s="69">
        <v>47</v>
      </c>
      <c r="CR4" s="69">
        <v>3</v>
      </c>
      <c r="CS4" s="71"/>
      <c r="CT4" s="69">
        <v>24</v>
      </c>
      <c r="CU4" s="69">
        <v>0</v>
      </c>
      <c r="CV4" s="69">
        <v>19</v>
      </c>
      <c r="CW4" s="69">
        <v>1</v>
      </c>
      <c r="CX4" s="30"/>
      <c r="CY4" s="26">
        <v>18</v>
      </c>
      <c r="CZ4" s="26">
        <v>0</v>
      </c>
      <c r="DA4">
        <v>10</v>
      </c>
      <c r="DB4">
        <v>2</v>
      </c>
      <c r="DC4" s="30"/>
      <c r="DD4">
        <v>12</v>
      </c>
      <c r="DE4">
        <v>0</v>
      </c>
      <c r="DF4">
        <v>9</v>
      </c>
      <c r="DG4">
        <v>2</v>
      </c>
      <c r="DH4" s="30"/>
      <c r="DI4">
        <v>24</v>
      </c>
      <c r="DJ4">
        <v>0</v>
      </c>
      <c r="DK4">
        <v>17</v>
      </c>
      <c r="DL4">
        <v>0</v>
      </c>
      <c r="DM4" s="30"/>
      <c r="DN4" s="92">
        <v>6</v>
      </c>
      <c r="DO4" s="92">
        <v>0</v>
      </c>
      <c r="DP4" s="92">
        <v>8</v>
      </c>
      <c r="DQ4" s="28">
        <v>0</v>
      </c>
      <c r="DR4" s="30"/>
      <c r="DS4">
        <v>4</v>
      </c>
      <c r="DT4">
        <v>0</v>
      </c>
      <c r="DU4">
        <v>2</v>
      </c>
      <c r="DV4">
        <v>0</v>
      </c>
      <c r="DW4" s="30"/>
      <c r="DX4" s="22">
        <v>24</v>
      </c>
      <c r="DY4" s="22">
        <v>0</v>
      </c>
      <c r="DZ4" s="22">
        <v>28</v>
      </c>
      <c r="EA4" s="22">
        <v>1</v>
      </c>
      <c r="EB4" s="68"/>
      <c r="EC4" s="22"/>
      <c r="ED4" s="22"/>
      <c r="EE4" s="22"/>
      <c r="EF4" s="22"/>
      <c r="EG4" s="68"/>
      <c r="EH4" s="22">
        <v>12</v>
      </c>
      <c r="EI4" s="22">
        <v>0</v>
      </c>
      <c r="EJ4" s="22">
        <v>7</v>
      </c>
      <c r="EK4" s="22">
        <v>1</v>
      </c>
      <c r="EL4" s="71"/>
      <c r="EM4" s="91">
        <v>12</v>
      </c>
      <c r="EN4" s="91">
        <v>0</v>
      </c>
      <c r="EO4" s="91">
        <v>16</v>
      </c>
      <c r="EP4" s="91">
        <v>2</v>
      </c>
      <c r="EQ4" s="71"/>
      <c r="ER4" s="91">
        <v>5</v>
      </c>
      <c r="ES4" s="91">
        <v>0</v>
      </c>
      <c r="ET4" s="91">
        <v>1</v>
      </c>
      <c r="EU4" s="91">
        <v>2</v>
      </c>
      <c r="EV4" s="71"/>
      <c r="EW4" s="91">
        <v>6</v>
      </c>
      <c r="EX4" s="91">
        <v>0</v>
      </c>
      <c r="EY4" s="91">
        <v>14</v>
      </c>
      <c r="EZ4" s="91">
        <v>0</v>
      </c>
      <c r="FA4" s="71"/>
      <c r="FB4" s="91">
        <v>6</v>
      </c>
      <c r="FC4" s="91">
        <v>0</v>
      </c>
      <c r="FD4" s="91">
        <v>9</v>
      </c>
      <c r="FE4" s="91">
        <v>0</v>
      </c>
      <c r="FF4" s="71"/>
      <c r="FG4" s="91"/>
      <c r="FH4" s="91"/>
      <c r="FI4" s="91"/>
      <c r="FJ4" s="22"/>
    </row>
    <row r="5" spans="1:176" x14ac:dyDescent="0.25">
      <c r="A5" s="49" t="str">
        <f>Q2</f>
        <v>Biggs S</v>
      </c>
      <c r="B5" s="86">
        <f>Q42</f>
        <v>15</v>
      </c>
      <c r="C5" s="88">
        <f>R42</f>
        <v>90</v>
      </c>
      <c r="D5" s="88">
        <f>S42</f>
        <v>1</v>
      </c>
      <c r="E5" s="88">
        <f>T42</f>
        <v>71</v>
      </c>
      <c r="F5" s="88">
        <f>U42</f>
        <v>1</v>
      </c>
      <c r="G5" s="94">
        <f>E5/F5</f>
        <v>71</v>
      </c>
      <c r="H5" s="95"/>
      <c r="I5" s="94">
        <f>C5/F5</f>
        <v>90</v>
      </c>
      <c r="J5" s="94">
        <f>6*E5/C5</f>
        <v>4.7333333333333334</v>
      </c>
      <c r="K5" s="20"/>
      <c r="L5" s="68"/>
      <c r="M5" s="22">
        <v>30</v>
      </c>
      <c r="N5" s="22">
        <v>0</v>
      </c>
      <c r="O5" s="22">
        <v>26</v>
      </c>
      <c r="P5" s="22">
        <v>1</v>
      </c>
      <c r="Q5" s="68"/>
      <c r="R5" s="70">
        <v>12</v>
      </c>
      <c r="S5" s="70">
        <v>0</v>
      </c>
      <c r="T5" s="70">
        <v>5</v>
      </c>
      <c r="U5" s="22">
        <v>1</v>
      </c>
      <c r="V5" s="68"/>
      <c r="W5" s="69">
        <v>12</v>
      </c>
      <c r="X5" s="69">
        <v>0</v>
      </c>
      <c r="Y5" s="69">
        <v>17</v>
      </c>
      <c r="Z5" s="69">
        <v>0</v>
      </c>
      <c r="AA5" s="68"/>
      <c r="AB5" s="22">
        <v>24</v>
      </c>
      <c r="AC5" s="22">
        <v>0</v>
      </c>
      <c r="AD5" s="22">
        <v>22</v>
      </c>
      <c r="AE5" s="22">
        <v>0</v>
      </c>
      <c r="AF5" s="68"/>
      <c r="AG5" s="22">
        <v>24</v>
      </c>
      <c r="AH5" s="22">
        <v>1</v>
      </c>
      <c r="AI5" s="22">
        <v>22</v>
      </c>
      <c r="AJ5" s="22">
        <v>1</v>
      </c>
      <c r="AK5" s="68"/>
      <c r="AL5" s="70">
        <v>12</v>
      </c>
      <c r="AM5" s="22">
        <v>0</v>
      </c>
      <c r="AN5" s="22">
        <v>17</v>
      </c>
      <c r="AO5" s="22">
        <v>1</v>
      </c>
      <c r="AP5" s="68"/>
      <c r="AQ5" s="22">
        <v>12</v>
      </c>
      <c r="AR5" s="22">
        <v>1</v>
      </c>
      <c r="AS5" s="22">
        <v>2</v>
      </c>
      <c r="AT5" s="22">
        <v>2</v>
      </c>
      <c r="AU5" s="68"/>
      <c r="AV5" s="91">
        <v>24</v>
      </c>
      <c r="AW5" s="91">
        <v>2</v>
      </c>
      <c r="AX5" s="91">
        <v>4</v>
      </c>
      <c r="AY5" s="22">
        <v>1</v>
      </c>
      <c r="AZ5" s="68"/>
      <c r="BA5" s="22">
        <v>6</v>
      </c>
      <c r="BB5" s="22">
        <v>0</v>
      </c>
      <c r="BC5" s="22">
        <v>5</v>
      </c>
      <c r="BD5" s="22">
        <v>0</v>
      </c>
      <c r="BE5" s="68"/>
      <c r="BF5" s="69">
        <v>30</v>
      </c>
      <c r="BG5" s="69">
        <v>1</v>
      </c>
      <c r="BH5" s="69">
        <v>9</v>
      </c>
      <c r="BI5" s="69">
        <v>1</v>
      </c>
      <c r="BJ5" s="71"/>
      <c r="BK5" s="91">
        <v>12</v>
      </c>
      <c r="BL5" s="91">
        <v>0</v>
      </c>
      <c r="BM5" s="22">
        <v>23</v>
      </c>
      <c r="BN5" s="91">
        <v>2</v>
      </c>
      <c r="BO5" s="71"/>
      <c r="BP5" s="69">
        <v>18</v>
      </c>
      <c r="BQ5" s="69">
        <v>0</v>
      </c>
      <c r="BR5" s="69">
        <v>18</v>
      </c>
      <c r="BS5" s="69">
        <v>1</v>
      </c>
      <c r="BT5" s="71"/>
      <c r="BU5" s="69">
        <v>24</v>
      </c>
      <c r="BV5" s="69">
        <v>0</v>
      </c>
      <c r="BW5" s="69">
        <v>13</v>
      </c>
      <c r="BX5" s="69">
        <v>3</v>
      </c>
      <c r="BY5" s="71"/>
      <c r="BZ5" s="69">
        <v>24</v>
      </c>
      <c r="CA5" s="69">
        <v>0</v>
      </c>
      <c r="CB5" s="69">
        <v>20</v>
      </c>
      <c r="CC5" s="69">
        <v>2</v>
      </c>
      <c r="CD5" s="68"/>
      <c r="CE5" s="22">
        <v>6</v>
      </c>
      <c r="CF5" s="22">
        <v>0</v>
      </c>
      <c r="CG5" s="22">
        <v>4</v>
      </c>
      <c r="CH5" s="22">
        <v>0</v>
      </c>
      <c r="CI5" s="68"/>
      <c r="CJ5" s="91">
        <v>24</v>
      </c>
      <c r="CK5" s="91">
        <v>0</v>
      </c>
      <c r="CL5" s="91">
        <v>22</v>
      </c>
      <c r="CM5" s="91">
        <v>1</v>
      </c>
      <c r="CN5" s="71"/>
      <c r="CO5" s="69">
        <v>30</v>
      </c>
      <c r="CP5" s="69">
        <v>1</v>
      </c>
      <c r="CQ5" s="69">
        <v>24</v>
      </c>
      <c r="CR5" s="69">
        <v>0</v>
      </c>
      <c r="CS5" s="30"/>
      <c r="CT5" s="69">
        <v>36</v>
      </c>
      <c r="CU5" s="69">
        <v>0</v>
      </c>
      <c r="CV5" s="69">
        <v>34</v>
      </c>
      <c r="CW5" s="69">
        <v>3</v>
      </c>
      <c r="CX5" s="30"/>
      <c r="DC5" s="30"/>
      <c r="DD5">
        <v>12</v>
      </c>
      <c r="DE5">
        <v>0</v>
      </c>
      <c r="DF5">
        <v>20</v>
      </c>
      <c r="DG5">
        <v>1</v>
      </c>
      <c r="DH5" s="30"/>
      <c r="DI5">
        <v>12</v>
      </c>
      <c r="DJ5">
        <v>0</v>
      </c>
      <c r="DK5">
        <v>7</v>
      </c>
      <c r="DL5">
        <v>1</v>
      </c>
      <c r="DM5" s="30"/>
      <c r="DN5" s="92">
        <v>6</v>
      </c>
      <c r="DO5" s="92">
        <v>0</v>
      </c>
      <c r="DP5" s="92">
        <v>7</v>
      </c>
      <c r="DQ5" s="28">
        <v>0</v>
      </c>
      <c r="DR5" s="30"/>
      <c r="DS5" s="28">
        <v>12</v>
      </c>
      <c r="DT5" s="28">
        <v>0</v>
      </c>
      <c r="DU5" s="28">
        <v>10</v>
      </c>
      <c r="DV5" s="28">
        <v>2</v>
      </c>
      <c r="DW5" s="30"/>
      <c r="EB5" s="68"/>
      <c r="EC5" s="22"/>
      <c r="ED5" s="22"/>
      <c r="EE5" s="22"/>
      <c r="EF5" s="22"/>
      <c r="EG5" s="68"/>
      <c r="EH5" s="22"/>
      <c r="EI5" s="22"/>
      <c r="EJ5" s="22"/>
      <c r="EK5" s="22"/>
      <c r="EL5" s="71"/>
      <c r="EM5" s="91">
        <v>24</v>
      </c>
      <c r="EN5" s="91">
        <v>0</v>
      </c>
      <c r="EO5" s="91">
        <v>28</v>
      </c>
      <c r="EP5" s="91">
        <v>0</v>
      </c>
      <c r="EQ5" s="71"/>
      <c r="ER5" s="91">
        <v>24</v>
      </c>
      <c r="ES5" s="91">
        <v>0</v>
      </c>
      <c r="ET5" s="91">
        <v>13</v>
      </c>
      <c r="EU5" s="91">
        <v>0</v>
      </c>
      <c r="EV5" s="71"/>
      <c r="EW5" s="91">
        <v>6</v>
      </c>
      <c r="EX5" s="91">
        <v>0</v>
      </c>
      <c r="EY5" s="91">
        <v>13</v>
      </c>
      <c r="EZ5" s="91">
        <v>0</v>
      </c>
      <c r="FA5" s="71"/>
      <c r="FB5" s="91">
        <v>12</v>
      </c>
      <c r="FC5" s="91">
        <v>0</v>
      </c>
      <c r="FD5" s="91">
        <v>9</v>
      </c>
      <c r="FE5" s="91">
        <v>0</v>
      </c>
      <c r="FF5" s="71"/>
      <c r="FG5" s="91"/>
      <c r="FH5" s="91"/>
      <c r="FI5" s="91"/>
      <c r="FJ5" s="22"/>
    </row>
    <row r="6" spans="1:176" x14ac:dyDescent="0.25">
      <c r="A6" s="77" t="str">
        <f>V2</f>
        <v>Bluff</v>
      </c>
      <c r="B6" s="86">
        <f>V42</f>
        <v>18</v>
      </c>
      <c r="C6" s="88">
        <f>W42</f>
        <v>108</v>
      </c>
      <c r="D6" s="88">
        <f>X42</f>
        <v>0</v>
      </c>
      <c r="E6" s="88">
        <f>Y42</f>
        <v>148</v>
      </c>
      <c r="F6" s="88">
        <f>Z42</f>
        <v>4</v>
      </c>
      <c r="G6" s="94">
        <f>E6/F6</f>
        <v>37</v>
      </c>
      <c r="H6" s="95"/>
      <c r="I6" s="94">
        <f>C6/F6</f>
        <v>27</v>
      </c>
      <c r="J6" s="94">
        <f>6*E6/C6</f>
        <v>8.2222222222222214</v>
      </c>
      <c r="K6" s="20"/>
      <c r="L6" s="68"/>
      <c r="M6" s="22">
        <v>30</v>
      </c>
      <c r="N6" s="22">
        <v>0</v>
      </c>
      <c r="O6" s="22">
        <v>22</v>
      </c>
      <c r="P6" s="22">
        <v>4</v>
      </c>
      <c r="Q6" s="68"/>
      <c r="R6" s="70">
        <v>24</v>
      </c>
      <c r="S6" s="70">
        <v>0</v>
      </c>
      <c r="T6" s="70">
        <v>30</v>
      </c>
      <c r="U6" s="22">
        <v>0</v>
      </c>
      <c r="V6" s="68"/>
      <c r="W6" s="69">
        <v>12</v>
      </c>
      <c r="X6" s="69">
        <v>0</v>
      </c>
      <c r="Y6" s="69">
        <v>18</v>
      </c>
      <c r="Z6" s="69">
        <v>0</v>
      </c>
      <c r="AA6" s="68"/>
      <c r="AB6" s="22">
        <v>24</v>
      </c>
      <c r="AC6" s="22">
        <v>0</v>
      </c>
      <c r="AD6" s="22">
        <v>42</v>
      </c>
      <c r="AE6" s="22">
        <v>0</v>
      </c>
      <c r="AF6" s="68"/>
      <c r="AG6" s="22">
        <v>30</v>
      </c>
      <c r="AH6" s="22">
        <v>0</v>
      </c>
      <c r="AI6" s="22">
        <v>25</v>
      </c>
      <c r="AJ6" s="22">
        <v>2</v>
      </c>
      <c r="AK6" s="68"/>
      <c r="AL6" s="70">
        <v>24</v>
      </c>
      <c r="AM6" s="22">
        <v>0</v>
      </c>
      <c r="AN6" s="22">
        <v>10</v>
      </c>
      <c r="AO6" s="22">
        <v>0</v>
      </c>
      <c r="AP6" s="68"/>
      <c r="AQ6" s="22">
        <v>30</v>
      </c>
      <c r="AR6" s="22">
        <v>0</v>
      </c>
      <c r="AS6" s="22">
        <v>24</v>
      </c>
      <c r="AT6" s="22">
        <v>0</v>
      </c>
      <c r="AU6" s="68"/>
      <c r="AV6" s="22">
        <v>24</v>
      </c>
      <c r="AW6" s="22">
        <v>0</v>
      </c>
      <c r="AX6" s="22">
        <v>22</v>
      </c>
      <c r="AY6" s="22">
        <v>2</v>
      </c>
      <c r="AZ6" s="68"/>
      <c r="BA6" s="22">
        <v>6</v>
      </c>
      <c r="BB6" s="22">
        <v>0</v>
      </c>
      <c r="BC6" s="22">
        <v>17</v>
      </c>
      <c r="BD6" s="22">
        <v>1</v>
      </c>
      <c r="BE6" s="68"/>
      <c r="BF6" s="69">
        <v>6</v>
      </c>
      <c r="BG6" s="69">
        <v>0</v>
      </c>
      <c r="BH6" s="69">
        <v>6</v>
      </c>
      <c r="BI6" s="69">
        <v>0</v>
      </c>
      <c r="BJ6" s="68"/>
      <c r="BK6" s="91">
        <v>30</v>
      </c>
      <c r="BL6" s="91">
        <v>3</v>
      </c>
      <c r="BM6" s="91">
        <v>6</v>
      </c>
      <c r="BN6" s="91">
        <v>1</v>
      </c>
      <c r="BO6" s="71"/>
      <c r="BP6" s="69">
        <v>19</v>
      </c>
      <c r="BQ6" s="69">
        <v>0</v>
      </c>
      <c r="BR6" s="69">
        <v>37</v>
      </c>
      <c r="BS6" s="69">
        <v>0</v>
      </c>
      <c r="BT6" s="71"/>
      <c r="BU6" s="69">
        <v>36</v>
      </c>
      <c r="BV6" s="69">
        <v>2</v>
      </c>
      <c r="BW6" s="69">
        <v>19</v>
      </c>
      <c r="BX6" s="69">
        <v>3</v>
      </c>
      <c r="BY6" s="71"/>
      <c r="BZ6" s="69"/>
      <c r="CA6" s="69"/>
      <c r="CB6" s="69"/>
      <c r="CC6" s="69"/>
      <c r="CD6" s="71"/>
      <c r="CE6" s="91">
        <v>24</v>
      </c>
      <c r="CF6" s="91">
        <v>1</v>
      </c>
      <c r="CG6" s="91">
        <v>14</v>
      </c>
      <c r="CH6" s="91">
        <v>1</v>
      </c>
      <c r="CI6" s="93"/>
      <c r="CJ6" s="91">
        <v>30</v>
      </c>
      <c r="CK6" s="91">
        <v>0</v>
      </c>
      <c r="CL6" s="91">
        <v>16</v>
      </c>
      <c r="CM6" s="69">
        <v>1</v>
      </c>
      <c r="CN6" s="71"/>
      <c r="CO6" s="69">
        <v>30</v>
      </c>
      <c r="CP6" s="69">
        <v>1</v>
      </c>
      <c r="CQ6" s="69">
        <v>14</v>
      </c>
      <c r="CR6" s="69">
        <v>0</v>
      </c>
      <c r="CS6" s="93"/>
      <c r="CT6" s="69">
        <v>30</v>
      </c>
      <c r="CU6" s="69">
        <v>0</v>
      </c>
      <c r="CV6" s="69">
        <v>25</v>
      </c>
      <c r="CW6" s="69">
        <v>2</v>
      </c>
      <c r="CX6" s="30"/>
      <c r="DC6" s="30"/>
      <c r="DD6">
        <v>26</v>
      </c>
      <c r="DE6">
        <v>2</v>
      </c>
      <c r="DF6">
        <v>14</v>
      </c>
      <c r="DG6">
        <v>2</v>
      </c>
      <c r="DH6" s="30"/>
      <c r="DI6" s="26">
        <v>44</v>
      </c>
      <c r="DJ6" s="26">
        <v>0</v>
      </c>
      <c r="DK6" s="26">
        <v>31</v>
      </c>
      <c r="DL6" s="26">
        <v>3</v>
      </c>
      <c r="DM6" s="30"/>
      <c r="DN6" s="26">
        <v>6</v>
      </c>
      <c r="DO6" s="26">
        <v>0</v>
      </c>
      <c r="DP6" s="26">
        <v>6</v>
      </c>
      <c r="DQ6" s="26">
        <v>0</v>
      </c>
      <c r="DR6" s="30"/>
      <c r="DW6" s="30"/>
      <c r="EB6" s="30"/>
      <c r="EG6" s="30"/>
      <c r="EL6" s="30"/>
      <c r="EQ6" s="30"/>
      <c r="EV6" s="30"/>
      <c r="FA6" s="30"/>
      <c r="FB6" s="91">
        <v>24</v>
      </c>
      <c r="FC6" s="91">
        <v>0</v>
      </c>
      <c r="FD6" s="91">
        <v>7</v>
      </c>
      <c r="FE6" s="69">
        <v>2</v>
      </c>
      <c r="FF6" s="30"/>
    </row>
    <row r="7" spans="1:176" x14ac:dyDescent="0.25">
      <c r="A7" s="76" t="str">
        <f>AA2</f>
        <v>Cullen</v>
      </c>
      <c r="B7" s="86">
        <f>AA42</f>
        <v>28</v>
      </c>
      <c r="C7" s="88">
        <f>AB42</f>
        <v>168</v>
      </c>
      <c r="D7" s="88">
        <f>AC42</f>
        <v>1</v>
      </c>
      <c r="E7" s="88">
        <f>AD42</f>
        <v>220</v>
      </c>
      <c r="F7" s="88">
        <f>AE42</f>
        <v>7</v>
      </c>
      <c r="G7" s="94">
        <f>E7/F7</f>
        <v>31.428571428571427</v>
      </c>
      <c r="H7" s="95">
        <v>1</v>
      </c>
      <c r="I7" s="94">
        <f>C7/F7</f>
        <v>24</v>
      </c>
      <c r="J7" s="94">
        <f>6*E7/C7</f>
        <v>7.8571428571428568</v>
      </c>
      <c r="K7" s="20"/>
      <c r="L7" s="68"/>
      <c r="M7" s="22">
        <v>12</v>
      </c>
      <c r="N7" s="22">
        <v>0</v>
      </c>
      <c r="O7" s="22">
        <v>27</v>
      </c>
      <c r="P7" s="22">
        <v>1</v>
      </c>
      <c r="Q7" s="68"/>
      <c r="R7" s="70">
        <v>12</v>
      </c>
      <c r="S7" s="70">
        <v>0</v>
      </c>
      <c r="T7" s="70">
        <v>11</v>
      </c>
      <c r="U7" s="22">
        <v>0</v>
      </c>
      <c r="V7" s="68"/>
      <c r="W7" s="69">
        <v>12</v>
      </c>
      <c r="X7" s="69">
        <v>0</v>
      </c>
      <c r="Y7" s="69">
        <v>18</v>
      </c>
      <c r="Z7" s="69">
        <v>0</v>
      </c>
      <c r="AA7" s="68"/>
      <c r="AB7" s="22">
        <v>12</v>
      </c>
      <c r="AC7" s="22">
        <v>0</v>
      </c>
      <c r="AD7" s="22">
        <v>13</v>
      </c>
      <c r="AE7" s="22">
        <v>4</v>
      </c>
      <c r="AF7" s="68"/>
      <c r="AG7" s="22">
        <v>18</v>
      </c>
      <c r="AH7" s="22">
        <v>2</v>
      </c>
      <c r="AI7" s="22">
        <v>1</v>
      </c>
      <c r="AJ7" s="22">
        <v>1</v>
      </c>
      <c r="AK7" s="68"/>
      <c r="AL7" s="70">
        <v>3</v>
      </c>
      <c r="AM7" s="22">
        <v>0</v>
      </c>
      <c r="AN7" s="22">
        <v>6</v>
      </c>
      <c r="AO7" s="22">
        <v>0</v>
      </c>
      <c r="AP7" s="68"/>
      <c r="AQ7" s="22">
        <v>24</v>
      </c>
      <c r="AR7" s="22">
        <v>1</v>
      </c>
      <c r="AS7" s="22">
        <v>20</v>
      </c>
      <c r="AT7" s="22">
        <v>1</v>
      </c>
      <c r="AU7" s="68"/>
      <c r="AV7" s="22">
        <v>6</v>
      </c>
      <c r="AW7" s="22">
        <v>0</v>
      </c>
      <c r="AX7" s="22">
        <v>7</v>
      </c>
      <c r="AY7" s="22">
        <v>0</v>
      </c>
      <c r="AZ7" s="68"/>
      <c r="BA7" s="22">
        <v>6</v>
      </c>
      <c r="BB7" s="22">
        <v>0</v>
      </c>
      <c r="BC7" s="22">
        <v>8</v>
      </c>
      <c r="BD7" s="22">
        <v>0</v>
      </c>
      <c r="BE7" s="68"/>
      <c r="BF7" s="69">
        <v>12</v>
      </c>
      <c r="BG7" s="69">
        <v>0</v>
      </c>
      <c r="BH7" s="69">
        <v>9</v>
      </c>
      <c r="BI7" s="69">
        <v>0</v>
      </c>
      <c r="BJ7" s="68"/>
      <c r="BK7" s="91">
        <v>6</v>
      </c>
      <c r="BL7" s="91">
        <v>0</v>
      </c>
      <c r="BM7" s="91">
        <v>12</v>
      </c>
      <c r="BN7" s="91">
        <v>0</v>
      </c>
      <c r="BO7" s="71"/>
      <c r="BP7" s="69"/>
      <c r="BQ7" s="69"/>
      <c r="BR7" s="69"/>
      <c r="BS7" s="69"/>
      <c r="BT7" s="71"/>
      <c r="BU7" s="69">
        <v>30</v>
      </c>
      <c r="BV7" s="69">
        <v>0</v>
      </c>
      <c r="BW7" s="69">
        <v>8</v>
      </c>
      <c r="BX7" s="69">
        <v>0</v>
      </c>
      <c r="BY7" s="69"/>
      <c r="BZ7" s="69"/>
      <c r="CA7" s="69"/>
      <c r="CB7" s="69"/>
      <c r="CC7" s="69"/>
      <c r="CD7" s="71"/>
      <c r="CE7" s="91">
        <v>30</v>
      </c>
      <c r="CF7" s="91">
        <v>2</v>
      </c>
      <c r="CG7" s="91">
        <v>18</v>
      </c>
      <c r="CH7" s="91">
        <v>0</v>
      </c>
      <c r="CI7" s="71"/>
      <c r="CJ7" s="69">
        <v>30</v>
      </c>
      <c r="CK7" s="69">
        <v>1</v>
      </c>
      <c r="CL7" s="69">
        <v>19</v>
      </c>
      <c r="CM7" s="69">
        <v>1</v>
      </c>
      <c r="CN7" s="71"/>
      <c r="CO7" s="69">
        <v>24</v>
      </c>
      <c r="CP7" s="69">
        <v>0</v>
      </c>
      <c r="CQ7" s="69">
        <v>8</v>
      </c>
      <c r="CR7" s="69">
        <v>1</v>
      </c>
      <c r="CS7" s="93"/>
      <c r="CT7" s="69">
        <v>6</v>
      </c>
      <c r="CU7" s="69">
        <v>0</v>
      </c>
      <c r="CV7" s="69">
        <v>8</v>
      </c>
      <c r="CW7" s="69">
        <v>0</v>
      </c>
      <c r="CX7" s="30"/>
      <c r="DC7" s="30"/>
      <c r="DD7">
        <v>12</v>
      </c>
      <c r="DE7">
        <v>0</v>
      </c>
      <c r="DF7">
        <v>20</v>
      </c>
      <c r="DG7">
        <v>0</v>
      </c>
      <c r="DH7" s="30"/>
      <c r="DI7" s="26">
        <v>24</v>
      </c>
      <c r="DJ7" s="26">
        <v>0</v>
      </c>
      <c r="DK7" s="26">
        <v>18</v>
      </c>
      <c r="DL7" s="26">
        <v>0</v>
      </c>
      <c r="DM7" s="30"/>
      <c r="DN7" s="26">
        <v>12</v>
      </c>
      <c r="DO7" s="26">
        <v>0</v>
      </c>
      <c r="DP7" s="26">
        <v>10</v>
      </c>
      <c r="DQ7" s="26">
        <v>0</v>
      </c>
      <c r="DR7" s="30"/>
      <c r="DW7" s="30"/>
      <c r="EB7" s="30"/>
      <c r="EG7" s="30"/>
      <c r="EL7" s="30"/>
      <c r="EQ7" s="30"/>
      <c r="EV7" s="30"/>
      <c r="FA7" s="30"/>
      <c r="FF7" s="30"/>
    </row>
    <row r="8" spans="1:176" x14ac:dyDescent="0.25">
      <c r="A8" s="4" t="str">
        <f>AF2</f>
        <v>Day G</v>
      </c>
      <c r="B8" s="86">
        <f>AF42</f>
        <v>75.2</v>
      </c>
      <c r="C8" s="88">
        <f>AG42</f>
        <v>452</v>
      </c>
      <c r="D8" s="88">
        <f>AH42</f>
        <v>12</v>
      </c>
      <c r="E8" s="88">
        <f>AI42</f>
        <v>278</v>
      </c>
      <c r="F8" s="88">
        <f>AJ42</f>
        <v>21</v>
      </c>
      <c r="G8" s="94">
        <f t="shared" ref="G8:G22" si="0">E8/F8</f>
        <v>13.238095238095237</v>
      </c>
      <c r="H8" s="95">
        <v>3</v>
      </c>
      <c r="I8" s="94">
        <f t="shared" ref="I8:I22" si="1">C8/F8</f>
        <v>21.523809523809526</v>
      </c>
      <c r="J8" s="94">
        <f t="shared" ref="J8:J13" si="2">6*E8/C8</f>
        <v>3.6902654867256639</v>
      </c>
      <c r="K8" s="20"/>
      <c r="L8" s="68"/>
      <c r="M8" s="22">
        <v>18</v>
      </c>
      <c r="N8" s="22">
        <v>0</v>
      </c>
      <c r="O8" s="22">
        <v>25</v>
      </c>
      <c r="P8" s="22">
        <v>0</v>
      </c>
      <c r="Q8" s="68"/>
      <c r="R8" s="70"/>
      <c r="S8" s="70"/>
      <c r="T8" s="70"/>
      <c r="U8" s="22"/>
      <c r="V8" s="68"/>
      <c r="W8" s="22">
        <v>12</v>
      </c>
      <c r="X8" s="22">
        <v>0</v>
      </c>
      <c r="Y8" s="22">
        <v>29</v>
      </c>
      <c r="Z8" s="22">
        <v>0</v>
      </c>
      <c r="AA8" s="68"/>
      <c r="AB8" s="22">
        <v>18</v>
      </c>
      <c r="AC8" s="22">
        <v>0</v>
      </c>
      <c r="AD8" s="22">
        <v>11</v>
      </c>
      <c r="AE8" s="22">
        <v>0</v>
      </c>
      <c r="AF8" s="68"/>
      <c r="AG8" s="22">
        <v>48</v>
      </c>
      <c r="AH8" s="22">
        <v>2</v>
      </c>
      <c r="AI8" s="22">
        <v>19</v>
      </c>
      <c r="AJ8" s="22">
        <v>3</v>
      </c>
      <c r="AK8" s="68"/>
      <c r="AL8" s="70">
        <v>12</v>
      </c>
      <c r="AM8" s="22">
        <v>0</v>
      </c>
      <c r="AN8" s="22">
        <v>10</v>
      </c>
      <c r="AO8" s="22">
        <v>1</v>
      </c>
      <c r="AP8" s="71"/>
      <c r="AQ8" s="22">
        <v>24</v>
      </c>
      <c r="AR8" s="22">
        <v>0</v>
      </c>
      <c r="AS8" s="22">
        <v>21</v>
      </c>
      <c r="AT8" s="69">
        <v>2</v>
      </c>
      <c r="AU8" s="68"/>
      <c r="AV8" s="22">
        <v>12</v>
      </c>
      <c r="AW8" s="22">
        <v>0</v>
      </c>
      <c r="AX8" s="22">
        <v>12</v>
      </c>
      <c r="AY8" s="22">
        <v>0</v>
      </c>
      <c r="AZ8" s="68"/>
      <c r="BA8" s="69">
        <v>24</v>
      </c>
      <c r="BB8" s="69">
        <v>0</v>
      </c>
      <c r="BC8" s="69">
        <v>11</v>
      </c>
      <c r="BD8" s="69">
        <v>1</v>
      </c>
      <c r="BE8" s="68"/>
      <c r="BF8" s="69">
        <v>6</v>
      </c>
      <c r="BG8" s="69">
        <v>0</v>
      </c>
      <c r="BH8" s="69">
        <v>10</v>
      </c>
      <c r="BI8" s="69">
        <v>0</v>
      </c>
      <c r="BJ8" s="68"/>
      <c r="BK8" s="91">
        <v>3</v>
      </c>
      <c r="BL8" s="91">
        <v>0</v>
      </c>
      <c r="BM8" s="91">
        <v>2</v>
      </c>
      <c r="BN8" s="91">
        <v>1</v>
      </c>
      <c r="BO8" s="71"/>
      <c r="BP8" s="69"/>
      <c r="BQ8" s="69"/>
      <c r="BR8" s="69"/>
      <c r="BS8" s="69"/>
      <c r="BT8" s="71"/>
      <c r="BU8" s="69">
        <v>30</v>
      </c>
      <c r="BV8" s="69">
        <v>0</v>
      </c>
      <c r="BW8" s="69">
        <v>28</v>
      </c>
      <c r="BX8" s="69">
        <v>3</v>
      </c>
      <c r="BY8" s="71"/>
      <c r="BZ8" s="69"/>
      <c r="CA8" s="69"/>
      <c r="CB8" s="69"/>
      <c r="CC8" s="69"/>
      <c r="CD8" s="71"/>
      <c r="CE8" s="69">
        <v>24</v>
      </c>
      <c r="CF8" s="69">
        <v>0</v>
      </c>
      <c r="CG8" s="69">
        <v>18</v>
      </c>
      <c r="CH8" s="69">
        <v>0</v>
      </c>
      <c r="CI8" s="71"/>
      <c r="CJ8" s="69">
        <v>24</v>
      </c>
      <c r="CK8" s="69">
        <v>0</v>
      </c>
      <c r="CL8" s="69">
        <v>29</v>
      </c>
      <c r="CM8" s="69">
        <v>2</v>
      </c>
      <c r="CN8" s="71"/>
      <c r="CO8" s="69">
        <v>12</v>
      </c>
      <c r="CP8" s="69">
        <v>0</v>
      </c>
      <c r="CQ8" s="69">
        <v>19</v>
      </c>
      <c r="CR8" s="69">
        <v>0</v>
      </c>
      <c r="CS8" s="93"/>
      <c r="CT8" s="69">
        <v>24</v>
      </c>
      <c r="CU8" s="69">
        <v>1</v>
      </c>
      <c r="CV8" s="69">
        <v>13</v>
      </c>
      <c r="CW8" s="69">
        <v>0</v>
      </c>
      <c r="CX8" s="30"/>
      <c r="DC8" s="30"/>
      <c r="DH8" s="30"/>
      <c r="DI8" s="26">
        <v>30</v>
      </c>
      <c r="DJ8" s="26">
        <v>0</v>
      </c>
      <c r="DK8" s="26">
        <v>20</v>
      </c>
      <c r="DL8" s="26">
        <v>0</v>
      </c>
      <c r="DM8" s="30"/>
      <c r="DR8" s="30"/>
      <c r="DW8" s="30"/>
      <c r="EB8" s="30"/>
      <c r="EG8" s="30"/>
      <c r="EL8" s="30"/>
      <c r="EQ8" s="30"/>
      <c r="EV8" s="30"/>
      <c r="FA8" s="30"/>
      <c r="FF8" s="30"/>
    </row>
    <row r="9" spans="1:176" x14ac:dyDescent="0.25">
      <c r="A9" s="49" t="str">
        <f>L2</f>
        <v>Dean P</v>
      </c>
      <c r="B9" s="86">
        <f>L42</f>
        <v>47</v>
      </c>
      <c r="C9" s="22">
        <f>M42</f>
        <v>282</v>
      </c>
      <c r="D9" s="22">
        <f>N42</f>
        <v>1</v>
      </c>
      <c r="E9" s="22">
        <f>O42</f>
        <v>346</v>
      </c>
      <c r="F9" s="22">
        <f>P42</f>
        <v>13</v>
      </c>
      <c r="G9" s="94">
        <f t="shared" si="0"/>
        <v>26.615384615384617</v>
      </c>
      <c r="H9" s="95">
        <v>2</v>
      </c>
      <c r="I9" s="94">
        <f t="shared" si="1"/>
        <v>21.692307692307693</v>
      </c>
      <c r="J9" s="94">
        <f t="shared" si="2"/>
        <v>7.3617021276595747</v>
      </c>
      <c r="K9" s="20"/>
      <c r="L9" s="68"/>
      <c r="M9" s="22">
        <v>12</v>
      </c>
      <c r="N9" s="22">
        <v>0</v>
      </c>
      <c r="O9" s="22">
        <v>23</v>
      </c>
      <c r="P9" s="22">
        <v>0</v>
      </c>
      <c r="Q9" s="68"/>
      <c r="R9" s="70"/>
      <c r="S9" s="70"/>
      <c r="T9" s="70"/>
      <c r="U9" s="22"/>
      <c r="V9" s="68"/>
      <c r="W9" s="22">
        <v>36</v>
      </c>
      <c r="X9" s="22">
        <v>0</v>
      </c>
      <c r="Y9" s="22">
        <v>27</v>
      </c>
      <c r="Z9" s="22">
        <v>2</v>
      </c>
      <c r="AA9" s="68"/>
      <c r="AB9" s="22">
        <v>24</v>
      </c>
      <c r="AC9" s="22">
        <v>0</v>
      </c>
      <c r="AD9" s="22">
        <v>27</v>
      </c>
      <c r="AE9" s="22">
        <v>1</v>
      </c>
      <c r="AF9" s="68"/>
      <c r="AG9" s="22">
        <v>18</v>
      </c>
      <c r="AH9" s="22">
        <v>0</v>
      </c>
      <c r="AI9" s="22">
        <v>14</v>
      </c>
      <c r="AJ9" s="22">
        <v>0</v>
      </c>
      <c r="AK9" s="68"/>
      <c r="AL9" s="70">
        <v>12</v>
      </c>
      <c r="AM9" s="22">
        <v>0</v>
      </c>
      <c r="AN9" s="22">
        <v>24</v>
      </c>
      <c r="AO9" s="22">
        <v>0</v>
      </c>
      <c r="AP9" s="68"/>
      <c r="AQ9" s="22">
        <v>12</v>
      </c>
      <c r="AR9" s="22">
        <v>0</v>
      </c>
      <c r="AS9" s="22">
        <v>8</v>
      </c>
      <c r="AT9" s="22">
        <v>1</v>
      </c>
      <c r="AU9" s="68"/>
      <c r="AV9" s="22">
        <v>12</v>
      </c>
      <c r="AW9" s="22">
        <v>0</v>
      </c>
      <c r="AX9" s="22">
        <v>19</v>
      </c>
      <c r="AY9" s="22">
        <v>0</v>
      </c>
      <c r="AZ9" s="68"/>
      <c r="BA9" s="69">
        <v>18</v>
      </c>
      <c r="BB9" s="69">
        <v>0</v>
      </c>
      <c r="BC9" s="69">
        <v>16</v>
      </c>
      <c r="BD9" s="69">
        <v>1</v>
      </c>
      <c r="BE9" s="68"/>
      <c r="BF9" s="22">
        <v>4</v>
      </c>
      <c r="BG9" s="22">
        <v>0</v>
      </c>
      <c r="BH9" s="22">
        <v>0</v>
      </c>
      <c r="BI9" s="22">
        <v>1</v>
      </c>
      <c r="BJ9" s="68"/>
      <c r="BK9" s="91">
        <v>24</v>
      </c>
      <c r="BL9" s="91">
        <v>0</v>
      </c>
      <c r="BM9" s="91">
        <v>15</v>
      </c>
      <c r="BN9" s="91">
        <v>0</v>
      </c>
      <c r="BO9" s="71"/>
      <c r="BP9" s="69"/>
      <c r="BQ9" s="69"/>
      <c r="BR9" s="69"/>
      <c r="BS9" s="69"/>
      <c r="BT9" s="71"/>
      <c r="BU9" s="69">
        <v>24</v>
      </c>
      <c r="BV9" s="91">
        <v>0</v>
      </c>
      <c r="BW9" s="91">
        <v>12</v>
      </c>
      <c r="BX9" s="91">
        <v>0</v>
      </c>
      <c r="BY9" s="71"/>
      <c r="BZ9" s="69"/>
      <c r="CA9" s="91"/>
      <c r="CB9" s="91"/>
      <c r="CC9" s="91"/>
      <c r="CD9" s="71"/>
      <c r="CE9" s="69">
        <v>18</v>
      </c>
      <c r="CF9" s="69">
        <v>0</v>
      </c>
      <c r="CG9" s="69">
        <v>8</v>
      </c>
      <c r="CH9" s="69">
        <v>2</v>
      </c>
      <c r="CI9" s="71"/>
      <c r="CJ9" s="69">
        <v>18</v>
      </c>
      <c r="CK9" s="69">
        <v>0</v>
      </c>
      <c r="CL9" s="69">
        <v>12</v>
      </c>
      <c r="CM9" s="69">
        <v>2</v>
      </c>
      <c r="CN9" s="71"/>
      <c r="CO9" s="69">
        <v>24</v>
      </c>
      <c r="CP9" s="69">
        <v>0</v>
      </c>
      <c r="CQ9" s="69">
        <v>24</v>
      </c>
      <c r="CR9" s="69">
        <v>1</v>
      </c>
      <c r="CS9" s="93"/>
      <c r="CT9" s="69">
        <v>24</v>
      </c>
      <c r="CU9" s="69">
        <v>1</v>
      </c>
      <c r="CV9" s="69">
        <v>8</v>
      </c>
      <c r="CW9" s="69">
        <v>1</v>
      </c>
      <c r="CX9" s="30"/>
      <c r="DC9" s="30"/>
      <c r="DH9" s="30"/>
      <c r="DM9" s="30"/>
      <c r="DR9" s="30"/>
      <c r="DW9" s="30"/>
      <c r="EB9" s="30"/>
      <c r="EG9" s="30"/>
      <c r="EL9" s="30"/>
      <c r="EQ9" s="30"/>
      <c r="EV9" s="30"/>
      <c r="FA9" s="30"/>
      <c r="FF9" s="30"/>
    </row>
    <row r="10" spans="1:176" x14ac:dyDescent="0.25">
      <c r="A10" s="77" t="str">
        <f>AK2</f>
        <v>Heath</v>
      </c>
      <c r="B10" s="86">
        <f>AK42</f>
        <v>21.3</v>
      </c>
      <c r="C10" s="88">
        <f>AL42</f>
        <v>129</v>
      </c>
      <c r="D10" s="88">
        <f>AM42</f>
        <v>1</v>
      </c>
      <c r="E10" s="88">
        <f>AN42</f>
        <v>114</v>
      </c>
      <c r="F10" s="88">
        <f>AO42</f>
        <v>6</v>
      </c>
      <c r="G10" s="94">
        <f t="shared" si="0"/>
        <v>19</v>
      </c>
      <c r="H10" s="95"/>
      <c r="I10" s="94">
        <f t="shared" si="1"/>
        <v>21.5</v>
      </c>
      <c r="J10" s="94">
        <f t="shared" si="2"/>
        <v>5.3023255813953485</v>
      </c>
      <c r="K10" s="20"/>
      <c r="L10" s="68"/>
      <c r="M10" s="22">
        <v>18</v>
      </c>
      <c r="N10" s="22">
        <v>0</v>
      </c>
      <c r="O10" s="22">
        <v>20</v>
      </c>
      <c r="P10" s="22">
        <v>1</v>
      </c>
      <c r="Q10" s="68"/>
      <c r="R10" s="70"/>
      <c r="S10" s="70"/>
      <c r="T10" s="70"/>
      <c r="U10" s="22"/>
      <c r="V10" s="68"/>
      <c r="W10" s="22">
        <v>12</v>
      </c>
      <c r="X10" s="22">
        <v>0</v>
      </c>
      <c r="Y10" s="22">
        <v>18</v>
      </c>
      <c r="Z10" s="22">
        <v>1</v>
      </c>
      <c r="AA10" s="71"/>
      <c r="AB10" s="22">
        <v>12</v>
      </c>
      <c r="AC10" s="22">
        <v>0</v>
      </c>
      <c r="AD10" s="22">
        <v>25</v>
      </c>
      <c r="AE10" s="22">
        <v>0</v>
      </c>
      <c r="AF10" s="68"/>
      <c r="AG10" s="22">
        <v>26</v>
      </c>
      <c r="AH10" s="22">
        <v>0</v>
      </c>
      <c r="AI10" s="22">
        <v>11</v>
      </c>
      <c r="AJ10" s="22">
        <v>5</v>
      </c>
      <c r="AK10" s="68"/>
      <c r="AL10" s="70">
        <v>12</v>
      </c>
      <c r="AM10" s="22">
        <v>0</v>
      </c>
      <c r="AN10" s="22">
        <v>11</v>
      </c>
      <c r="AO10" s="22">
        <v>0</v>
      </c>
      <c r="AP10" s="68"/>
      <c r="AQ10" s="22">
        <v>36</v>
      </c>
      <c r="AR10" s="22">
        <v>0</v>
      </c>
      <c r="AS10" s="22">
        <v>16</v>
      </c>
      <c r="AT10" s="22">
        <v>1</v>
      </c>
      <c r="AU10" s="68"/>
      <c r="AV10" s="22">
        <v>18</v>
      </c>
      <c r="AW10" s="22">
        <v>1</v>
      </c>
      <c r="AX10" s="22">
        <v>3</v>
      </c>
      <c r="AY10" s="22">
        <v>1</v>
      </c>
      <c r="AZ10" s="68"/>
      <c r="BA10" s="22"/>
      <c r="BB10" s="22"/>
      <c r="BC10" s="22"/>
      <c r="BD10" s="22"/>
      <c r="BE10" s="68"/>
      <c r="BF10" s="22">
        <v>12</v>
      </c>
      <c r="BG10" s="22">
        <v>0</v>
      </c>
      <c r="BH10" s="22">
        <v>7</v>
      </c>
      <c r="BI10" s="22">
        <v>1</v>
      </c>
      <c r="BJ10" s="68"/>
      <c r="BK10" s="91">
        <v>30</v>
      </c>
      <c r="BL10" s="91">
        <v>3</v>
      </c>
      <c r="BM10" s="91">
        <v>6</v>
      </c>
      <c r="BN10" s="91">
        <v>3</v>
      </c>
      <c r="BO10" s="71"/>
      <c r="BP10" s="69"/>
      <c r="BQ10" s="91"/>
      <c r="BR10" s="91"/>
      <c r="BS10" s="91"/>
      <c r="BT10" s="71"/>
      <c r="BU10" s="69">
        <v>12</v>
      </c>
      <c r="BV10" s="91">
        <v>0</v>
      </c>
      <c r="BW10" s="91">
        <v>9</v>
      </c>
      <c r="BX10" s="91">
        <v>2</v>
      </c>
      <c r="BY10" s="71"/>
      <c r="BZ10" s="69"/>
      <c r="CA10" s="69"/>
      <c r="CB10" s="69"/>
      <c r="CC10" s="69"/>
      <c r="CD10" s="71"/>
      <c r="CE10" s="91">
        <v>12</v>
      </c>
      <c r="CF10" s="91">
        <v>0</v>
      </c>
      <c r="CG10" s="91">
        <v>21</v>
      </c>
      <c r="CH10" s="91">
        <v>0</v>
      </c>
      <c r="CI10" s="71"/>
      <c r="CJ10" s="91">
        <v>24</v>
      </c>
      <c r="CK10" s="91">
        <v>0</v>
      </c>
      <c r="CL10" s="91">
        <v>13</v>
      </c>
      <c r="CM10" s="91">
        <v>1</v>
      </c>
      <c r="CN10" s="71"/>
      <c r="CO10" s="69"/>
      <c r="CP10" s="69"/>
      <c r="CQ10" s="69"/>
      <c r="CR10" s="69"/>
      <c r="CS10" s="93"/>
      <c r="CT10" s="69">
        <v>12</v>
      </c>
      <c r="CU10" s="69">
        <v>0</v>
      </c>
      <c r="CV10" s="69">
        <v>25</v>
      </c>
      <c r="CW10" s="69">
        <v>0</v>
      </c>
      <c r="CX10" s="30"/>
      <c r="DC10" s="30"/>
      <c r="DH10" s="30"/>
      <c r="DM10" s="30"/>
      <c r="DR10" s="30"/>
      <c r="DW10" s="30"/>
      <c r="EB10" s="30"/>
      <c r="EG10" s="30"/>
      <c r="EL10" s="30"/>
      <c r="EQ10" s="30"/>
      <c r="EV10" s="30"/>
      <c r="FA10" s="30"/>
      <c r="FF10" s="30"/>
    </row>
    <row r="11" spans="1:176" x14ac:dyDescent="0.25">
      <c r="A11" s="78" t="str">
        <f>AP2</f>
        <v>Lewis</v>
      </c>
      <c r="B11" s="86">
        <f>AP42</f>
        <v>84.1</v>
      </c>
      <c r="C11" s="88">
        <f>AQ42</f>
        <v>505</v>
      </c>
      <c r="D11" s="88">
        <f>AR42</f>
        <v>15</v>
      </c>
      <c r="E11" s="88">
        <f>AS42</f>
        <v>314</v>
      </c>
      <c r="F11" s="88">
        <f>AT42</f>
        <v>18</v>
      </c>
      <c r="G11" s="94">
        <f t="shared" si="0"/>
        <v>17.444444444444443</v>
      </c>
      <c r="H11" s="95">
        <v>1</v>
      </c>
      <c r="I11" s="94">
        <f t="shared" si="1"/>
        <v>28.055555555555557</v>
      </c>
      <c r="J11" s="94">
        <f t="shared" si="2"/>
        <v>3.7306930693069309</v>
      </c>
      <c r="K11" s="20"/>
      <c r="L11" s="68"/>
      <c r="M11" s="22">
        <v>12</v>
      </c>
      <c r="N11" s="22">
        <v>0</v>
      </c>
      <c r="O11" s="22">
        <v>32</v>
      </c>
      <c r="P11" s="69">
        <v>0</v>
      </c>
      <c r="Q11" s="71"/>
      <c r="R11" s="69"/>
      <c r="S11" s="69"/>
      <c r="T11" s="69"/>
      <c r="U11" s="69"/>
      <c r="V11" s="68"/>
      <c r="W11" s="22"/>
      <c r="X11" s="22"/>
      <c r="Y11" s="22"/>
      <c r="Z11" s="22"/>
      <c r="AA11" s="68"/>
      <c r="AB11" s="22">
        <v>24</v>
      </c>
      <c r="AC11" s="22">
        <v>0</v>
      </c>
      <c r="AD11" s="22">
        <v>36</v>
      </c>
      <c r="AE11" s="22">
        <v>1</v>
      </c>
      <c r="AF11" s="68"/>
      <c r="AG11" s="22">
        <v>30</v>
      </c>
      <c r="AH11" s="22">
        <v>1</v>
      </c>
      <c r="AI11" s="22">
        <v>16</v>
      </c>
      <c r="AJ11" s="22">
        <v>3</v>
      </c>
      <c r="AK11" s="68"/>
      <c r="AL11" s="70">
        <v>12</v>
      </c>
      <c r="AM11" s="22">
        <v>0</v>
      </c>
      <c r="AN11" s="22">
        <v>14</v>
      </c>
      <c r="AO11" s="22">
        <v>1</v>
      </c>
      <c r="AP11" s="74"/>
      <c r="AQ11" s="22">
        <v>18</v>
      </c>
      <c r="AR11" s="22">
        <v>3</v>
      </c>
      <c r="AS11" s="22">
        <v>0</v>
      </c>
      <c r="AT11" s="22">
        <v>2</v>
      </c>
      <c r="AU11" s="68"/>
      <c r="AV11" s="22">
        <v>36</v>
      </c>
      <c r="AW11" s="22">
        <v>0</v>
      </c>
      <c r="AX11" s="22">
        <v>31</v>
      </c>
      <c r="AY11" s="72">
        <v>0</v>
      </c>
      <c r="AZ11" s="68"/>
      <c r="BA11" s="22"/>
      <c r="BB11" s="22"/>
      <c r="BC11" s="22"/>
      <c r="BD11" s="22"/>
      <c r="BE11" s="68"/>
      <c r="BF11" s="22">
        <v>12</v>
      </c>
      <c r="BG11" s="22">
        <v>0</v>
      </c>
      <c r="BH11" s="22">
        <v>17</v>
      </c>
      <c r="BI11" s="22">
        <v>0</v>
      </c>
      <c r="BJ11" s="68"/>
      <c r="BK11" s="91">
        <v>18</v>
      </c>
      <c r="BL11" s="91">
        <v>0</v>
      </c>
      <c r="BM11" s="91">
        <v>14</v>
      </c>
      <c r="BN11" s="91">
        <v>1</v>
      </c>
      <c r="BO11" s="71"/>
      <c r="BP11" s="69"/>
      <c r="BQ11" s="91"/>
      <c r="BR11" s="91"/>
      <c r="BS11" s="91"/>
      <c r="BT11" s="71"/>
      <c r="BU11" s="69">
        <v>36</v>
      </c>
      <c r="BV11" s="91">
        <v>2</v>
      </c>
      <c r="BW11" s="91">
        <v>9</v>
      </c>
      <c r="BX11" s="91">
        <v>2</v>
      </c>
      <c r="BY11" s="71"/>
      <c r="BZ11" s="69"/>
      <c r="CA11" s="91"/>
      <c r="CB11" s="91"/>
      <c r="CC11" s="91"/>
      <c r="CD11" s="71"/>
      <c r="CE11" s="91">
        <v>30</v>
      </c>
      <c r="CF11" s="91">
        <v>2</v>
      </c>
      <c r="CG11" s="91">
        <v>19</v>
      </c>
      <c r="CH11" s="91">
        <v>2</v>
      </c>
      <c r="CI11" s="71"/>
      <c r="CJ11" s="91">
        <v>12</v>
      </c>
      <c r="CK11" s="91">
        <v>0</v>
      </c>
      <c r="CL11" s="91">
        <v>20</v>
      </c>
      <c r="CM11" s="91">
        <v>2</v>
      </c>
      <c r="CN11" s="71"/>
      <c r="CO11" s="90"/>
      <c r="CP11" s="90"/>
      <c r="CQ11" s="90"/>
      <c r="CR11" s="90"/>
      <c r="CS11" s="93"/>
      <c r="CT11" s="69">
        <v>18</v>
      </c>
      <c r="CU11" s="69">
        <v>0</v>
      </c>
      <c r="CV11" s="69">
        <v>28</v>
      </c>
      <c r="CW11" s="69">
        <v>1</v>
      </c>
      <c r="CX11" s="30"/>
      <c r="DC11" s="30"/>
      <c r="DH11" s="30"/>
      <c r="DM11" s="30"/>
      <c r="DR11" s="30"/>
      <c r="DW11" s="30"/>
      <c r="EB11" s="30"/>
      <c r="EG11" s="30"/>
      <c r="EL11" s="30"/>
      <c r="EQ11" s="30"/>
      <c r="EV11" s="30"/>
      <c r="FA11" s="30"/>
      <c r="FF11" s="30"/>
    </row>
    <row r="12" spans="1:176" x14ac:dyDescent="0.25">
      <c r="A12" s="81" t="str">
        <f>AU2</f>
        <v>Loveridge</v>
      </c>
      <c r="B12" s="86">
        <f>AU42</f>
        <v>32</v>
      </c>
      <c r="C12" s="88">
        <f>AV42</f>
        <v>192</v>
      </c>
      <c r="D12" s="88">
        <f>AW42</f>
        <v>4</v>
      </c>
      <c r="E12" s="88">
        <f>AX42</f>
        <v>151</v>
      </c>
      <c r="F12" s="88">
        <f>AY42</f>
        <v>7</v>
      </c>
      <c r="G12" s="94">
        <f t="shared" si="0"/>
        <v>21.571428571428573</v>
      </c>
      <c r="H12" s="95"/>
      <c r="I12" s="94">
        <f t="shared" si="1"/>
        <v>27.428571428571427</v>
      </c>
      <c r="J12" s="94">
        <f t="shared" si="2"/>
        <v>4.71875</v>
      </c>
      <c r="L12" s="68"/>
      <c r="M12" s="22">
        <v>30</v>
      </c>
      <c r="N12" s="22">
        <v>0</v>
      </c>
      <c r="O12" s="22">
        <v>37</v>
      </c>
      <c r="P12" s="69">
        <v>0</v>
      </c>
      <c r="Q12" s="71"/>
      <c r="R12" s="69"/>
      <c r="S12" s="69"/>
      <c r="T12" s="69"/>
      <c r="U12" s="69"/>
      <c r="V12" s="68"/>
      <c r="W12" s="22"/>
      <c r="X12" s="22"/>
      <c r="Y12" s="22"/>
      <c r="Z12" s="22"/>
      <c r="AA12" s="68"/>
      <c r="AB12" s="22">
        <v>12</v>
      </c>
      <c r="AC12" s="22">
        <v>0</v>
      </c>
      <c r="AD12" s="22">
        <v>21</v>
      </c>
      <c r="AE12" s="22">
        <v>0</v>
      </c>
      <c r="AF12" s="68"/>
      <c r="AG12" s="22">
        <v>24</v>
      </c>
      <c r="AH12" s="22">
        <v>1</v>
      </c>
      <c r="AI12" s="22">
        <v>9</v>
      </c>
      <c r="AJ12" s="22">
        <v>1</v>
      </c>
      <c r="AK12" s="68"/>
      <c r="AL12" s="70">
        <v>18</v>
      </c>
      <c r="AM12" s="22">
        <v>1</v>
      </c>
      <c r="AN12" s="22">
        <v>8</v>
      </c>
      <c r="AO12" s="22">
        <v>1</v>
      </c>
      <c r="AP12" s="74"/>
      <c r="AQ12" s="22">
        <v>24</v>
      </c>
      <c r="AR12" s="22">
        <v>0</v>
      </c>
      <c r="AS12" s="22">
        <v>33</v>
      </c>
      <c r="AT12" s="22">
        <v>0</v>
      </c>
      <c r="AU12" s="68"/>
      <c r="AV12" s="22">
        <v>36</v>
      </c>
      <c r="AW12" s="22">
        <v>1</v>
      </c>
      <c r="AX12" s="22">
        <v>25</v>
      </c>
      <c r="AY12" s="70">
        <v>1</v>
      </c>
      <c r="AZ12" s="68"/>
      <c r="BA12" s="22"/>
      <c r="BB12" s="22"/>
      <c r="BC12" s="22"/>
      <c r="BD12" s="22"/>
      <c r="BE12" s="68"/>
      <c r="BF12" s="22">
        <v>12</v>
      </c>
      <c r="BG12" s="22">
        <v>0</v>
      </c>
      <c r="BH12" s="22">
        <v>26</v>
      </c>
      <c r="BI12" s="22">
        <v>0</v>
      </c>
      <c r="BJ12" s="68"/>
      <c r="BK12" s="91">
        <v>12</v>
      </c>
      <c r="BL12" s="91">
        <v>0</v>
      </c>
      <c r="BM12" s="91">
        <v>11</v>
      </c>
      <c r="BN12" s="91">
        <v>1</v>
      </c>
      <c r="BO12" s="71"/>
      <c r="BP12" s="69"/>
      <c r="BQ12" s="91"/>
      <c r="BR12" s="91"/>
      <c r="BS12" s="91"/>
      <c r="BT12" s="71"/>
      <c r="BU12" s="69">
        <v>36</v>
      </c>
      <c r="BV12" s="91">
        <v>0</v>
      </c>
      <c r="BW12" s="91">
        <v>34</v>
      </c>
      <c r="BX12" s="91">
        <v>0</v>
      </c>
      <c r="BY12" s="71"/>
      <c r="BZ12" s="69"/>
      <c r="CA12" s="91"/>
      <c r="CB12" s="91"/>
      <c r="CC12" s="91"/>
      <c r="CD12" s="71"/>
      <c r="CE12" s="91">
        <v>18</v>
      </c>
      <c r="CF12" s="91">
        <v>0</v>
      </c>
      <c r="CG12" s="91">
        <v>19</v>
      </c>
      <c r="CH12" s="91">
        <v>0</v>
      </c>
      <c r="CI12" s="71"/>
      <c r="CJ12" s="91">
        <v>12</v>
      </c>
      <c r="CK12" s="91">
        <v>0</v>
      </c>
      <c r="CL12" s="91">
        <v>7</v>
      </c>
      <c r="CM12" s="91">
        <v>1</v>
      </c>
      <c r="CN12" s="71"/>
      <c r="CO12" s="90"/>
      <c r="CP12" s="90"/>
      <c r="CQ12" s="90"/>
      <c r="CR12" s="90"/>
      <c r="CS12" s="93"/>
      <c r="CT12" s="69">
        <v>18</v>
      </c>
      <c r="CU12" s="69">
        <v>0</v>
      </c>
      <c r="CV12" s="69">
        <v>19</v>
      </c>
      <c r="CW12" s="69">
        <v>1</v>
      </c>
      <c r="CX12" s="30"/>
      <c r="DC12" s="30"/>
      <c r="DH12" s="30"/>
      <c r="DM12" s="30"/>
      <c r="DR12" s="30"/>
      <c r="DW12" s="30"/>
      <c r="EB12" s="30"/>
      <c r="EG12" s="30"/>
      <c r="EL12" s="30"/>
      <c r="EQ12" s="30"/>
      <c r="EV12" s="30"/>
      <c r="FA12" s="30"/>
      <c r="FF12" s="30"/>
    </row>
    <row r="13" spans="1:176" x14ac:dyDescent="0.25">
      <c r="A13" s="76" t="str">
        <f>AZ2</f>
        <v>Mason-Wilkes</v>
      </c>
      <c r="B13" s="86">
        <f>AZ42</f>
        <v>13.4</v>
      </c>
      <c r="C13" s="88">
        <f>BA42</f>
        <v>82</v>
      </c>
      <c r="D13" s="88">
        <f>BB42</f>
        <v>0</v>
      </c>
      <c r="E13" s="88">
        <f>BC42</f>
        <v>66</v>
      </c>
      <c r="F13" s="88">
        <f>BD42</f>
        <v>5</v>
      </c>
      <c r="G13" s="94">
        <f t="shared" si="0"/>
        <v>13.2</v>
      </c>
      <c r="H13" s="95"/>
      <c r="I13" s="94">
        <f t="shared" si="1"/>
        <v>16.399999999999999</v>
      </c>
      <c r="J13" s="94">
        <f t="shared" si="2"/>
        <v>4.8292682926829267</v>
      </c>
      <c r="K13" s="7"/>
      <c r="L13" s="68"/>
      <c r="M13" s="22">
        <v>12</v>
      </c>
      <c r="N13" s="22">
        <v>0</v>
      </c>
      <c r="O13" s="22">
        <v>12</v>
      </c>
      <c r="P13" s="69">
        <v>0</v>
      </c>
      <c r="Q13" s="71"/>
      <c r="R13" s="69"/>
      <c r="S13" s="69"/>
      <c r="T13" s="69"/>
      <c r="U13" s="69"/>
      <c r="V13" s="68"/>
      <c r="W13" s="22"/>
      <c r="X13" s="22"/>
      <c r="Y13" s="22"/>
      <c r="Z13" s="22"/>
      <c r="AA13" s="68"/>
      <c r="AB13" s="22"/>
      <c r="AC13" s="22"/>
      <c r="AD13" s="22"/>
      <c r="AE13" s="22"/>
      <c r="AF13" s="68"/>
      <c r="AG13" s="22">
        <v>36</v>
      </c>
      <c r="AH13" s="22">
        <v>0</v>
      </c>
      <c r="AI13" s="22">
        <v>20</v>
      </c>
      <c r="AJ13" s="22">
        <v>2</v>
      </c>
      <c r="AK13" s="68"/>
      <c r="AL13" s="70"/>
      <c r="AM13" s="22"/>
      <c r="AN13" s="22"/>
      <c r="AO13" s="22"/>
      <c r="AP13" s="68"/>
      <c r="AQ13" s="22">
        <v>24</v>
      </c>
      <c r="AR13" s="22">
        <v>0</v>
      </c>
      <c r="AS13" s="22">
        <v>19</v>
      </c>
      <c r="AT13" s="22">
        <v>0</v>
      </c>
      <c r="AU13" s="68"/>
      <c r="AV13" s="22"/>
      <c r="AW13" s="22"/>
      <c r="AX13" s="22"/>
      <c r="AY13" s="70"/>
      <c r="AZ13" s="68"/>
      <c r="BA13" s="22"/>
      <c r="BB13" s="22"/>
      <c r="BC13" s="22"/>
      <c r="BD13" s="22"/>
      <c r="BE13" s="68"/>
      <c r="BF13" s="22">
        <v>18</v>
      </c>
      <c r="BG13" s="22">
        <v>0</v>
      </c>
      <c r="BH13" s="22">
        <v>14</v>
      </c>
      <c r="BI13" s="22">
        <v>1</v>
      </c>
      <c r="BJ13" s="68"/>
      <c r="BK13" s="22">
        <v>30</v>
      </c>
      <c r="BL13" s="22">
        <v>0</v>
      </c>
      <c r="BM13" s="22">
        <v>8</v>
      </c>
      <c r="BN13" s="22">
        <v>3</v>
      </c>
      <c r="BO13" s="68"/>
      <c r="BP13" s="70"/>
      <c r="BQ13" s="22"/>
      <c r="BR13" s="22"/>
      <c r="BS13" s="22"/>
      <c r="BT13" s="68"/>
      <c r="BU13" s="70">
        <v>24</v>
      </c>
      <c r="BV13" s="22">
        <v>0</v>
      </c>
      <c r="BW13" s="22">
        <v>22</v>
      </c>
      <c r="BX13" s="22">
        <v>2</v>
      </c>
      <c r="BY13" s="68"/>
      <c r="BZ13" s="70"/>
      <c r="CA13" s="22"/>
      <c r="CB13" s="22"/>
      <c r="CC13" s="22"/>
      <c r="CD13" s="68"/>
      <c r="CE13" s="22"/>
      <c r="CF13" s="22"/>
      <c r="CG13" s="22"/>
      <c r="CH13" s="22"/>
      <c r="CI13" s="68"/>
      <c r="CJ13" s="22">
        <v>48</v>
      </c>
      <c r="CK13" s="22">
        <v>3</v>
      </c>
      <c r="CL13" s="22">
        <v>19</v>
      </c>
      <c r="CM13" s="22">
        <v>0</v>
      </c>
      <c r="CN13" s="68"/>
      <c r="CS13" s="30"/>
      <c r="CT13" s="69">
        <v>36</v>
      </c>
      <c r="CU13" s="69">
        <v>1</v>
      </c>
      <c r="CV13" s="69">
        <v>18</v>
      </c>
      <c r="CW13" s="69">
        <v>1</v>
      </c>
      <c r="CX13" s="30"/>
      <c r="DC13" s="30"/>
      <c r="DH13" s="30"/>
      <c r="DM13" s="30"/>
      <c r="DR13" s="30"/>
      <c r="DW13" s="30"/>
      <c r="EB13" s="30"/>
      <c r="EG13" s="30"/>
      <c r="EL13" s="30"/>
      <c r="EQ13" s="30"/>
      <c r="EV13" s="30"/>
      <c r="FA13" s="30"/>
      <c r="FF13" s="30"/>
    </row>
    <row r="14" spans="1:176" x14ac:dyDescent="0.25">
      <c r="A14" s="76" t="str">
        <f>BE2</f>
        <v>O'Reilly</v>
      </c>
      <c r="B14" s="86">
        <f>BE42</f>
        <v>32.5</v>
      </c>
      <c r="C14" s="88">
        <f>BF42</f>
        <v>197</v>
      </c>
      <c r="D14" s="88">
        <f>BG42</f>
        <v>1</v>
      </c>
      <c r="E14" s="88">
        <f>BH42</f>
        <v>172</v>
      </c>
      <c r="F14" s="88">
        <f>BI42</f>
        <v>10</v>
      </c>
      <c r="G14" s="94">
        <f t="shared" si="0"/>
        <v>17.2</v>
      </c>
      <c r="H14" s="95">
        <v>1</v>
      </c>
      <c r="I14" s="94">
        <f t="shared" si="1"/>
        <v>19.7</v>
      </c>
      <c r="J14" s="94">
        <f t="shared" ref="J14:J22" si="3">6*E14/C14</f>
        <v>5.2385786802030454</v>
      </c>
      <c r="K14" s="7"/>
      <c r="L14" s="68"/>
      <c r="M14" s="22">
        <v>12</v>
      </c>
      <c r="N14" s="22">
        <v>0</v>
      </c>
      <c r="O14" s="22">
        <v>25</v>
      </c>
      <c r="P14" s="69">
        <v>1</v>
      </c>
      <c r="Q14" s="71"/>
      <c r="R14" s="69"/>
      <c r="S14" s="69"/>
      <c r="T14" s="69"/>
      <c r="U14" s="69"/>
      <c r="V14" s="68"/>
      <c r="W14" s="22"/>
      <c r="X14" s="22"/>
      <c r="Y14" s="22"/>
      <c r="Z14" s="22"/>
      <c r="AA14" s="68"/>
      <c r="AB14" s="22"/>
      <c r="AC14" s="22"/>
      <c r="AD14" s="22"/>
      <c r="AE14" s="22"/>
      <c r="AF14" s="68"/>
      <c r="AG14" s="22">
        <v>12</v>
      </c>
      <c r="AH14" s="22">
        <v>0</v>
      </c>
      <c r="AI14" s="22">
        <v>7</v>
      </c>
      <c r="AJ14" s="22">
        <v>0</v>
      </c>
      <c r="AK14" s="68"/>
      <c r="AL14" s="70"/>
      <c r="AM14" s="22"/>
      <c r="AN14" s="22"/>
      <c r="AO14" s="22"/>
      <c r="AP14" s="68"/>
      <c r="AQ14" s="22">
        <v>12</v>
      </c>
      <c r="AR14" s="22">
        <v>0</v>
      </c>
      <c r="AS14" s="22">
        <v>11</v>
      </c>
      <c r="AT14" s="22">
        <v>1</v>
      </c>
      <c r="AU14" s="68"/>
      <c r="AV14" s="22"/>
      <c r="AW14" s="22"/>
      <c r="AX14" s="22"/>
      <c r="AY14" s="69"/>
      <c r="AZ14" s="68"/>
      <c r="BA14" s="22"/>
      <c r="BB14" s="22"/>
      <c r="BC14" s="22"/>
      <c r="BD14" s="22"/>
      <c r="BE14" s="68"/>
      <c r="BF14" s="22">
        <v>12</v>
      </c>
      <c r="BG14" s="22">
        <v>0</v>
      </c>
      <c r="BH14" s="22">
        <v>11</v>
      </c>
      <c r="BI14" s="22">
        <v>2</v>
      </c>
      <c r="BJ14" s="68"/>
      <c r="BK14" s="22">
        <v>18</v>
      </c>
      <c r="BL14" s="22">
        <v>0</v>
      </c>
      <c r="BM14" s="22">
        <v>14</v>
      </c>
      <c r="BN14" s="22">
        <v>2</v>
      </c>
      <c r="BO14" s="68"/>
      <c r="BP14" s="70"/>
      <c r="BQ14" s="22"/>
      <c r="BR14" s="22"/>
      <c r="BS14" s="22"/>
      <c r="BT14" s="68"/>
      <c r="BU14" s="70">
        <v>24</v>
      </c>
      <c r="BV14" s="22">
        <v>0</v>
      </c>
      <c r="BW14" s="22">
        <v>22</v>
      </c>
      <c r="BX14" s="22">
        <v>0</v>
      </c>
      <c r="BY14" s="68"/>
      <c r="BZ14" s="70"/>
      <c r="CA14" s="22"/>
      <c r="CB14" s="22"/>
      <c r="CC14" s="22"/>
      <c r="CD14" s="68"/>
      <c r="CE14" s="22"/>
      <c r="CF14" s="22"/>
      <c r="CG14" s="22"/>
      <c r="CH14" s="22"/>
      <c r="CI14" s="68"/>
      <c r="CJ14" s="22">
        <v>12</v>
      </c>
      <c r="CK14" s="22">
        <v>0</v>
      </c>
      <c r="CL14" s="22">
        <v>19</v>
      </c>
      <c r="CM14" s="22">
        <v>1</v>
      </c>
      <c r="CN14" s="68"/>
      <c r="CS14" s="30"/>
      <c r="CT14" s="69">
        <v>6</v>
      </c>
      <c r="CU14" s="69">
        <v>0</v>
      </c>
      <c r="CV14" s="69">
        <v>9</v>
      </c>
      <c r="CW14" s="69">
        <v>1</v>
      </c>
      <c r="CX14" s="30"/>
      <c r="DC14" s="30"/>
      <c r="DH14" s="30"/>
      <c r="DM14" s="30"/>
      <c r="DR14" s="30"/>
      <c r="DW14" s="30"/>
      <c r="EB14" s="30"/>
      <c r="EG14" s="30"/>
      <c r="EL14" s="30"/>
      <c r="EQ14" s="30"/>
      <c r="EV14" s="30"/>
      <c r="FA14" s="30"/>
      <c r="FF14" s="30"/>
    </row>
    <row r="15" spans="1:176" x14ac:dyDescent="0.25">
      <c r="A15" s="76" t="str">
        <f>BJ2</f>
        <v>Owens R</v>
      </c>
      <c r="B15" s="86">
        <f>BJ42</f>
        <v>64.5</v>
      </c>
      <c r="C15" s="88">
        <f>BK42</f>
        <v>389</v>
      </c>
      <c r="D15" s="88">
        <f>BL42</f>
        <v>7</v>
      </c>
      <c r="E15" s="88">
        <f>BM42</f>
        <v>316</v>
      </c>
      <c r="F15" s="88">
        <f>BN42</f>
        <v>20</v>
      </c>
      <c r="G15" s="94">
        <f t="shared" si="0"/>
        <v>15.8</v>
      </c>
      <c r="H15" s="95">
        <v>3</v>
      </c>
      <c r="I15" s="94">
        <f t="shared" si="1"/>
        <v>19.45</v>
      </c>
      <c r="J15" s="94">
        <f t="shared" si="3"/>
        <v>4.8740359897172238</v>
      </c>
      <c r="K15" s="7"/>
      <c r="L15" s="68"/>
      <c r="M15" s="22">
        <v>36</v>
      </c>
      <c r="N15" s="22">
        <v>1</v>
      </c>
      <c r="O15" s="22">
        <v>37</v>
      </c>
      <c r="P15" s="22">
        <v>3</v>
      </c>
      <c r="Q15" s="68"/>
      <c r="R15" s="70"/>
      <c r="S15" s="70"/>
      <c r="T15" s="70"/>
      <c r="U15" s="22"/>
      <c r="V15" s="68"/>
      <c r="W15" s="22"/>
      <c r="X15" s="22"/>
      <c r="Y15" s="22"/>
      <c r="Z15" s="22"/>
      <c r="AA15" s="68"/>
      <c r="AB15" s="22"/>
      <c r="AC15" s="22"/>
      <c r="AD15" s="22"/>
      <c r="AE15" s="22"/>
      <c r="AF15" s="68"/>
      <c r="AG15" s="22">
        <v>12</v>
      </c>
      <c r="AH15" s="22">
        <v>0</v>
      </c>
      <c r="AI15" s="22">
        <v>9</v>
      </c>
      <c r="AJ15" s="22">
        <v>1</v>
      </c>
      <c r="AK15" s="68"/>
      <c r="AL15" s="70"/>
      <c r="AM15" s="22"/>
      <c r="AN15" s="22"/>
      <c r="AO15" s="22"/>
      <c r="AP15" s="68"/>
      <c r="AQ15" s="22">
        <v>48</v>
      </c>
      <c r="AR15" s="22">
        <v>0</v>
      </c>
      <c r="AS15" s="22">
        <v>42</v>
      </c>
      <c r="AT15" s="22">
        <v>2</v>
      </c>
      <c r="AU15" s="68"/>
      <c r="AV15" s="70"/>
      <c r="AW15" s="22"/>
      <c r="AX15" s="22"/>
      <c r="AY15" s="22"/>
      <c r="AZ15" s="68"/>
      <c r="BA15" s="22"/>
      <c r="BB15" s="22"/>
      <c r="BC15" s="22"/>
      <c r="BD15" s="22"/>
      <c r="BE15" s="68"/>
      <c r="BF15" s="22">
        <v>6</v>
      </c>
      <c r="BG15" s="22">
        <v>0</v>
      </c>
      <c r="BH15" s="22">
        <v>4</v>
      </c>
      <c r="BI15" s="22">
        <v>0</v>
      </c>
      <c r="BK15" s="22">
        <v>12</v>
      </c>
      <c r="BL15" s="22">
        <v>0</v>
      </c>
      <c r="BM15" s="22">
        <v>13</v>
      </c>
      <c r="BN15" s="22">
        <v>0</v>
      </c>
      <c r="BU15" s="69">
        <v>44</v>
      </c>
      <c r="BV15" s="22">
        <v>2</v>
      </c>
      <c r="BW15" s="22">
        <v>18</v>
      </c>
      <c r="BX15" s="22">
        <v>2</v>
      </c>
      <c r="BZ15" s="69"/>
      <c r="CA15" s="22"/>
      <c r="CB15" s="22"/>
      <c r="CC15" s="22"/>
      <c r="CD15" s="68"/>
      <c r="CE15" s="22"/>
      <c r="CF15" s="22"/>
      <c r="CG15" s="22"/>
      <c r="CH15" s="22"/>
      <c r="CI15" s="68"/>
      <c r="CJ15" s="22">
        <v>42</v>
      </c>
      <c r="CK15" s="22">
        <v>0</v>
      </c>
      <c r="CL15" s="22">
        <v>34</v>
      </c>
      <c r="CM15" s="22">
        <v>1</v>
      </c>
      <c r="CN15" s="68"/>
      <c r="CS15" s="30"/>
      <c r="CT15" s="69">
        <v>24</v>
      </c>
      <c r="CU15" s="69">
        <v>0</v>
      </c>
      <c r="CV15" s="69">
        <v>31</v>
      </c>
      <c r="CW15" s="69">
        <v>0</v>
      </c>
      <c r="CX15" s="30"/>
      <c r="DC15" s="30"/>
      <c r="DH15" s="30"/>
      <c r="DM15" s="30"/>
      <c r="DR15" s="30"/>
      <c r="DW15" s="30"/>
      <c r="EB15" s="30"/>
      <c r="EG15" s="30"/>
      <c r="EL15" s="30"/>
      <c r="EQ15" s="30"/>
      <c r="EV15" s="30"/>
      <c r="FA15" s="30"/>
      <c r="FF15" s="30"/>
    </row>
    <row r="16" spans="1:176" x14ac:dyDescent="0.25">
      <c r="A16" s="80" t="str">
        <f>BY2</f>
        <v>Stephens M</v>
      </c>
      <c r="B16" s="86">
        <f>BY42</f>
        <v>10</v>
      </c>
      <c r="C16" s="88">
        <f>BZ42</f>
        <v>60</v>
      </c>
      <c r="D16" s="88">
        <f>CA42</f>
        <v>0</v>
      </c>
      <c r="E16" s="88">
        <f>CB42</f>
        <v>50</v>
      </c>
      <c r="F16" s="88">
        <f>CC42</f>
        <v>3</v>
      </c>
      <c r="G16" s="94">
        <f t="shared" si="0"/>
        <v>16.666666666666668</v>
      </c>
      <c r="H16" s="95"/>
      <c r="I16" s="94">
        <f t="shared" si="1"/>
        <v>20</v>
      </c>
      <c r="J16" s="94">
        <f t="shared" si="3"/>
        <v>5</v>
      </c>
      <c r="K16" s="7"/>
      <c r="L16" s="68"/>
      <c r="M16" s="22">
        <v>12</v>
      </c>
      <c r="N16" s="22">
        <v>0</v>
      </c>
      <c r="O16" s="22">
        <v>21</v>
      </c>
      <c r="P16" s="22">
        <v>0</v>
      </c>
      <c r="Q16" s="68"/>
      <c r="R16" s="70"/>
      <c r="S16" s="70"/>
      <c r="T16" s="70"/>
      <c r="U16" s="22"/>
      <c r="V16" s="68"/>
      <c r="W16" s="22"/>
      <c r="X16" s="22"/>
      <c r="Y16" s="22"/>
      <c r="Z16" s="22"/>
      <c r="AA16" s="68"/>
      <c r="AB16" s="22"/>
      <c r="AC16" s="22"/>
      <c r="AD16" s="22"/>
      <c r="AE16" s="22"/>
      <c r="AF16" s="68"/>
      <c r="AG16" s="22">
        <v>42</v>
      </c>
      <c r="AH16" s="22">
        <v>0</v>
      </c>
      <c r="AI16" s="22">
        <v>25</v>
      </c>
      <c r="AJ16" s="22">
        <v>0</v>
      </c>
      <c r="AK16" s="68"/>
      <c r="AL16" s="70"/>
      <c r="AM16" s="22"/>
      <c r="AN16" s="22"/>
      <c r="AO16" s="22"/>
      <c r="AP16" s="68"/>
      <c r="AQ16" s="22">
        <v>36</v>
      </c>
      <c r="AR16" s="22">
        <v>1</v>
      </c>
      <c r="AS16" s="22">
        <v>12</v>
      </c>
      <c r="AT16" s="22">
        <v>0</v>
      </c>
      <c r="AU16" s="68"/>
      <c r="AV16" s="70"/>
      <c r="AW16" s="22"/>
      <c r="AX16" s="22"/>
      <c r="AY16" s="22"/>
      <c r="AZ16" s="68"/>
      <c r="BA16" s="22"/>
      <c r="BB16" s="22"/>
      <c r="BC16" s="22"/>
      <c r="BD16" s="22"/>
      <c r="BE16" s="68"/>
      <c r="BF16" s="22">
        <v>31</v>
      </c>
      <c r="BG16" s="22">
        <v>0</v>
      </c>
      <c r="BH16" s="22">
        <v>37</v>
      </c>
      <c r="BI16" s="22">
        <v>0</v>
      </c>
      <c r="BJ16" s="68"/>
      <c r="BK16" s="22">
        <v>24</v>
      </c>
      <c r="BL16" s="22">
        <v>0</v>
      </c>
      <c r="BM16" s="22">
        <v>39</v>
      </c>
      <c r="BN16" s="22">
        <v>1</v>
      </c>
      <c r="BO16" s="68"/>
      <c r="BP16" s="70"/>
      <c r="BQ16" s="22"/>
      <c r="BR16" s="22"/>
      <c r="BS16" s="22"/>
      <c r="BT16" s="68"/>
      <c r="BU16" s="70">
        <v>36</v>
      </c>
      <c r="BV16" s="22">
        <v>0</v>
      </c>
      <c r="BW16" s="22">
        <v>36</v>
      </c>
      <c r="BX16" s="22">
        <v>0</v>
      </c>
      <c r="BY16" s="68"/>
      <c r="BZ16" s="70"/>
      <c r="CA16" s="22"/>
      <c r="CB16" s="22"/>
      <c r="CC16" s="22"/>
      <c r="CD16" s="68"/>
      <c r="CE16" s="22"/>
      <c r="CF16" s="22"/>
      <c r="CG16" s="22"/>
      <c r="CH16" s="22"/>
      <c r="CI16" s="68"/>
      <c r="CJ16" s="22">
        <v>48</v>
      </c>
      <c r="CK16" s="22">
        <v>0</v>
      </c>
      <c r="CL16" s="22">
        <v>92</v>
      </c>
      <c r="CM16" s="22">
        <v>1</v>
      </c>
      <c r="CN16" s="68"/>
      <c r="CS16" s="4"/>
      <c r="CT16" s="69">
        <v>12</v>
      </c>
      <c r="CU16" s="69">
        <v>0</v>
      </c>
      <c r="CV16" s="69">
        <v>20</v>
      </c>
      <c r="CW16" s="69">
        <v>0</v>
      </c>
      <c r="CX16" s="30"/>
      <c r="DC16" s="30"/>
      <c r="DH16" s="30"/>
      <c r="DM16" s="30"/>
      <c r="DR16" s="30"/>
      <c r="DW16" s="30"/>
      <c r="EB16" s="30"/>
      <c r="EG16" s="30"/>
      <c r="EL16" s="30"/>
      <c r="EQ16" s="30"/>
      <c r="EV16" s="30"/>
      <c r="FA16" s="30"/>
      <c r="FF16" s="30"/>
    </row>
    <row r="17" spans="1:162" x14ac:dyDescent="0.25">
      <c r="A17" s="77" t="str">
        <f>BT2</f>
        <v>Stephens P</v>
      </c>
      <c r="B17" s="86">
        <f>BT42</f>
        <v>81.2</v>
      </c>
      <c r="C17" s="88">
        <f>BU42</f>
        <v>488</v>
      </c>
      <c r="D17" s="88">
        <f>BV42</f>
        <v>7</v>
      </c>
      <c r="E17" s="88">
        <f>BW42</f>
        <v>293</v>
      </c>
      <c r="F17" s="88">
        <f>BX42</f>
        <v>22</v>
      </c>
      <c r="G17" s="94">
        <f t="shared" si="0"/>
        <v>13.318181818181818</v>
      </c>
      <c r="H17" s="95">
        <v>4</v>
      </c>
      <c r="I17" s="94">
        <f t="shared" si="1"/>
        <v>22.181818181818183</v>
      </c>
      <c r="J17" s="94">
        <f t="shared" si="3"/>
        <v>3.6024590163934427</v>
      </c>
      <c r="K17" s="7"/>
      <c r="L17" s="68"/>
      <c r="M17" s="70"/>
      <c r="N17" s="22"/>
      <c r="O17" s="22"/>
      <c r="P17" s="22"/>
      <c r="Q17" s="68"/>
      <c r="R17" s="70"/>
      <c r="S17" s="70"/>
      <c r="T17" s="70"/>
      <c r="U17" s="22"/>
      <c r="V17" s="68"/>
      <c r="W17" s="22"/>
      <c r="X17" s="22"/>
      <c r="Y17" s="22"/>
      <c r="Z17" s="22"/>
      <c r="AA17" s="68"/>
      <c r="AB17" s="22"/>
      <c r="AC17" s="22"/>
      <c r="AD17" s="22"/>
      <c r="AE17" s="22"/>
      <c r="AF17" s="68"/>
      <c r="AG17" s="22">
        <v>24</v>
      </c>
      <c r="AH17" s="22">
        <v>0</v>
      </c>
      <c r="AI17" s="22">
        <v>18</v>
      </c>
      <c r="AJ17" s="22">
        <v>1</v>
      </c>
      <c r="AK17" s="68"/>
      <c r="AL17" s="70"/>
      <c r="AM17" s="22"/>
      <c r="AN17" s="22"/>
      <c r="AO17" s="22"/>
      <c r="AP17" s="68"/>
      <c r="AQ17" s="70">
        <v>43</v>
      </c>
      <c r="AR17" s="22">
        <v>1</v>
      </c>
      <c r="AS17" s="22">
        <v>25</v>
      </c>
      <c r="AT17" s="22">
        <v>0</v>
      </c>
      <c r="AU17" s="68"/>
      <c r="AV17" s="70"/>
      <c r="AW17" s="22"/>
      <c r="AX17" s="22"/>
      <c r="AY17" s="22"/>
      <c r="AZ17" s="68"/>
      <c r="BA17" s="22"/>
      <c r="BB17" s="22"/>
      <c r="BC17" s="22"/>
      <c r="BD17" s="22"/>
      <c r="BE17" s="68"/>
      <c r="BF17" s="22">
        <v>12</v>
      </c>
      <c r="BG17" s="22">
        <v>0</v>
      </c>
      <c r="BH17" s="22">
        <v>9</v>
      </c>
      <c r="BI17" s="22">
        <v>3</v>
      </c>
      <c r="BJ17" s="68"/>
      <c r="BK17" s="22">
        <v>12</v>
      </c>
      <c r="BL17" s="22">
        <v>0</v>
      </c>
      <c r="BM17" s="22">
        <v>18</v>
      </c>
      <c r="BN17" s="22">
        <v>0</v>
      </c>
      <c r="BO17" s="68"/>
      <c r="BP17" s="70"/>
      <c r="BQ17" s="22"/>
      <c r="BR17" s="22"/>
      <c r="BS17" s="22"/>
      <c r="BT17" s="68"/>
      <c r="BU17" s="70">
        <v>36</v>
      </c>
      <c r="BV17" s="22">
        <v>0</v>
      </c>
      <c r="BW17" s="22">
        <v>25</v>
      </c>
      <c r="BX17" s="22">
        <v>3</v>
      </c>
      <c r="BY17" s="68"/>
      <c r="BZ17" s="70"/>
      <c r="CA17" s="22"/>
      <c r="CB17" s="22"/>
      <c r="CC17" s="22"/>
      <c r="CD17" s="68"/>
      <c r="CE17" s="22"/>
      <c r="CF17" s="22"/>
      <c r="CG17" s="22"/>
      <c r="CH17" s="22"/>
      <c r="CI17" s="68"/>
      <c r="CJ17" s="22">
        <v>24</v>
      </c>
      <c r="CK17" s="22">
        <v>0</v>
      </c>
      <c r="CL17" s="22">
        <v>16</v>
      </c>
      <c r="CM17" s="22">
        <v>2</v>
      </c>
      <c r="CN17" s="68"/>
      <c r="CS17" s="4"/>
      <c r="CT17" s="69">
        <v>18</v>
      </c>
      <c r="CU17" s="69">
        <v>0</v>
      </c>
      <c r="CV17" s="69">
        <v>29</v>
      </c>
      <c r="CW17" s="69">
        <v>0</v>
      </c>
      <c r="CX17" s="30"/>
      <c r="DC17" s="30"/>
      <c r="DH17" s="30"/>
      <c r="DM17" s="30"/>
      <c r="DR17" s="30"/>
      <c r="DW17" s="30"/>
      <c r="EB17" s="30"/>
      <c r="EG17" s="30"/>
      <c r="EL17" s="30"/>
      <c r="EQ17" s="30"/>
      <c r="EV17" s="30"/>
      <c r="FA17" s="30"/>
      <c r="FF17" s="30"/>
    </row>
    <row r="18" spans="1:162" x14ac:dyDescent="0.25">
      <c r="A18" s="81" t="str">
        <f>CD2</f>
        <v>Stewart</v>
      </c>
      <c r="B18" s="86">
        <f>CD42</f>
        <v>31</v>
      </c>
      <c r="C18" s="88">
        <f>CE42</f>
        <v>186</v>
      </c>
      <c r="D18" s="88">
        <f>CF42</f>
        <v>5</v>
      </c>
      <c r="E18" s="88">
        <f>CG42</f>
        <v>140</v>
      </c>
      <c r="F18" s="88">
        <f>CH42</f>
        <v>9</v>
      </c>
      <c r="G18" s="94">
        <f t="shared" si="0"/>
        <v>15.555555555555555</v>
      </c>
      <c r="H18" s="95">
        <v>1</v>
      </c>
      <c r="I18" s="94">
        <f t="shared" si="1"/>
        <v>20.666666666666668</v>
      </c>
      <c r="J18" s="94">
        <f t="shared" si="3"/>
        <v>4.5161290322580649</v>
      </c>
      <c r="K18" s="7"/>
      <c r="L18" s="68"/>
      <c r="M18" s="70"/>
      <c r="N18" s="22"/>
      <c r="O18" s="22"/>
      <c r="P18" s="22"/>
      <c r="Q18" s="68"/>
      <c r="R18" s="70"/>
      <c r="S18" s="70"/>
      <c r="T18" s="70"/>
      <c r="U18" s="22"/>
      <c r="V18" s="68"/>
      <c r="W18" s="22"/>
      <c r="X18" s="22"/>
      <c r="Y18" s="22"/>
      <c r="Z18" s="22"/>
      <c r="AA18" s="68"/>
      <c r="AB18" s="22"/>
      <c r="AC18" s="22"/>
      <c r="AD18" s="22"/>
      <c r="AE18" s="22"/>
      <c r="AF18" s="68"/>
      <c r="AG18" s="22">
        <v>30</v>
      </c>
      <c r="AH18" s="22">
        <v>3</v>
      </c>
      <c r="AI18" s="22">
        <v>9</v>
      </c>
      <c r="AJ18" s="22">
        <v>1</v>
      </c>
      <c r="AK18" s="68"/>
      <c r="AL18" s="70"/>
      <c r="AM18" s="22"/>
      <c r="AN18" s="22"/>
      <c r="AO18" s="22"/>
      <c r="AP18" s="68"/>
      <c r="AQ18" s="22">
        <v>30</v>
      </c>
      <c r="AR18" s="22">
        <v>1</v>
      </c>
      <c r="AS18" s="22">
        <v>15</v>
      </c>
      <c r="AT18" s="22">
        <v>1</v>
      </c>
      <c r="AU18" s="68"/>
      <c r="AV18" s="70"/>
      <c r="AW18" s="22"/>
      <c r="AX18" s="22"/>
      <c r="AY18" s="22"/>
      <c r="AZ18" s="68"/>
      <c r="BA18" s="22"/>
      <c r="BB18" s="22"/>
      <c r="BC18" s="22"/>
      <c r="BD18" s="22"/>
      <c r="BE18" s="68"/>
      <c r="BF18" s="22"/>
      <c r="BG18" s="22"/>
      <c r="BH18" s="22"/>
      <c r="BI18" s="22"/>
      <c r="BJ18" s="68"/>
      <c r="BK18" s="22">
        <v>24</v>
      </c>
      <c r="BL18" s="22">
        <v>0</v>
      </c>
      <c r="BM18" s="22">
        <v>33</v>
      </c>
      <c r="BN18" s="22">
        <v>0</v>
      </c>
      <c r="BO18" s="68"/>
      <c r="BP18" s="70"/>
      <c r="BQ18" s="22"/>
      <c r="BR18" s="22"/>
      <c r="BS18" s="22"/>
      <c r="BT18" s="68"/>
      <c r="BU18" s="70"/>
      <c r="BV18" s="22"/>
      <c r="BW18" s="22"/>
      <c r="BX18" s="22"/>
      <c r="BY18" s="30"/>
      <c r="BZ18" s="69"/>
      <c r="CA18" s="22"/>
      <c r="CB18" s="22"/>
      <c r="CC18" s="22"/>
      <c r="CD18" s="68"/>
      <c r="CE18" s="22"/>
      <c r="CF18" s="22"/>
      <c r="CG18" s="22"/>
      <c r="CH18" s="22"/>
      <c r="CI18" s="30"/>
      <c r="CJ18" s="22">
        <v>36</v>
      </c>
      <c r="CK18" s="22">
        <v>0</v>
      </c>
      <c r="CL18" s="22">
        <v>29</v>
      </c>
      <c r="CM18" s="22">
        <v>2</v>
      </c>
      <c r="CN18" s="68"/>
      <c r="CT18" s="69">
        <v>48</v>
      </c>
      <c r="CU18" s="69">
        <v>0</v>
      </c>
      <c r="CV18" s="69">
        <v>48</v>
      </c>
      <c r="CW18" s="69">
        <v>0</v>
      </c>
      <c r="CX18" s="30"/>
      <c r="DC18" s="30"/>
      <c r="DH18" s="30"/>
      <c r="DM18" s="30"/>
      <c r="DR18" s="30"/>
      <c r="DW18" s="30"/>
      <c r="EB18" s="30"/>
      <c r="EG18" s="30"/>
      <c r="EL18" s="30"/>
      <c r="EQ18" s="30"/>
      <c r="EV18" s="30"/>
      <c r="FA18" s="30"/>
      <c r="FF18" s="30"/>
    </row>
    <row r="19" spans="1:162" x14ac:dyDescent="0.25">
      <c r="A19" s="80" t="str">
        <f>CI2</f>
        <v>Thomas D</v>
      </c>
      <c r="B19" s="86">
        <f>CI42</f>
        <v>82</v>
      </c>
      <c r="C19" s="88">
        <f>CJ42</f>
        <v>492</v>
      </c>
      <c r="D19" s="88">
        <f>CK42</f>
        <v>4</v>
      </c>
      <c r="E19" s="88">
        <f>CL42</f>
        <v>424</v>
      </c>
      <c r="F19" s="88">
        <f>CM42</f>
        <v>19</v>
      </c>
      <c r="G19" s="94">
        <f t="shared" si="0"/>
        <v>22.315789473684209</v>
      </c>
      <c r="H19" s="95"/>
      <c r="I19" s="94">
        <f t="shared" si="1"/>
        <v>25.894736842105264</v>
      </c>
      <c r="J19" s="94">
        <f t="shared" si="3"/>
        <v>5.1707317073170733</v>
      </c>
      <c r="K19" s="7"/>
      <c r="L19" s="68"/>
      <c r="M19" s="70"/>
      <c r="N19" s="22"/>
      <c r="O19" s="22"/>
      <c r="P19" s="22"/>
      <c r="Q19" s="68"/>
      <c r="R19" s="70"/>
      <c r="S19" s="70"/>
      <c r="T19" s="70"/>
      <c r="U19" s="22"/>
      <c r="V19" s="30"/>
      <c r="AA19" s="68"/>
      <c r="AB19" s="22"/>
      <c r="AC19" s="22"/>
      <c r="AD19" s="22"/>
      <c r="AE19" s="22"/>
      <c r="AF19" s="68"/>
      <c r="AG19" s="22">
        <v>30</v>
      </c>
      <c r="AH19" s="22">
        <v>0</v>
      </c>
      <c r="AI19" s="22">
        <v>12</v>
      </c>
      <c r="AJ19" s="22">
        <v>0</v>
      </c>
      <c r="AK19" s="68"/>
      <c r="AL19" s="70"/>
      <c r="AM19" s="22"/>
      <c r="AN19" s="22"/>
      <c r="AO19" s="22"/>
      <c r="AP19" s="68"/>
      <c r="AQ19" s="22">
        <v>30</v>
      </c>
      <c r="AR19" s="22">
        <v>0</v>
      </c>
      <c r="AS19" s="22">
        <v>18</v>
      </c>
      <c r="AT19" s="22">
        <v>0</v>
      </c>
      <c r="AU19" s="68"/>
      <c r="AV19" s="70"/>
      <c r="AW19" s="22"/>
      <c r="AX19" s="22"/>
      <c r="AY19" s="22"/>
      <c r="AZ19" s="68"/>
      <c r="BA19" s="22"/>
      <c r="BB19" s="22"/>
      <c r="BC19" s="22"/>
      <c r="BD19" s="22"/>
      <c r="BE19" s="68"/>
      <c r="BF19" s="22"/>
      <c r="BG19" s="22"/>
      <c r="BH19" s="22"/>
      <c r="BI19" s="22"/>
      <c r="BJ19" s="68"/>
      <c r="BK19" s="22">
        <v>24</v>
      </c>
      <c r="BL19" s="22">
        <v>0</v>
      </c>
      <c r="BM19" s="22">
        <v>16</v>
      </c>
      <c r="BN19" s="22">
        <v>0</v>
      </c>
      <c r="BO19" s="68"/>
      <c r="BP19" s="70"/>
      <c r="BQ19" s="22"/>
      <c r="BR19" s="22"/>
      <c r="BS19" s="22"/>
      <c r="BT19" s="68"/>
      <c r="BU19" s="69"/>
      <c r="BV19" s="22"/>
      <c r="BW19" s="22"/>
      <c r="BX19" s="22"/>
      <c r="BY19" s="30"/>
      <c r="BZ19" s="69"/>
      <c r="CA19" s="22"/>
      <c r="CB19" s="22"/>
      <c r="CC19" s="22"/>
      <c r="CD19" s="68"/>
      <c r="CE19" s="22"/>
      <c r="CF19" s="22"/>
      <c r="CG19" s="22"/>
      <c r="CH19" s="22"/>
      <c r="CI19" s="30"/>
      <c r="CJ19" s="22">
        <v>30</v>
      </c>
      <c r="CK19" s="22">
        <v>0</v>
      </c>
      <c r="CL19" s="22">
        <v>17</v>
      </c>
      <c r="CM19" s="22">
        <v>0</v>
      </c>
      <c r="CN19" s="68"/>
      <c r="CT19" s="69">
        <v>30</v>
      </c>
      <c r="CU19" s="69">
        <v>0</v>
      </c>
      <c r="CV19" s="69">
        <v>26</v>
      </c>
      <c r="CW19" s="69">
        <v>1</v>
      </c>
      <c r="CX19" s="30"/>
      <c r="DC19" s="30"/>
      <c r="DH19" s="30"/>
      <c r="DM19" s="30"/>
      <c r="DR19" s="30"/>
      <c r="DW19" s="30"/>
      <c r="EB19" s="30"/>
      <c r="EG19" s="30"/>
      <c r="EL19" s="30"/>
      <c r="EQ19" s="30"/>
      <c r="EV19" s="30"/>
      <c r="FA19" s="30"/>
      <c r="FF19" s="30"/>
    </row>
    <row r="20" spans="1:162" x14ac:dyDescent="0.25">
      <c r="A20" s="77" t="str">
        <f>EL2</f>
        <v>Ward R</v>
      </c>
      <c r="B20" s="86">
        <f>EL42</f>
        <v>10</v>
      </c>
      <c r="C20" s="88">
        <f>EM42</f>
        <v>60</v>
      </c>
      <c r="D20" s="88">
        <f>EN42</f>
        <v>0</v>
      </c>
      <c r="E20" s="88">
        <f>EO42</f>
        <v>76</v>
      </c>
      <c r="F20" s="88">
        <f>EP42</f>
        <v>3</v>
      </c>
      <c r="G20" s="94">
        <f t="shared" si="0"/>
        <v>25.333333333333332</v>
      </c>
      <c r="H20" s="95"/>
      <c r="I20" s="94">
        <f t="shared" si="1"/>
        <v>20</v>
      </c>
      <c r="J20" s="94">
        <f t="shared" si="3"/>
        <v>7.6</v>
      </c>
      <c r="K20" s="7"/>
      <c r="L20" s="68"/>
      <c r="M20" s="70"/>
      <c r="N20" s="22"/>
      <c r="O20" s="22"/>
      <c r="P20" s="22"/>
      <c r="Q20" s="68"/>
      <c r="R20" s="70"/>
      <c r="S20" s="70"/>
      <c r="T20" s="70"/>
      <c r="U20" s="22"/>
      <c r="V20" s="30"/>
      <c r="AA20" s="68"/>
      <c r="AB20" s="22"/>
      <c r="AC20" s="22"/>
      <c r="AD20" s="22"/>
      <c r="AE20" s="22"/>
      <c r="AF20" s="68"/>
      <c r="AG20" s="22"/>
      <c r="AH20" s="22"/>
      <c r="AI20" s="22"/>
      <c r="AJ20" s="22"/>
      <c r="AK20" s="68"/>
      <c r="AL20" s="70"/>
      <c r="AM20" s="22"/>
      <c r="AN20" s="22"/>
      <c r="AO20" s="22"/>
      <c r="AP20" s="68"/>
      <c r="AQ20" s="22">
        <v>36</v>
      </c>
      <c r="AR20" s="22">
        <v>3</v>
      </c>
      <c r="AS20" s="22">
        <v>10</v>
      </c>
      <c r="AT20" s="22">
        <v>2</v>
      </c>
      <c r="AU20" s="68"/>
      <c r="AV20" s="70"/>
      <c r="AW20" s="22"/>
      <c r="AX20" s="22"/>
      <c r="AY20" s="22"/>
      <c r="AZ20" s="68"/>
      <c r="BA20" s="22"/>
      <c r="BB20" s="22"/>
      <c r="BC20" s="22"/>
      <c r="BD20" s="22"/>
      <c r="BE20" s="68"/>
      <c r="BF20" s="22"/>
      <c r="BG20" s="22"/>
      <c r="BH20" s="22"/>
      <c r="BI20" s="22"/>
      <c r="BJ20" s="68"/>
      <c r="BK20" s="22">
        <v>27</v>
      </c>
      <c r="BL20" s="22">
        <v>1</v>
      </c>
      <c r="BM20" s="22">
        <v>11</v>
      </c>
      <c r="BN20" s="22">
        <v>1</v>
      </c>
      <c r="BO20" s="68"/>
      <c r="BP20" s="70"/>
      <c r="BQ20" s="22"/>
      <c r="BR20" s="22"/>
      <c r="BS20" s="22"/>
      <c r="BT20" s="68"/>
      <c r="BU20" s="69"/>
      <c r="BV20" s="22"/>
      <c r="BW20" s="22"/>
      <c r="BX20" s="22"/>
      <c r="BY20" s="30"/>
      <c r="BZ20" s="69"/>
      <c r="CA20" s="22"/>
      <c r="CB20" s="22"/>
      <c r="CC20" s="22"/>
      <c r="CD20" s="68"/>
      <c r="CE20" s="22"/>
      <c r="CF20" s="22"/>
      <c r="CG20" s="22"/>
      <c r="CH20" s="22"/>
      <c r="CI20" s="30"/>
      <c r="CJ20" s="22">
        <v>36</v>
      </c>
      <c r="CK20" s="22">
        <v>0</v>
      </c>
      <c r="CL20" s="22">
        <v>27</v>
      </c>
      <c r="CM20" s="22">
        <v>0</v>
      </c>
      <c r="CN20" s="68"/>
      <c r="CT20" s="69">
        <v>30</v>
      </c>
      <c r="CU20" s="69">
        <v>0</v>
      </c>
      <c r="CV20" s="69">
        <v>32</v>
      </c>
      <c r="CW20" s="69">
        <v>0</v>
      </c>
      <c r="CX20" s="30"/>
      <c r="DC20" s="30"/>
      <c r="DH20" s="30"/>
      <c r="DM20" s="30"/>
      <c r="DR20" s="30"/>
      <c r="DW20" s="30"/>
      <c r="EB20" s="30"/>
      <c r="EG20" s="30"/>
      <c r="EL20" s="30"/>
      <c r="EQ20" s="30"/>
      <c r="EV20" s="30"/>
      <c r="FA20" s="30"/>
      <c r="FF20" s="30"/>
    </row>
    <row r="21" spans="1:162" x14ac:dyDescent="0.25">
      <c r="A21" s="76" t="str">
        <f>CS2</f>
        <v>Warren L</v>
      </c>
      <c r="B21" s="86">
        <f>CS42</f>
        <v>75</v>
      </c>
      <c r="C21" s="88">
        <f>CT42</f>
        <v>450</v>
      </c>
      <c r="D21" s="88">
        <f>CU42</f>
        <v>4</v>
      </c>
      <c r="E21" s="88">
        <f>CV42</f>
        <v>451</v>
      </c>
      <c r="F21" s="88">
        <f>CW42</f>
        <v>13</v>
      </c>
      <c r="G21" s="94">
        <f t="shared" si="0"/>
        <v>34.692307692307693</v>
      </c>
      <c r="H21" s="95">
        <v>1</v>
      </c>
      <c r="I21" s="94">
        <f t="shared" si="1"/>
        <v>34.615384615384613</v>
      </c>
      <c r="J21" s="94">
        <f t="shared" si="3"/>
        <v>6.0133333333333336</v>
      </c>
      <c r="K21" s="7"/>
      <c r="L21" s="68"/>
      <c r="M21" s="70"/>
      <c r="N21" s="22"/>
      <c r="O21" s="22"/>
      <c r="P21" s="22"/>
      <c r="Q21" s="68"/>
      <c r="R21" s="70"/>
      <c r="S21" s="70"/>
      <c r="T21" s="70"/>
      <c r="U21" s="22"/>
      <c r="V21" s="30"/>
      <c r="AA21" s="68"/>
      <c r="AB21" s="22"/>
      <c r="AC21" s="22"/>
      <c r="AD21" s="22"/>
      <c r="AE21" s="22"/>
      <c r="AF21" s="68"/>
      <c r="AG21" s="22"/>
      <c r="AH21" s="22"/>
      <c r="AI21" s="22"/>
      <c r="AJ21" s="22"/>
      <c r="AK21" s="68"/>
      <c r="AL21" s="70"/>
      <c r="AM21" s="22"/>
      <c r="AN21" s="22"/>
      <c r="AO21" s="22"/>
      <c r="AP21" s="68"/>
      <c r="AQ21" s="22"/>
      <c r="AR21" s="22"/>
      <c r="AS21" s="22"/>
      <c r="AT21" s="22"/>
      <c r="AU21" s="68"/>
      <c r="AV21" s="70"/>
      <c r="AW21" s="22"/>
      <c r="AX21" s="22"/>
      <c r="AY21" s="22"/>
      <c r="AZ21" s="68"/>
      <c r="BA21" s="22"/>
      <c r="BB21" s="22"/>
      <c r="BC21" s="22"/>
      <c r="BD21" s="22"/>
      <c r="BE21" s="68"/>
      <c r="BF21" s="22"/>
      <c r="BG21" s="22"/>
      <c r="BH21" s="22"/>
      <c r="BI21" s="22"/>
      <c r="BJ21" s="68"/>
      <c r="BK21" s="22">
        <v>18</v>
      </c>
      <c r="BL21" s="22">
        <v>0</v>
      </c>
      <c r="BM21" s="22">
        <v>11</v>
      </c>
      <c r="BN21" s="22">
        <v>3</v>
      </c>
      <c r="BO21" s="68"/>
      <c r="BP21" s="70"/>
      <c r="BQ21" s="22"/>
      <c r="BR21" s="22"/>
      <c r="BS21" s="22"/>
      <c r="BT21" s="68"/>
      <c r="BU21" s="69"/>
      <c r="BV21" s="22"/>
      <c r="BW21" s="22"/>
      <c r="BX21" s="22"/>
      <c r="BY21" s="30"/>
      <c r="BZ21" s="69"/>
      <c r="CA21" s="22"/>
      <c r="CB21" s="22"/>
      <c r="CC21" s="22"/>
      <c r="CD21" s="68"/>
      <c r="CE21" s="22"/>
      <c r="CF21" s="22"/>
      <c r="CG21" s="22"/>
      <c r="CH21" s="22"/>
      <c r="CI21" s="30"/>
      <c r="CJ21" s="22"/>
      <c r="CK21" s="22"/>
      <c r="CL21" s="22"/>
      <c r="CM21" s="22"/>
      <c r="CN21" s="68"/>
      <c r="CT21" s="69">
        <v>30</v>
      </c>
      <c r="CU21" s="69">
        <v>1</v>
      </c>
      <c r="CV21" s="69">
        <v>16</v>
      </c>
      <c r="CW21" s="69">
        <v>1</v>
      </c>
      <c r="CX21" s="30"/>
      <c r="DC21" s="30"/>
      <c r="DH21" s="30"/>
      <c r="DM21" s="30"/>
      <c r="DR21" s="30"/>
      <c r="DW21" s="30"/>
      <c r="EB21" s="30"/>
      <c r="EG21" s="30"/>
      <c r="EL21" s="30"/>
      <c r="EQ21" s="30"/>
      <c r="EV21" s="30"/>
      <c r="FA21" s="30"/>
      <c r="FF21" s="30"/>
    </row>
    <row r="22" spans="1:162" x14ac:dyDescent="0.25">
      <c r="A22" s="76" t="s">
        <v>866</v>
      </c>
      <c r="B22" s="86">
        <f>CN42</f>
        <v>32</v>
      </c>
      <c r="C22" s="88">
        <f>CO42</f>
        <v>192</v>
      </c>
      <c r="D22" s="88">
        <f>CP42</f>
        <v>2</v>
      </c>
      <c r="E22" s="88">
        <f>CQ42</f>
        <v>174</v>
      </c>
      <c r="F22" s="88">
        <f>CR42</f>
        <v>6</v>
      </c>
      <c r="G22" s="94">
        <f t="shared" si="0"/>
        <v>29</v>
      </c>
      <c r="H22" s="95">
        <v>1</v>
      </c>
      <c r="I22" s="94">
        <f t="shared" si="1"/>
        <v>32</v>
      </c>
      <c r="J22" s="94">
        <f t="shared" si="3"/>
        <v>5.4375</v>
      </c>
      <c r="K22" s="7"/>
      <c r="L22" s="68"/>
      <c r="M22" s="70"/>
      <c r="N22" s="22"/>
      <c r="O22" s="22"/>
      <c r="P22" s="22"/>
      <c r="Q22" s="68"/>
      <c r="R22" s="70"/>
      <c r="S22" s="70"/>
      <c r="T22" s="70"/>
      <c r="U22" s="22"/>
      <c r="V22" s="30"/>
      <c r="AA22" s="68"/>
      <c r="AB22" s="22"/>
      <c r="AC22" s="22"/>
      <c r="AD22" s="22"/>
      <c r="AE22" s="22"/>
      <c r="AF22" s="68"/>
      <c r="AG22" s="22"/>
      <c r="AH22" s="22"/>
      <c r="AI22" s="22"/>
      <c r="AJ22" s="22"/>
      <c r="AK22" s="68"/>
      <c r="AL22" s="70"/>
      <c r="AM22" s="22"/>
      <c r="AN22" s="22"/>
      <c r="AO22" s="22"/>
      <c r="AP22" s="68"/>
      <c r="AQ22" s="22"/>
      <c r="AR22" s="22"/>
      <c r="AS22" s="22"/>
      <c r="AT22" s="22"/>
      <c r="AU22" s="68"/>
      <c r="AV22" s="70"/>
      <c r="AW22" s="22"/>
      <c r="AX22" s="22"/>
      <c r="AY22" s="22"/>
      <c r="AZ22" s="68"/>
      <c r="BA22" s="22"/>
      <c r="BB22" s="22"/>
      <c r="BC22" s="22"/>
      <c r="BD22" s="22"/>
      <c r="BE22" s="68"/>
      <c r="BF22" s="22"/>
      <c r="BG22" s="22"/>
      <c r="BH22" s="22"/>
      <c r="BI22" s="22"/>
      <c r="BJ22" s="68"/>
      <c r="BK22" s="22">
        <v>18</v>
      </c>
      <c r="BL22" s="22">
        <v>0</v>
      </c>
      <c r="BM22" s="22">
        <v>13</v>
      </c>
      <c r="BN22" s="22">
        <v>0</v>
      </c>
      <c r="BO22" s="68"/>
      <c r="BP22" s="70"/>
      <c r="BQ22" s="22"/>
      <c r="BR22" s="22"/>
      <c r="BS22" s="22"/>
      <c r="BT22" s="68"/>
      <c r="BU22" s="69"/>
      <c r="BV22" s="22"/>
      <c r="BW22" s="22"/>
      <c r="BX22" s="22"/>
      <c r="BY22" s="30"/>
      <c r="BZ22" s="69"/>
      <c r="CA22" s="22"/>
      <c r="CB22" s="22"/>
      <c r="CC22" s="22"/>
      <c r="CD22" s="68"/>
      <c r="CE22" s="22"/>
      <c r="CF22" s="22"/>
      <c r="CG22" s="22"/>
      <c r="CH22" s="22"/>
      <c r="CI22" s="30"/>
      <c r="CJ22" s="22"/>
      <c r="CK22" s="22"/>
      <c r="CL22" s="22"/>
      <c r="CM22" s="22"/>
      <c r="CN22" s="68"/>
      <c r="CX22" s="30"/>
      <c r="DC22" s="30"/>
      <c r="DH22" s="30"/>
      <c r="DM22" s="30"/>
      <c r="DR22" s="30"/>
      <c r="DW22" s="30"/>
      <c r="EB22" s="30"/>
      <c r="EG22" s="30"/>
      <c r="EL22" s="30"/>
      <c r="EQ22" s="30"/>
      <c r="EV22" s="30"/>
      <c r="FA22" s="30"/>
      <c r="FF22" s="30"/>
    </row>
    <row r="23" spans="1:162" x14ac:dyDescent="0.25">
      <c r="A23" s="82" t="s">
        <v>2</v>
      </c>
      <c r="B23" s="22"/>
      <c r="C23" s="88"/>
      <c r="D23" s="88"/>
      <c r="E23" s="88"/>
      <c r="F23" s="88"/>
      <c r="G23" s="22"/>
      <c r="H23" s="95"/>
      <c r="I23" s="22"/>
      <c r="J23" s="22"/>
      <c r="K23" s="7"/>
      <c r="L23" s="68"/>
      <c r="M23" s="70"/>
      <c r="N23" s="22"/>
      <c r="O23" s="22"/>
      <c r="P23" s="22"/>
      <c r="Q23" s="68"/>
      <c r="R23" s="70"/>
      <c r="S23" s="70"/>
      <c r="T23" s="70"/>
      <c r="U23" s="22"/>
      <c r="V23" s="30"/>
      <c r="AA23" s="68"/>
      <c r="AB23" s="22"/>
      <c r="AC23" s="22"/>
      <c r="AD23" s="22"/>
      <c r="AE23" s="22"/>
      <c r="AF23" s="68"/>
      <c r="AG23" s="22"/>
      <c r="AH23" s="22"/>
      <c r="AI23" s="22"/>
      <c r="AJ23" s="22"/>
      <c r="AK23" s="68"/>
      <c r="AL23" s="70"/>
      <c r="AM23" s="22"/>
      <c r="AN23" s="22"/>
      <c r="AO23" s="22"/>
      <c r="AP23" s="30"/>
      <c r="AQ23" s="22"/>
      <c r="AR23" s="22"/>
      <c r="AS23" s="22"/>
      <c r="AT23" s="22"/>
      <c r="AU23" s="68"/>
      <c r="AV23" s="70"/>
      <c r="AW23" s="22"/>
      <c r="AX23" s="22"/>
      <c r="AY23" s="22"/>
      <c r="AZ23" s="68"/>
      <c r="BA23" s="22"/>
      <c r="BB23" s="22"/>
      <c r="BC23" s="22"/>
      <c r="BD23" s="22"/>
      <c r="BE23" s="68"/>
      <c r="BF23" s="22"/>
      <c r="BG23" s="22"/>
      <c r="BH23" s="22"/>
      <c r="BI23" s="22"/>
      <c r="BJ23" s="68"/>
      <c r="BK23" s="22"/>
      <c r="BL23" s="22"/>
      <c r="BM23" s="22"/>
      <c r="BN23" s="22"/>
      <c r="BO23" s="68"/>
      <c r="BP23" s="70"/>
      <c r="BQ23" s="22"/>
      <c r="BR23" s="22"/>
      <c r="BS23" s="22"/>
      <c r="BT23" s="68"/>
      <c r="BU23" s="69"/>
      <c r="BV23" s="22"/>
      <c r="BW23" s="22"/>
      <c r="BX23" s="22"/>
      <c r="BY23" s="30"/>
      <c r="BZ23" s="69"/>
      <c r="CA23" s="22"/>
      <c r="CB23" s="22"/>
      <c r="CC23" s="22"/>
      <c r="CD23" s="68"/>
      <c r="CE23" s="22"/>
      <c r="CF23" s="22"/>
      <c r="CG23" s="22"/>
      <c r="CH23" s="22"/>
      <c r="CI23" s="30"/>
      <c r="CJ23" s="22"/>
      <c r="CK23" s="22"/>
      <c r="CL23" s="22"/>
      <c r="CM23" s="22"/>
      <c r="CN23" s="68"/>
      <c r="CX23" s="30"/>
      <c r="DC23" s="30"/>
      <c r="DH23" s="30"/>
      <c r="DM23" s="30"/>
      <c r="DR23" s="30"/>
      <c r="DW23" s="30"/>
      <c r="EB23" s="30"/>
      <c r="EG23" s="30"/>
      <c r="EL23" s="30"/>
      <c r="EQ23" s="30"/>
      <c r="EV23" s="30"/>
      <c r="FA23" s="30"/>
      <c r="FF23" s="30"/>
    </row>
    <row r="24" spans="1:162" x14ac:dyDescent="0.25">
      <c r="A24" t="s">
        <v>526</v>
      </c>
      <c r="B24" s="86">
        <f>CX42</f>
        <v>5</v>
      </c>
      <c r="C24" s="88">
        <f>CY42</f>
        <v>30</v>
      </c>
      <c r="D24" s="88">
        <f>CZ42</f>
        <v>0</v>
      </c>
      <c r="E24" s="88">
        <f>DA42</f>
        <v>21</v>
      </c>
      <c r="F24" s="88">
        <f>DB42</f>
        <v>2</v>
      </c>
      <c r="G24" s="22"/>
      <c r="H24" s="95"/>
      <c r="I24" s="22"/>
      <c r="J24" s="94">
        <f t="shared" ref="J24:J36" si="4">6*E24/C24</f>
        <v>4.2</v>
      </c>
      <c r="K24" s="7"/>
      <c r="L24" s="68"/>
      <c r="M24" s="70"/>
      <c r="N24" s="22"/>
      <c r="O24" s="22"/>
      <c r="P24" s="22"/>
      <c r="Q24" s="68"/>
      <c r="R24" s="70"/>
      <c r="S24" s="70"/>
      <c r="T24" s="70"/>
      <c r="U24" s="22"/>
      <c r="V24" s="30"/>
      <c r="AA24" s="68"/>
      <c r="AB24" s="22"/>
      <c r="AC24" s="22"/>
      <c r="AD24" s="22"/>
      <c r="AE24" s="22"/>
      <c r="AF24" s="68"/>
      <c r="AG24" s="22"/>
      <c r="AH24" s="22"/>
      <c r="AI24" s="22"/>
      <c r="AJ24" s="22"/>
      <c r="AK24" s="68"/>
      <c r="AL24" s="70"/>
      <c r="AM24" s="22"/>
      <c r="AN24" s="22"/>
      <c r="AO24" s="22"/>
      <c r="AP24" s="68"/>
      <c r="AQ24" s="22"/>
      <c r="AR24" s="22"/>
      <c r="AS24" s="22"/>
      <c r="AT24" s="22"/>
      <c r="AU24" s="68"/>
      <c r="AV24" s="70"/>
      <c r="AW24" s="22"/>
      <c r="AX24" s="22"/>
      <c r="AY24" s="22"/>
      <c r="AZ24" s="68"/>
      <c r="BA24" s="22"/>
      <c r="BB24" s="22"/>
      <c r="BC24" s="22"/>
      <c r="BD24" s="22"/>
      <c r="BE24" s="68"/>
      <c r="BF24" s="22"/>
      <c r="BG24" s="22"/>
      <c r="BH24" s="22"/>
      <c r="BI24" s="22"/>
      <c r="BJ24" s="68"/>
      <c r="BK24" s="22"/>
      <c r="BL24" s="22"/>
      <c r="BM24" s="22"/>
      <c r="BN24" s="22"/>
      <c r="BO24" s="68"/>
      <c r="BP24" s="70"/>
      <c r="BQ24" s="22"/>
      <c r="BR24" s="22"/>
      <c r="BS24" s="22"/>
      <c r="BT24" s="68"/>
      <c r="BU24" s="69"/>
      <c r="BV24" s="22"/>
      <c r="BW24" s="22"/>
      <c r="BX24" s="22"/>
      <c r="BY24" s="30"/>
      <c r="BZ24" s="69"/>
      <c r="CA24" s="22"/>
      <c r="CB24" s="22"/>
      <c r="CC24" s="22"/>
      <c r="CD24" s="68"/>
      <c r="CE24" s="22"/>
      <c r="CF24" s="22"/>
      <c r="CG24" s="22"/>
      <c r="CH24" s="22"/>
      <c r="CI24" s="30"/>
      <c r="CJ24" s="22"/>
      <c r="CK24" s="22"/>
      <c r="CL24" s="22"/>
      <c r="CM24" s="22"/>
      <c r="CN24" s="68"/>
      <c r="CX24" s="30"/>
      <c r="DC24" s="30"/>
      <c r="DH24" s="30"/>
      <c r="DM24" s="30"/>
      <c r="DR24" s="30"/>
      <c r="DW24" s="30"/>
      <c r="EB24" s="30"/>
      <c r="EG24" s="30"/>
      <c r="EL24" s="30"/>
      <c r="EQ24" s="30"/>
      <c r="EV24" s="30"/>
      <c r="FA24" s="30"/>
      <c r="FF24" s="30"/>
    </row>
    <row r="25" spans="1:162" x14ac:dyDescent="0.25">
      <c r="A25" s="76" t="str">
        <f>DM2</f>
        <v>Davies Rhys</v>
      </c>
      <c r="B25" s="86">
        <f>DM42</f>
        <v>6</v>
      </c>
      <c r="C25" s="88">
        <f>DN42</f>
        <v>36</v>
      </c>
      <c r="D25" s="88">
        <f>DO42</f>
        <v>0</v>
      </c>
      <c r="E25" s="88">
        <f>DP42</f>
        <v>41</v>
      </c>
      <c r="F25" s="88">
        <f>DQ42</f>
        <v>0</v>
      </c>
      <c r="G25" s="94"/>
      <c r="H25" s="95"/>
      <c r="I25" s="94"/>
      <c r="J25" s="94">
        <f>6*E25/C25</f>
        <v>6.833333333333333</v>
      </c>
      <c r="K25" s="7"/>
      <c r="L25" s="68"/>
      <c r="M25" s="70"/>
      <c r="N25" s="22"/>
      <c r="O25" s="22"/>
      <c r="P25" s="22"/>
      <c r="Q25" s="68"/>
      <c r="R25" s="70"/>
      <c r="S25" s="70"/>
      <c r="T25" s="70"/>
      <c r="U25" s="22"/>
      <c r="V25" s="30"/>
      <c r="AA25" s="68"/>
      <c r="AB25" s="22"/>
      <c r="AC25" s="22"/>
      <c r="AD25" s="22"/>
      <c r="AE25" s="22"/>
      <c r="AF25" s="68"/>
      <c r="AG25" s="22"/>
      <c r="AH25" s="22"/>
      <c r="AI25" s="22"/>
      <c r="AJ25" s="22"/>
      <c r="AK25" s="68"/>
      <c r="AL25" s="70"/>
      <c r="AM25" s="22"/>
      <c r="AN25" s="22"/>
      <c r="AO25" s="22"/>
      <c r="AP25" s="68"/>
      <c r="AQ25" s="22"/>
      <c r="AR25" s="22"/>
      <c r="AS25" s="22"/>
      <c r="AT25" s="22"/>
      <c r="AU25" s="68"/>
      <c r="AV25" s="70"/>
      <c r="AW25" s="22"/>
      <c r="AX25" s="22"/>
      <c r="AY25" s="22"/>
      <c r="AZ25" s="68"/>
      <c r="BA25" s="22"/>
      <c r="BB25" s="22"/>
      <c r="BC25" s="22"/>
      <c r="BD25" s="22"/>
      <c r="BE25" s="68"/>
      <c r="BF25" s="22"/>
      <c r="BG25" s="22"/>
      <c r="BH25" s="22"/>
      <c r="BI25" s="22"/>
      <c r="BJ25" s="68"/>
      <c r="BK25" s="22"/>
      <c r="BL25" s="22"/>
      <c r="BM25" s="22"/>
      <c r="BN25" s="22"/>
      <c r="BO25" s="68"/>
      <c r="BP25" s="70"/>
      <c r="BQ25" s="22"/>
      <c r="BR25" s="22"/>
      <c r="BS25" s="22"/>
      <c r="BT25" s="68"/>
      <c r="BU25" s="69"/>
      <c r="BV25" s="22"/>
      <c r="BW25" s="22"/>
      <c r="BX25" s="22"/>
      <c r="BY25" s="30"/>
      <c r="BZ25" s="69"/>
      <c r="CA25" s="22"/>
      <c r="CB25" s="22"/>
      <c r="CC25" s="22"/>
      <c r="CD25" s="68"/>
      <c r="CE25" s="22"/>
      <c r="CF25" s="22"/>
      <c r="CG25" s="22"/>
      <c r="CH25" s="22"/>
      <c r="CI25" s="30"/>
      <c r="CJ25" s="22"/>
      <c r="CK25" s="22"/>
      <c r="CL25" s="22"/>
      <c r="CM25" s="22"/>
      <c r="CN25" s="68"/>
      <c r="CX25" s="30"/>
      <c r="DC25" s="30"/>
      <c r="DH25" s="30"/>
      <c r="DM25" s="30"/>
      <c r="DR25" s="30"/>
      <c r="DW25" s="30"/>
      <c r="EB25" s="30"/>
      <c r="EG25" s="30"/>
      <c r="EL25" s="30"/>
      <c r="EQ25" s="30"/>
      <c r="EV25" s="30"/>
      <c r="FA25" s="30"/>
      <c r="FF25" s="30"/>
    </row>
    <row r="26" spans="1:162" x14ac:dyDescent="0.25">
      <c r="A26" t="str">
        <f>FK2</f>
        <v>Dourani M</v>
      </c>
      <c r="B26" s="86">
        <f>FK42</f>
        <v>5</v>
      </c>
      <c r="C26" s="88">
        <f>FL42</f>
        <v>30</v>
      </c>
      <c r="D26" s="88">
        <f>FM42</f>
        <v>2</v>
      </c>
      <c r="E26" s="88">
        <f>FN42</f>
        <v>11</v>
      </c>
      <c r="F26" s="88">
        <f>FO42</f>
        <v>1</v>
      </c>
      <c r="G26" s="22"/>
      <c r="H26" s="95"/>
      <c r="I26" s="22"/>
      <c r="J26" s="94">
        <f>6*E26/C26</f>
        <v>2.2000000000000002</v>
      </c>
      <c r="K26" s="7"/>
      <c r="L26" s="68"/>
      <c r="M26" s="70"/>
      <c r="N26" s="22"/>
      <c r="O26" s="22"/>
      <c r="P26" s="22"/>
      <c r="Q26" s="68"/>
      <c r="R26" s="70"/>
      <c r="S26" s="70"/>
      <c r="T26" s="70"/>
      <c r="U26" s="22"/>
      <c r="V26" s="30"/>
      <c r="AA26" s="68"/>
      <c r="AB26" s="22"/>
      <c r="AC26" s="22"/>
      <c r="AD26" s="22"/>
      <c r="AE26" s="22"/>
      <c r="AF26" s="68"/>
      <c r="AG26" s="22"/>
      <c r="AH26" s="22"/>
      <c r="AI26" s="22"/>
      <c r="AJ26" s="22"/>
      <c r="AK26" s="68"/>
      <c r="AL26" s="70"/>
      <c r="AM26" s="22"/>
      <c r="AN26" s="22"/>
      <c r="AO26" s="22"/>
      <c r="AP26" s="68"/>
      <c r="AQ26" s="22"/>
      <c r="AR26" s="22"/>
      <c r="AS26" s="22"/>
      <c r="AT26" s="22"/>
      <c r="AU26" s="68"/>
      <c r="AV26" s="70"/>
      <c r="AW26" s="22"/>
      <c r="AX26" s="22"/>
      <c r="AY26" s="22"/>
      <c r="AZ26" s="68"/>
      <c r="BA26" s="22"/>
      <c r="BB26" s="22"/>
      <c r="BC26" s="22"/>
      <c r="BD26" s="22"/>
      <c r="BE26" s="68"/>
      <c r="BF26" s="22"/>
      <c r="BG26" s="22"/>
      <c r="BH26" s="22"/>
      <c r="BI26" s="22"/>
      <c r="BJ26" s="68"/>
      <c r="BK26" s="22"/>
      <c r="BL26" s="22"/>
      <c r="BM26" s="22"/>
      <c r="BN26" s="22"/>
      <c r="BO26" s="68"/>
      <c r="BP26" s="70"/>
      <c r="BQ26" s="22"/>
      <c r="BR26" s="22"/>
      <c r="BS26" s="22"/>
      <c r="BT26" s="68"/>
      <c r="BU26" s="69"/>
      <c r="BV26" s="22"/>
      <c r="BW26" s="22"/>
      <c r="BX26" s="22"/>
      <c r="BY26" s="30"/>
      <c r="BZ26" s="69"/>
      <c r="CA26" s="22"/>
      <c r="CB26" s="22"/>
      <c r="CC26" s="22"/>
      <c r="CD26" s="68"/>
      <c r="CE26" s="22"/>
      <c r="CF26" s="22"/>
      <c r="CG26" s="22"/>
      <c r="CH26" s="22"/>
      <c r="CI26" s="30"/>
      <c r="CJ26" s="22"/>
      <c r="CK26" s="22"/>
      <c r="CL26" s="22"/>
      <c r="CM26" s="22"/>
      <c r="CN26" s="68"/>
      <c r="CX26" s="30"/>
      <c r="DC26" s="30"/>
      <c r="DH26" s="30"/>
      <c r="DM26" s="30"/>
      <c r="DR26" s="30"/>
      <c r="DW26" s="30"/>
      <c r="EB26" s="30"/>
      <c r="EG26" s="30"/>
      <c r="EL26" s="30"/>
      <c r="EQ26" s="30"/>
      <c r="EV26" s="30"/>
      <c r="FA26" s="30"/>
      <c r="FF26" s="30"/>
    </row>
    <row r="27" spans="1:162" x14ac:dyDescent="0.25">
      <c r="A27" t="str">
        <f>FP2</f>
        <v>Dourani S</v>
      </c>
      <c r="B27" s="86">
        <f>FP42</f>
        <v>5</v>
      </c>
      <c r="C27" s="88">
        <f>FQ42</f>
        <v>30</v>
      </c>
      <c r="D27" s="88">
        <f>FR42</f>
        <v>0</v>
      </c>
      <c r="E27" s="88">
        <f>FS42</f>
        <v>18</v>
      </c>
      <c r="F27" s="88">
        <f>FT42</f>
        <v>1</v>
      </c>
      <c r="G27" s="22"/>
      <c r="H27" s="95"/>
      <c r="I27" s="22"/>
      <c r="J27" s="94">
        <f>6*E27/C27</f>
        <v>3.6</v>
      </c>
      <c r="K27" s="7"/>
      <c r="L27" s="68"/>
      <c r="M27" s="70"/>
      <c r="N27" s="22"/>
      <c r="O27" s="22"/>
      <c r="P27" s="22"/>
      <c r="Q27" s="68"/>
      <c r="R27" s="70"/>
      <c r="S27" s="70"/>
      <c r="T27" s="70"/>
      <c r="U27" s="22"/>
      <c r="V27" s="30"/>
      <c r="AA27" s="68"/>
      <c r="AB27" s="22"/>
      <c r="AC27" s="22"/>
      <c r="AD27" s="22"/>
      <c r="AE27" s="22"/>
      <c r="AF27" s="68"/>
      <c r="AG27" s="22"/>
      <c r="AH27" s="22"/>
      <c r="AI27" s="22"/>
      <c r="AJ27" s="22"/>
      <c r="AK27" s="68"/>
      <c r="AL27" s="70"/>
      <c r="AM27" s="22"/>
      <c r="AN27" s="22"/>
      <c r="AO27" s="22"/>
      <c r="AP27" s="68"/>
      <c r="AQ27" s="22"/>
      <c r="AR27" s="22"/>
      <c r="AS27" s="22"/>
      <c r="AT27" s="22"/>
      <c r="AU27" s="68"/>
      <c r="AV27" s="70"/>
      <c r="AW27" s="22"/>
      <c r="AX27" s="22"/>
      <c r="AY27" s="22"/>
      <c r="AZ27" s="68"/>
      <c r="BA27" s="22"/>
      <c r="BB27" s="22"/>
      <c r="BC27" s="22"/>
      <c r="BD27" s="22"/>
      <c r="BE27" s="68"/>
      <c r="BF27" s="22"/>
      <c r="BG27" s="22"/>
      <c r="BH27" s="22"/>
      <c r="BI27" s="22"/>
      <c r="BJ27" s="68"/>
      <c r="BK27" s="22"/>
      <c r="BL27" s="22"/>
      <c r="BM27" s="22"/>
      <c r="BN27" s="22"/>
      <c r="BO27" s="68"/>
      <c r="BP27" s="70"/>
      <c r="BQ27" s="22"/>
      <c r="BR27" s="22"/>
      <c r="BS27" s="22"/>
      <c r="BT27" s="68"/>
      <c r="BU27" s="69"/>
      <c r="BV27" s="22"/>
      <c r="BW27" s="22"/>
      <c r="BX27" s="22"/>
      <c r="BY27" s="30"/>
      <c r="BZ27" s="69"/>
      <c r="CA27" s="22"/>
      <c r="CB27" s="22"/>
      <c r="CC27" s="22"/>
      <c r="CD27" s="68"/>
      <c r="CE27" s="22"/>
      <c r="CF27" s="22"/>
      <c r="CG27" s="22"/>
      <c r="CH27" s="22"/>
      <c r="CI27" s="30"/>
      <c r="CJ27" s="22"/>
      <c r="CK27" s="22"/>
      <c r="CL27" s="22"/>
      <c r="CM27" s="22"/>
      <c r="CN27" s="68"/>
      <c r="CX27" s="30"/>
      <c r="DC27" s="30"/>
      <c r="DH27" s="30"/>
      <c r="DM27" s="30"/>
      <c r="DR27" s="30"/>
      <c r="DW27" s="30"/>
      <c r="EB27" s="30"/>
      <c r="EG27" s="30"/>
      <c r="EL27" s="30"/>
      <c r="EQ27" s="30"/>
      <c r="EV27" s="30"/>
      <c r="FA27" s="30"/>
      <c r="FF27" s="30"/>
    </row>
    <row r="28" spans="1:162" x14ac:dyDescent="0.25">
      <c r="A28" t="str">
        <f>DR2</f>
        <v>Druce T</v>
      </c>
      <c r="B28" s="86">
        <f>DR42</f>
        <v>3.1</v>
      </c>
      <c r="C28" s="88">
        <f>DS42</f>
        <v>19</v>
      </c>
      <c r="D28" s="88">
        <f>DT42</f>
        <v>0</v>
      </c>
      <c r="E28" s="88">
        <f>DU42</f>
        <v>17</v>
      </c>
      <c r="F28" s="88">
        <f>DV42</f>
        <v>2</v>
      </c>
      <c r="G28" s="22"/>
      <c r="H28" s="95"/>
      <c r="I28" s="22"/>
      <c r="J28" s="94">
        <f>6*E28/C28</f>
        <v>5.3684210526315788</v>
      </c>
      <c r="K28" s="7"/>
      <c r="L28" s="68"/>
      <c r="M28" s="70"/>
      <c r="N28" s="22"/>
      <c r="O28" s="22"/>
      <c r="P28" s="22"/>
      <c r="Q28" s="68"/>
      <c r="R28" s="70"/>
      <c r="S28" s="70"/>
      <c r="T28" s="70"/>
      <c r="U28" s="22"/>
      <c r="V28" s="30"/>
      <c r="AA28" s="68"/>
      <c r="AB28" s="22"/>
      <c r="AC28" s="22"/>
      <c r="AD28" s="22"/>
      <c r="AE28" s="22"/>
      <c r="AF28" s="68"/>
      <c r="AG28" s="22"/>
      <c r="AH28" s="22"/>
      <c r="AI28" s="22"/>
      <c r="AJ28" s="22"/>
      <c r="AK28" s="68"/>
      <c r="AL28" s="70"/>
      <c r="AM28" s="22"/>
      <c r="AN28" s="22"/>
      <c r="AO28" s="22"/>
      <c r="AP28" s="68"/>
      <c r="AQ28" s="22"/>
      <c r="AR28" s="22"/>
      <c r="AS28" s="22"/>
      <c r="AT28" s="22"/>
      <c r="AU28" s="68"/>
      <c r="AV28" s="70"/>
      <c r="AW28" s="22"/>
      <c r="AX28" s="22"/>
      <c r="AY28" s="22"/>
      <c r="AZ28" s="68"/>
      <c r="BA28" s="22"/>
      <c r="BB28" s="22"/>
      <c r="BC28" s="22"/>
      <c r="BD28" s="22"/>
      <c r="BE28" s="68"/>
      <c r="BF28" s="22"/>
      <c r="BG28" s="22"/>
      <c r="BH28" s="22"/>
      <c r="BI28" s="22"/>
      <c r="BJ28" s="68"/>
      <c r="BK28" s="22"/>
      <c r="BL28" s="22"/>
      <c r="BM28" s="22"/>
      <c r="BN28" s="22"/>
      <c r="BO28" s="68"/>
      <c r="BP28" s="70"/>
      <c r="BQ28" s="22"/>
      <c r="BR28" s="22"/>
      <c r="BS28" s="22"/>
      <c r="BT28" s="68"/>
      <c r="BU28" s="69"/>
      <c r="BV28" s="22"/>
      <c r="BW28" s="22"/>
      <c r="BX28" s="22"/>
      <c r="BY28" s="30"/>
      <c r="BZ28" s="69"/>
      <c r="CA28" s="22"/>
      <c r="CB28" s="22"/>
      <c r="CC28" s="22"/>
      <c r="CD28" s="68"/>
      <c r="CE28" s="22"/>
      <c r="CF28" s="22"/>
      <c r="CG28" s="22"/>
      <c r="CH28" s="22"/>
      <c r="CI28" s="30"/>
      <c r="CJ28" s="22"/>
      <c r="CK28" s="22"/>
      <c r="CL28" s="22"/>
      <c r="CM28" s="22"/>
      <c r="CN28" s="68"/>
      <c r="CX28" s="30"/>
      <c r="DC28" s="30"/>
      <c r="DH28" s="30"/>
      <c r="DM28" s="30"/>
      <c r="DR28" s="30"/>
      <c r="DW28" s="30"/>
      <c r="EB28" s="30"/>
      <c r="EG28" s="30"/>
      <c r="EL28" s="30"/>
      <c r="EQ28" s="30"/>
      <c r="EV28" s="30"/>
      <c r="FA28" s="30"/>
      <c r="FF28" s="30"/>
    </row>
    <row r="29" spans="1:162" x14ac:dyDescent="0.25">
      <c r="A29" s="77" t="str">
        <f>DW2</f>
        <v>Finch G</v>
      </c>
      <c r="B29" s="86">
        <f>DW42</f>
        <v>6</v>
      </c>
      <c r="C29" s="88">
        <f>DX42</f>
        <v>36</v>
      </c>
      <c r="D29" s="88">
        <f>DY42</f>
        <v>0</v>
      </c>
      <c r="E29" s="88">
        <f>DZ42</f>
        <v>39</v>
      </c>
      <c r="F29" s="88">
        <f>EA42</f>
        <v>1</v>
      </c>
      <c r="G29" s="94"/>
      <c r="H29" s="95"/>
      <c r="I29" s="94"/>
      <c r="J29" s="94">
        <f t="shared" si="4"/>
        <v>6.5</v>
      </c>
      <c r="K29" s="7"/>
      <c r="L29" s="68"/>
      <c r="M29" s="70"/>
      <c r="N29" s="22"/>
      <c r="O29" s="22"/>
      <c r="P29" s="22"/>
      <c r="Q29" s="68"/>
      <c r="R29" s="70"/>
      <c r="S29" s="70"/>
      <c r="T29" s="70"/>
      <c r="U29" s="22"/>
      <c r="V29" s="30"/>
      <c r="AA29" s="68"/>
      <c r="AB29" s="22"/>
      <c r="AC29" s="22"/>
      <c r="AD29" s="22"/>
      <c r="AE29" s="22"/>
      <c r="AF29" s="68"/>
      <c r="AG29" s="22"/>
      <c r="AH29" s="22"/>
      <c r="AI29" s="22"/>
      <c r="AJ29" s="22"/>
      <c r="AK29" s="68"/>
      <c r="AL29" s="70"/>
      <c r="AM29" s="22"/>
      <c r="AN29" s="22"/>
      <c r="AO29" s="22"/>
      <c r="AP29" s="68"/>
      <c r="AQ29" s="22"/>
      <c r="AR29" s="22"/>
      <c r="AS29" s="22"/>
      <c r="AT29" s="22"/>
      <c r="AU29" s="68"/>
      <c r="AV29" s="70"/>
      <c r="AW29" s="22"/>
      <c r="AX29" s="22"/>
      <c r="AY29" s="22"/>
      <c r="AZ29" s="68"/>
      <c r="BA29" s="22"/>
      <c r="BB29" s="22"/>
      <c r="BC29" s="22"/>
      <c r="BD29" s="22"/>
      <c r="BE29" s="68"/>
      <c r="BF29" s="22"/>
      <c r="BG29" s="22"/>
      <c r="BH29" s="22"/>
      <c r="BI29" s="22"/>
      <c r="BJ29" s="68"/>
      <c r="BK29" s="22"/>
      <c r="BL29" s="22"/>
      <c r="BM29" s="22"/>
      <c r="BN29" s="22"/>
      <c r="BO29" s="68"/>
      <c r="BP29" s="70"/>
      <c r="BQ29" s="22"/>
      <c r="BR29" s="22"/>
      <c r="BS29" s="22"/>
      <c r="BT29" s="68"/>
      <c r="BU29" s="69"/>
      <c r="BV29" s="22"/>
      <c r="BW29" s="22"/>
      <c r="BX29" s="22"/>
      <c r="BY29" s="30"/>
      <c r="BZ29" s="69"/>
      <c r="CA29" s="22"/>
      <c r="CB29" s="22"/>
      <c r="CC29" s="22"/>
      <c r="CD29" s="68"/>
      <c r="CE29" s="22"/>
      <c r="CF29" s="22"/>
      <c r="CG29" s="22"/>
      <c r="CH29" s="22"/>
      <c r="CI29" s="30"/>
      <c r="CJ29" s="22"/>
      <c r="CK29" s="22"/>
      <c r="CL29" s="22"/>
      <c r="CM29" s="22"/>
      <c r="CN29" s="68"/>
      <c r="CX29" s="30"/>
      <c r="DC29" s="30"/>
      <c r="DH29" s="30"/>
      <c r="DM29" s="30"/>
      <c r="DR29" s="30"/>
      <c r="DW29" s="30"/>
      <c r="EB29" s="30"/>
      <c r="EG29" s="30"/>
      <c r="EL29" s="30"/>
      <c r="EQ29" s="30"/>
      <c r="EV29" s="30"/>
      <c r="FA29" s="30"/>
      <c r="FF29" s="30"/>
    </row>
    <row r="30" spans="1:162" x14ac:dyDescent="0.25">
      <c r="A30" s="77" t="str">
        <f>EB2</f>
        <v>Goyal S</v>
      </c>
      <c r="B30" s="86">
        <f>EB42</f>
        <v>8</v>
      </c>
      <c r="C30" s="88">
        <f>EC42</f>
        <v>48</v>
      </c>
      <c r="D30" s="88">
        <f>ED42</f>
        <v>0</v>
      </c>
      <c r="E30" s="88">
        <f>EE42</f>
        <v>24</v>
      </c>
      <c r="F30" s="88">
        <f>EF42</f>
        <v>2</v>
      </c>
      <c r="G30" s="94"/>
      <c r="H30" s="95"/>
      <c r="I30" s="94"/>
      <c r="J30" s="94">
        <f t="shared" si="4"/>
        <v>3</v>
      </c>
      <c r="K30" s="7"/>
      <c r="L30" s="68"/>
      <c r="M30" s="70"/>
      <c r="N30" s="22"/>
      <c r="O30" s="22"/>
      <c r="P30" s="22"/>
      <c r="Q30" s="68"/>
      <c r="R30" s="70"/>
      <c r="S30" s="70"/>
      <c r="T30" s="70"/>
      <c r="U30" s="22"/>
      <c r="V30" s="30"/>
      <c r="AA30" s="68"/>
      <c r="AB30" s="22"/>
      <c r="AC30" s="22"/>
      <c r="AD30" s="22"/>
      <c r="AE30" s="22"/>
      <c r="AF30" s="68"/>
      <c r="AG30" s="22"/>
      <c r="AH30" s="22"/>
      <c r="AI30" s="22"/>
      <c r="AJ30" s="22"/>
      <c r="AK30" s="68"/>
      <c r="AL30" s="70"/>
      <c r="AM30" s="22"/>
      <c r="AN30" s="22"/>
      <c r="AO30" s="22"/>
      <c r="AP30" s="68"/>
      <c r="AQ30" s="22"/>
      <c r="AR30" s="22"/>
      <c r="AS30" s="22"/>
      <c r="AT30" s="22"/>
      <c r="AU30" s="68"/>
      <c r="AV30" s="70"/>
      <c r="AW30" s="22"/>
      <c r="AX30" s="22"/>
      <c r="AY30" s="22"/>
      <c r="AZ30" s="68"/>
      <c r="BA30" s="22"/>
      <c r="BB30" s="22"/>
      <c r="BC30" s="22"/>
      <c r="BD30" s="22"/>
      <c r="BE30" s="68"/>
      <c r="BF30" s="22"/>
      <c r="BG30" s="22"/>
      <c r="BH30" s="22"/>
      <c r="BI30" s="22"/>
      <c r="BJ30" s="68"/>
      <c r="BK30" s="22"/>
      <c r="BL30" s="22"/>
      <c r="BM30" s="22"/>
      <c r="BN30" s="22"/>
      <c r="BO30" s="68"/>
      <c r="BP30" s="70"/>
      <c r="BQ30" s="22"/>
      <c r="BR30" s="22"/>
      <c r="BS30" s="22"/>
      <c r="BT30" s="68"/>
      <c r="BU30" s="69"/>
      <c r="BV30" s="22"/>
      <c r="BW30" s="22"/>
      <c r="BX30" s="22"/>
      <c r="BY30" s="30"/>
      <c r="BZ30" s="69"/>
      <c r="CA30" s="22"/>
      <c r="CB30" s="22"/>
      <c r="CC30" s="22"/>
      <c r="CD30" s="68"/>
      <c r="CE30" s="22"/>
      <c r="CF30" s="22"/>
      <c r="CG30" s="22"/>
      <c r="CH30" s="22"/>
      <c r="CI30" s="30"/>
      <c r="CJ30" s="22"/>
      <c r="CK30" s="22"/>
      <c r="CL30" s="22"/>
      <c r="CM30" s="22"/>
      <c r="CN30" s="68"/>
      <c r="CX30" s="30"/>
      <c r="DC30" s="30"/>
      <c r="DH30" s="30"/>
      <c r="DM30" s="30"/>
      <c r="DR30" s="30"/>
      <c r="DW30" s="30"/>
      <c r="EB30" s="30"/>
      <c r="EG30" s="30"/>
      <c r="EL30" s="30"/>
      <c r="EQ30" s="30"/>
      <c r="EV30" s="30"/>
      <c r="FA30" s="30"/>
      <c r="FF30" s="30"/>
    </row>
    <row r="31" spans="1:162" x14ac:dyDescent="0.25">
      <c r="A31" s="77" t="str">
        <f>EG2</f>
        <v>Hodkinson</v>
      </c>
      <c r="B31" s="86">
        <f>EG42</f>
        <v>4</v>
      </c>
      <c r="C31" s="88">
        <f>EH42</f>
        <v>24</v>
      </c>
      <c r="D31" s="88">
        <f>EI42</f>
        <v>0</v>
      </c>
      <c r="E31" s="88">
        <f>EJ42</f>
        <v>27</v>
      </c>
      <c r="F31" s="88">
        <f>EK42</f>
        <v>2</v>
      </c>
      <c r="G31" s="94"/>
      <c r="H31" s="95"/>
      <c r="I31" s="94"/>
      <c r="J31" s="94">
        <f t="shared" si="4"/>
        <v>6.75</v>
      </c>
      <c r="K31" s="7"/>
      <c r="L31" s="68"/>
      <c r="M31" s="70"/>
      <c r="N31" s="22"/>
      <c r="O31" s="22"/>
      <c r="P31" s="22"/>
      <c r="Q31" s="70"/>
      <c r="R31" s="70"/>
      <c r="S31" s="70"/>
      <c r="T31" s="70"/>
      <c r="U31" s="22"/>
      <c r="V31" s="70"/>
      <c r="W31" s="22"/>
      <c r="X31" s="22"/>
      <c r="Y31" s="22"/>
      <c r="Z31" s="22"/>
      <c r="AA31" s="70"/>
      <c r="AB31" s="22"/>
      <c r="AC31" s="22"/>
      <c r="AD31" s="22"/>
      <c r="AE31" s="22"/>
      <c r="AF31" s="70"/>
      <c r="AG31" s="22"/>
      <c r="AH31" s="22"/>
      <c r="AI31" s="22"/>
      <c r="AJ31" s="22"/>
      <c r="AK31" s="4"/>
      <c r="AP31" s="69"/>
      <c r="AQ31" s="22"/>
      <c r="AR31" s="22"/>
      <c r="AS31" s="22"/>
      <c r="AT31" s="22"/>
      <c r="AU31" s="70"/>
      <c r="AV31" s="22"/>
      <c r="AW31" s="22"/>
      <c r="AX31" s="22"/>
      <c r="AY31" s="22"/>
      <c r="AZ31" s="70"/>
      <c r="BA31" s="22"/>
      <c r="BB31" s="22"/>
      <c r="BC31" s="22"/>
      <c r="BD31" s="22"/>
      <c r="BE31" s="70"/>
      <c r="BF31" s="22"/>
      <c r="BG31" s="22"/>
      <c r="BH31" s="22"/>
      <c r="BI31" s="22"/>
      <c r="BJ31" s="70"/>
      <c r="BK31" s="22"/>
      <c r="BL31" s="22"/>
      <c r="BM31" s="22"/>
      <c r="BN31" s="22"/>
      <c r="BO31" s="70"/>
      <c r="BP31" s="22"/>
      <c r="BQ31" s="22"/>
      <c r="BR31" s="22"/>
      <c r="BS31" s="22"/>
      <c r="BT31" s="70"/>
      <c r="BU31" s="69"/>
      <c r="BV31" s="22"/>
      <c r="BW31" s="22"/>
      <c r="BX31" s="69"/>
      <c r="BY31" s="70"/>
      <c r="BZ31" s="22"/>
      <c r="CA31" s="22"/>
      <c r="CB31" s="22"/>
      <c r="CC31" s="22"/>
      <c r="CD31" s="70"/>
      <c r="CE31" s="22"/>
      <c r="CF31" s="22"/>
      <c r="CG31" s="22"/>
      <c r="CH31" s="22"/>
      <c r="CI31" s="70"/>
      <c r="CJ31" s="22"/>
      <c r="CK31" s="22"/>
      <c r="CL31" s="22"/>
      <c r="CM31" s="22"/>
      <c r="CN31" s="70"/>
      <c r="CX31" s="30"/>
      <c r="DC31" s="30"/>
      <c r="DH31" s="30"/>
      <c r="DM31" s="4"/>
      <c r="DR31" s="30"/>
      <c r="DW31" s="30"/>
      <c r="EB31" s="30"/>
      <c r="EG31" s="30"/>
      <c r="EL31" s="30"/>
      <c r="EQ31" s="30"/>
      <c r="EV31" s="30"/>
      <c r="FA31" s="30"/>
      <c r="FF31" s="30"/>
    </row>
    <row r="32" spans="1:162" x14ac:dyDescent="0.25">
      <c r="A32" s="76" t="str">
        <f>EQ2</f>
        <v>Mhatre N</v>
      </c>
      <c r="B32" s="86">
        <f>EQ42</f>
        <v>8.5</v>
      </c>
      <c r="C32" s="88">
        <f>ER42</f>
        <v>53</v>
      </c>
      <c r="D32" s="88">
        <f>ES42</f>
        <v>0</v>
      </c>
      <c r="E32" s="88">
        <f>ET42</f>
        <v>53</v>
      </c>
      <c r="F32" s="88">
        <f>EU42</f>
        <v>5</v>
      </c>
      <c r="G32" s="94"/>
      <c r="H32" s="95">
        <v>1</v>
      </c>
      <c r="I32" s="94"/>
      <c r="J32" s="94">
        <f>6*E32/C32</f>
        <v>6</v>
      </c>
      <c r="K32" s="7"/>
      <c r="L32" s="68"/>
      <c r="M32" s="70"/>
      <c r="N32" s="22"/>
      <c r="O32" s="22"/>
      <c r="P32" s="22"/>
      <c r="Q32" s="70"/>
      <c r="R32" s="70"/>
      <c r="S32" s="70"/>
      <c r="T32" s="70"/>
      <c r="U32" s="22"/>
      <c r="V32" s="70"/>
      <c r="W32" s="22"/>
      <c r="X32" s="22"/>
      <c r="Y32" s="22"/>
      <c r="Z32" s="22"/>
      <c r="AA32" s="70"/>
      <c r="AB32" s="22"/>
      <c r="AC32" s="22"/>
      <c r="AD32" s="22"/>
      <c r="AE32" s="22"/>
      <c r="AF32" s="70"/>
      <c r="AG32" s="22"/>
      <c r="AH32" s="22"/>
      <c r="AI32" s="22"/>
      <c r="AJ32" s="22"/>
      <c r="AK32" s="4"/>
      <c r="AP32" s="69"/>
      <c r="AQ32" s="22"/>
      <c r="AR32" s="22"/>
      <c r="AS32" s="22"/>
      <c r="AT32" s="22"/>
      <c r="AU32" s="70"/>
      <c r="AV32" s="22"/>
      <c r="AW32" s="22"/>
      <c r="AX32" s="22"/>
      <c r="AY32" s="22"/>
      <c r="AZ32" s="70"/>
      <c r="BA32" s="22"/>
      <c r="BB32" s="22"/>
      <c r="BC32" s="22"/>
      <c r="BD32" s="22"/>
      <c r="BE32" s="70"/>
      <c r="BF32" s="22"/>
      <c r="BG32" s="22"/>
      <c r="BH32" s="22"/>
      <c r="BI32" s="22"/>
      <c r="BJ32" s="70"/>
      <c r="BK32" s="22"/>
      <c r="BL32" s="22"/>
      <c r="BM32" s="22"/>
      <c r="BN32" s="22"/>
      <c r="BO32" s="70"/>
      <c r="BP32" s="22"/>
      <c r="BQ32" s="22"/>
      <c r="BR32" s="22"/>
      <c r="BS32" s="22"/>
      <c r="BT32" s="70"/>
      <c r="BU32" s="69"/>
      <c r="BV32" s="22"/>
      <c r="BW32" s="22"/>
      <c r="BX32" s="69"/>
      <c r="BY32" s="70"/>
      <c r="BZ32" s="22"/>
      <c r="CA32" s="22"/>
      <c r="CB32" s="22"/>
      <c r="CC32" s="22"/>
      <c r="CD32" s="70"/>
      <c r="CE32" s="22"/>
      <c r="CF32" s="22"/>
      <c r="CG32" s="22"/>
      <c r="CH32" s="22"/>
      <c r="CI32" s="70"/>
      <c r="CJ32" s="22"/>
      <c r="CK32" s="22"/>
      <c r="CL32" s="22"/>
      <c r="CM32" s="22"/>
      <c r="CN32" s="70"/>
      <c r="CX32" s="30"/>
      <c r="DC32" s="30"/>
      <c r="DH32" s="30"/>
      <c r="DM32" s="4"/>
      <c r="DR32" s="30"/>
      <c r="DW32" s="30"/>
      <c r="EB32" s="30"/>
      <c r="EG32" s="30"/>
      <c r="EL32" s="30"/>
      <c r="EQ32" s="30"/>
      <c r="EV32" s="30"/>
      <c r="FA32" s="30"/>
      <c r="FF32" s="30"/>
    </row>
    <row r="33" spans="1:176" x14ac:dyDescent="0.25">
      <c r="A33" s="77" t="str">
        <f>BO2</f>
        <v>Prior J</v>
      </c>
      <c r="B33" s="86">
        <f>BO42</f>
        <v>9.1</v>
      </c>
      <c r="C33" s="88">
        <f>BP42</f>
        <v>55</v>
      </c>
      <c r="D33" s="88">
        <f>BQ42</f>
        <v>0</v>
      </c>
      <c r="E33" s="88">
        <f>BR42</f>
        <v>75</v>
      </c>
      <c r="F33" s="88">
        <f>BS42</f>
        <v>2</v>
      </c>
      <c r="G33" s="94"/>
      <c r="H33" s="95"/>
      <c r="I33" s="94"/>
      <c r="J33" s="94">
        <f>6*E33/C33</f>
        <v>8.1818181818181817</v>
      </c>
      <c r="K33" s="7"/>
      <c r="L33" s="68"/>
      <c r="M33" s="70"/>
      <c r="N33" s="22"/>
      <c r="O33" s="22"/>
      <c r="P33" s="22"/>
      <c r="Q33" s="70"/>
      <c r="R33" s="70"/>
      <c r="S33" s="70"/>
      <c r="T33" s="70"/>
      <c r="U33" s="22"/>
      <c r="V33" s="70"/>
      <c r="W33" s="22"/>
      <c r="X33" s="22"/>
      <c r="Y33" s="22"/>
      <c r="Z33" s="22"/>
      <c r="AA33" s="70"/>
      <c r="AB33" s="22"/>
      <c r="AC33" s="22"/>
      <c r="AD33" s="22"/>
      <c r="AE33" s="22"/>
      <c r="AF33" s="70"/>
      <c r="AG33" s="22"/>
      <c r="AH33" s="22"/>
      <c r="AI33" s="22"/>
      <c r="AJ33" s="22"/>
      <c r="AK33" s="4"/>
      <c r="AP33" s="69"/>
      <c r="AQ33" s="22"/>
      <c r="AR33" s="22"/>
      <c r="AS33" s="22"/>
      <c r="AT33" s="22"/>
      <c r="AU33" s="70"/>
      <c r="AV33" s="22"/>
      <c r="AW33" s="22"/>
      <c r="AX33" s="22"/>
      <c r="AY33" s="22"/>
      <c r="AZ33" s="70"/>
      <c r="BA33" s="22"/>
      <c r="BB33" s="22"/>
      <c r="BC33" s="22"/>
      <c r="BD33" s="22"/>
      <c r="BE33" s="70"/>
      <c r="BF33" s="22"/>
      <c r="BG33" s="22"/>
      <c r="BH33" s="22"/>
      <c r="BI33" s="22"/>
      <c r="BJ33" s="70"/>
      <c r="BK33" s="22"/>
      <c r="BL33" s="22"/>
      <c r="BM33" s="22"/>
      <c r="BN33" s="22"/>
      <c r="BO33" s="70"/>
      <c r="BP33" s="22"/>
      <c r="BQ33" s="22"/>
      <c r="BR33" s="22"/>
      <c r="BS33" s="22"/>
      <c r="BT33" s="70"/>
      <c r="BU33" s="69"/>
      <c r="BV33" s="22"/>
      <c r="BW33" s="22"/>
      <c r="BX33" s="69"/>
      <c r="BY33" s="70"/>
      <c r="BZ33" s="22"/>
      <c r="CA33" s="22"/>
      <c r="CB33" s="22"/>
      <c r="CC33" s="22"/>
      <c r="CD33" s="70"/>
      <c r="CE33" s="22"/>
      <c r="CF33" s="22"/>
      <c r="CG33" s="22"/>
      <c r="CH33" s="22"/>
      <c r="CI33" s="70"/>
      <c r="CJ33" s="22"/>
      <c r="CK33" s="22"/>
      <c r="CL33" s="22"/>
      <c r="CM33" s="22"/>
      <c r="CN33" s="70"/>
      <c r="CX33" s="30"/>
      <c r="DC33" s="30"/>
      <c r="DH33" s="30"/>
      <c r="DM33" s="4"/>
      <c r="DR33" s="30"/>
      <c r="DW33" s="30"/>
      <c r="EB33" s="30"/>
      <c r="EG33" s="30"/>
      <c r="EL33" s="30"/>
      <c r="EQ33" s="30"/>
      <c r="EV33" s="30"/>
      <c r="FA33" s="30"/>
      <c r="FF33" s="30"/>
    </row>
    <row r="34" spans="1:176" x14ac:dyDescent="0.25">
      <c r="A34" s="77" t="str">
        <f>EV2</f>
        <v>Sayers R</v>
      </c>
      <c r="B34" s="86">
        <f>EV42</f>
        <v>3.2</v>
      </c>
      <c r="C34" s="88">
        <f>EW42</f>
        <v>20</v>
      </c>
      <c r="D34" s="88">
        <f>EX42</f>
        <v>0</v>
      </c>
      <c r="E34" s="88">
        <f>EY42</f>
        <v>33</v>
      </c>
      <c r="F34" s="88">
        <f>EZ42</f>
        <v>2</v>
      </c>
      <c r="G34" s="94"/>
      <c r="H34" s="95"/>
      <c r="I34" s="94"/>
      <c r="J34" s="94">
        <f t="shared" si="4"/>
        <v>9.9</v>
      </c>
      <c r="K34" s="7"/>
      <c r="L34" s="68"/>
      <c r="M34" s="70"/>
      <c r="N34" s="22"/>
      <c r="O34" s="22"/>
      <c r="P34" s="22"/>
      <c r="Q34" s="70"/>
      <c r="R34" s="70"/>
      <c r="S34" s="70"/>
      <c r="T34" s="70"/>
      <c r="U34" s="22"/>
      <c r="V34" s="70"/>
      <c r="W34" s="22"/>
      <c r="X34" s="22"/>
      <c r="Y34" s="22"/>
      <c r="Z34" s="22"/>
      <c r="AA34" s="70"/>
      <c r="AB34" s="22"/>
      <c r="AC34" s="22"/>
      <c r="AD34" s="22"/>
      <c r="AE34" s="22"/>
      <c r="AF34" s="70"/>
      <c r="AG34" s="22"/>
      <c r="AH34" s="22"/>
      <c r="AI34" s="22"/>
      <c r="AJ34" s="22"/>
      <c r="AK34" s="4"/>
      <c r="AP34" s="69"/>
      <c r="AQ34" s="22"/>
      <c r="AR34" s="22"/>
      <c r="AS34" s="22"/>
      <c r="AT34" s="22"/>
      <c r="AU34" s="70"/>
      <c r="AV34" s="22"/>
      <c r="AW34" s="22"/>
      <c r="AX34" s="22"/>
      <c r="AY34" s="22"/>
      <c r="AZ34" s="70"/>
      <c r="BA34" s="22"/>
      <c r="BB34" s="22"/>
      <c r="BC34" s="22"/>
      <c r="BD34" s="22"/>
      <c r="BE34" s="70"/>
      <c r="BF34" s="22"/>
      <c r="BG34" s="22"/>
      <c r="BH34" s="22"/>
      <c r="BI34" s="22"/>
      <c r="BJ34" s="70"/>
      <c r="BK34" s="22"/>
      <c r="BL34" s="22"/>
      <c r="BM34" s="22"/>
      <c r="BN34" s="22"/>
      <c r="BO34" s="70"/>
      <c r="BP34" s="22"/>
      <c r="BQ34" s="22"/>
      <c r="BR34" s="22"/>
      <c r="BS34" s="22"/>
      <c r="BT34" s="70"/>
      <c r="BU34" s="69"/>
      <c r="BV34" s="22"/>
      <c r="BW34" s="22"/>
      <c r="BX34" s="69"/>
      <c r="BY34" s="70"/>
      <c r="BZ34" s="22"/>
      <c r="CA34" s="22"/>
      <c r="CB34" s="22"/>
      <c r="CC34" s="22"/>
      <c r="CD34" s="70"/>
      <c r="CE34" s="22"/>
      <c r="CF34" s="22"/>
      <c r="CG34" s="22"/>
      <c r="CH34" s="22"/>
      <c r="CI34" s="70"/>
      <c r="CJ34" s="22"/>
      <c r="CK34" s="22"/>
      <c r="CL34" s="22"/>
      <c r="CM34" s="22"/>
      <c r="CN34" s="70"/>
      <c r="CX34" s="30"/>
      <c r="DC34" s="30"/>
      <c r="DH34" s="30"/>
      <c r="DM34" s="4"/>
      <c r="DR34" s="30"/>
      <c r="DW34" s="30"/>
      <c r="EB34" s="30"/>
      <c r="EG34" s="30"/>
      <c r="EL34" s="30"/>
      <c r="EQ34" s="30"/>
      <c r="EV34" s="30"/>
      <c r="FA34" s="30"/>
      <c r="FF34" s="30"/>
    </row>
    <row r="35" spans="1:176" x14ac:dyDescent="0.25">
      <c r="A35" s="77" t="str">
        <f>FF2</f>
        <v>White G</v>
      </c>
      <c r="B35" s="86">
        <f>FF42</f>
        <v>6</v>
      </c>
      <c r="C35" s="88">
        <f>FG42</f>
        <v>36</v>
      </c>
      <c r="D35" s="88">
        <f>FH42</f>
        <v>1</v>
      </c>
      <c r="E35" s="88">
        <f>FI42</f>
        <v>25</v>
      </c>
      <c r="F35" s="88">
        <f>FJ42</f>
        <v>0</v>
      </c>
      <c r="G35" s="94"/>
      <c r="H35" s="95"/>
      <c r="I35" s="94"/>
      <c r="J35" s="94">
        <f t="shared" si="4"/>
        <v>4.166666666666667</v>
      </c>
      <c r="K35" s="7"/>
      <c r="L35" s="68"/>
      <c r="M35" s="70"/>
      <c r="N35" s="22"/>
      <c r="O35" s="22"/>
      <c r="P35" s="22"/>
      <c r="Q35" s="70"/>
      <c r="R35" s="70"/>
      <c r="S35" s="70"/>
      <c r="T35" s="70"/>
      <c r="U35" s="22"/>
      <c r="V35" s="70"/>
      <c r="W35" s="22"/>
      <c r="X35" s="22"/>
      <c r="Y35" s="22"/>
      <c r="Z35" s="22"/>
      <c r="AA35" s="70"/>
      <c r="AB35" s="22"/>
      <c r="AC35" s="22"/>
      <c r="AD35" s="22"/>
      <c r="AE35" s="22"/>
      <c r="AF35" s="70"/>
      <c r="AG35" s="22"/>
      <c r="AH35" s="22"/>
      <c r="AI35" s="22"/>
      <c r="AJ35" s="22"/>
      <c r="AK35" s="4"/>
      <c r="AP35" s="69"/>
      <c r="AQ35" s="22"/>
      <c r="AR35" s="22"/>
      <c r="AS35" s="22"/>
      <c r="AT35" s="22"/>
      <c r="AU35" s="70"/>
      <c r="AV35" s="22"/>
      <c r="AW35" s="22"/>
      <c r="AX35" s="22"/>
      <c r="AY35" s="22"/>
      <c r="AZ35" s="70"/>
      <c r="BA35" s="22"/>
      <c r="BB35" s="22"/>
      <c r="BC35" s="22"/>
      <c r="BD35" s="22"/>
      <c r="BE35" s="70"/>
      <c r="BF35" s="22"/>
      <c r="BG35" s="22"/>
      <c r="BH35" s="22"/>
      <c r="BI35" s="22"/>
      <c r="BJ35" s="70"/>
      <c r="BK35" s="22"/>
      <c r="BL35" s="22"/>
      <c r="BM35" s="22"/>
      <c r="BN35" s="22"/>
      <c r="BO35" s="70"/>
      <c r="BP35" s="22"/>
      <c r="BQ35" s="22"/>
      <c r="BR35" s="22"/>
      <c r="BS35" s="22"/>
      <c r="BT35" s="70"/>
      <c r="BU35" s="69"/>
      <c r="BV35" s="22"/>
      <c r="BW35" s="22"/>
      <c r="BX35" s="69"/>
      <c r="BY35" s="70"/>
      <c r="BZ35" s="22"/>
      <c r="CA35" s="22"/>
      <c r="CB35" s="22"/>
      <c r="CC35" s="22"/>
      <c r="CD35" s="70"/>
      <c r="CE35" s="22"/>
      <c r="CF35" s="22"/>
      <c r="CG35" s="22"/>
      <c r="CH35" s="22"/>
      <c r="CI35" s="70"/>
      <c r="CJ35" s="22"/>
      <c r="CK35" s="22"/>
      <c r="CL35" s="22"/>
      <c r="CM35" s="22"/>
      <c r="CN35" s="70"/>
      <c r="CX35" s="30"/>
      <c r="DC35" s="30"/>
      <c r="DH35" s="30"/>
      <c r="DM35" s="4"/>
      <c r="DR35" s="30"/>
      <c r="DW35" s="30"/>
      <c r="EB35" s="30"/>
      <c r="EG35" s="30"/>
      <c r="EL35" s="30"/>
      <c r="EQ35" s="30"/>
      <c r="EV35" s="30"/>
      <c r="FA35" s="30"/>
      <c r="FF35" s="30"/>
    </row>
    <row r="36" spans="1:176" x14ac:dyDescent="0.25">
      <c r="A36" t="str">
        <f>FA2</f>
        <v>Wilks B</v>
      </c>
      <c r="B36" s="86">
        <f>FA42</f>
        <v>9</v>
      </c>
      <c r="C36" s="22">
        <f>FB42</f>
        <v>54</v>
      </c>
      <c r="D36" s="22">
        <f>FC42</f>
        <v>0</v>
      </c>
      <c r="E36" s="22">
        <f>FD42</f>
        <v>31</v>
      </c>
      <c r="F36" s="22">
        <f>FE42</f>
        <v>2</v>
      </c>
      <c r="G36" s="22"/>
      <c r="H36" s="95"/>
      <c r="I36" s="22"/>
      <c r="J36" s="94">
        <f t="shared" si="4"/>
        <v>3.4444444444444446</v>
      </c>
      <c r="K36" s="7"/>
      <c r="L36" s="68"/>
      <c r="M36" s="70"/>
      <c r="N36" s="22"/>
      <c r="O36" s="22"/>
      <c r="P36" s="22"/>
      <c r="Q36" s="70"/>
      <c r="R36" s="70"/>
      <c r="S36" s="70"/>
      <c r="T36" s="70"/>
      <c r="U36" s="22"/>
      <c r="V36" s="70"/>
      <c r="W36" s="22"/>
      <c r="X36" s="22"/>
      <c r="Y36" s="22"/>
      <c r="Z36" s="22"/>
      <c r="AA36" s="70"/>
      <c r="AB36" s="22"/>
      <c r="AC36" s="22"/>
      <c r="AD36" s="22"/>
      <c r="AE36" s="22"/>
      <c r="AF36" s="70"/>
      <c r="AG36" s="22"/>
      <c r="AH36" s="22"/>
      <c r="AI36" s="22"/>
      <c r="AJ36" s="22"/>
      <c r="AK36" s="4"/>
      <c r="AP36" s="69"/>
      <c r="AQ36" s="22"/>
      <c r="AR36" s="22"/>
      <c r="AS36" s="22"/>
      <c r="AT36" s="22"/>
      <c r="AU36" s="70"/>
      <c r="AV36" s="22"/>
      <c r="AW36" s="22"/>
      <c r="AX36" s="22"/>
      <c r="AY36" s="22"/>
      <c r="AZ36" s="70"/>
      <c r="BA36" s="22"/>
      <c r="BB36" s="22"/>
      <c r="BC36" s="22"/>
      <c r="BD36" s="22"/>
      <c r="BE36" s="70"/>
      <c r="BF36" s="22"/>
      <c r="BG36" s="22"/>
      <c r="BH36" s="22"/>
      <c r="BI36" s="22"/>
      <c r="BJ36" s="70"/>
      <c r="BK36" s="22"/>
      <c r="BL36" s="22"/>
      <c r="BM36" s="22"/>
      <c r="BN36" s="22"/>
      <c r="BO36" s="70"/>
      <c r="BP36" s="22"/>
      <c r="BQ36" s="22"/>
      <c r="BR36" s="22"/>
      <c r="BS36" s="22"/>
      <c r="BT36" s="70"/>
      <c r="BU36" s="69"/>
      <c r="BV36" s="22"/>
      <c r="BW36" s="22"/>
      <c r="BX36" s="69"/>
      <c r="BY36" s="70"/>
      <c r="BZ36" s="22"/>
      <c r="CA36" s="22"/>
      <c r="CB36" s="22"/>
      <c r="CC36" s="22"/>
      <c r="CD36" s="70"/>
      <c r="CE36" s="22"/>
      <c r="CF36" s="22"/>
      <c r="CG36" s="22"/>
      <c r="CH36" s="22"/>
      <c r="CI36" s="70"/>
      <c r="CJ36" s="22"/>
      <c r="CK36" s="22"/>
      <c r="CL36" s="22"/>
      <c r="CM36" s="22"/>
      <c r="CN36" s="70"/>
      <c r="CX36" s="30"/>
      <c r="DC36" s="30"/>
      <c r="DH36" s="30"/>
      <c r="DM36" s="4"/>
      <c r="DR36" s="30"/>
      <c r="DW36" s="30"/>
      <c r="EB36" s="30"/>
      <c r="EG36" s="30"/>
      <c r="EL36" s="30"/>
      <c r="EQ36" s="30"/>
      <c r="EV36" s="30"/>
      <c r="FA36" s="30"/>
      <c r="FF36" s="30"/>
    </row>
    <row r="37" spans="1:176" x14ac:dyDescent="0.25">
      <c r="K37" s="7"/>
      <c r="L37" s="68"/>
      <c r="M37" s="70"/>
      <c r="N37" s="22"/>
      <c r="O37" s="22"/>
      <c r="P37" s="22"/>
      <c r="Q37" s="68"/>
      <c r="R37" s="70"/>
      <c r="S37" s="70"/>
      <c r="T37" s="70"/>
      <c r="U37" s="22"/>
      <c r="V37" s="68"/>
      <c r="W37" s="22"/>
      <c r="X37" s="22"/>
      <c r="Y37" s="22"/>
      <c r="Z37" s="22"/>
      <c r="AA37" s="68"/>
      <c r="AB37" s="22"/>
      <c r="AC37" s="22"/>
      <c r="AD37" s="22"/>
      <c r="AE37" s="22"/>
      <c r="AF37" s="68"/>
      <c r="AG37" s="22"/>
      <c r="AH37" s="22"/>
      <c r="AI37" s="22"/>
      <c r="AJ37" s="22"/>
      <c r="AK37" s="30"/>
      <c r="AP37" s="30"/>
      <c r="AQ37" s="22"/>
      <c r="AR37" s="22"/>
      <c r="AS37" s="22"/>
      <c r="AT37" s="22"/>
      <c r="AU37" s="68"/>
      <c r="AV37" s="22"/>
      <c r="AW37" s="22"/>
      <c r="AX37" s="22"/>
      <c r="AY37" s="22"/>
      <c r="AZ37" s="68"/>
      <c r="BA37" s="22"/>
      <c r="BB37" s="22"/>
      <c r="BC37" s="22"/>
      <c r="BD37" s="22"/>
      <c r="BE37" s="68"/>
      <c r="BF37" s="22"/>
      <c r="BG37" s="22"/>
      <c r="BH37" s="22"/>
      <c r="BI37" s="22"/>
      <c r="BJ37" s="68"/>
      <c r="BK37" s="22"/>
      <c r="BL37" s="22"/>
      <c r="BM37" s="22"/>
      <c r="BN37" s="22"/>
      <c r="BO37" s="68"/>
      <c r="BP37" s="22"/>
      <c r="BQ37" s="22"/>
      <c r="BR37" s="22"/>
      <c r="BS37" s="22"/>
      <c r="BT37" s="68"/>
      <c r="BU37" s="69"/>
      <c r="BV37" s="22"/>
      <c r="BW37" s="22"/>
      <c r="BX37" s="69"/>
      <c r="BY37" s="68"/>
      <c r="BZ37" s="22"/>
      <c r="CA37" s="22"/>
      <c r="CB37" s="22"/>
      <c r="CC37" s="22"/>
      <c r="CD37" s="68"/>
      <c r="CE37" s="22"/>
      <c r="CF37" s="22"/>
      <c r="CG37" s="22"/>
      <c r="CH37" s="22"/>
      <c r="CI37" s="68"/>
      <c r="CJ37" s="22"/>
      <c r="CK37" s="22"/>
      <c r="CL37" s="22"/>
      <c r="CM37" s="22"/>
      <c r="CN37" s="68"/>
      <c r="CX37" s="30"/>
      <c r="DC37" s="30"/>
      <c r="DH37" s="30"/>
      <c r="DM37" s="30"/>
      <c r="DW37" s="30"/>
      <c r="EG37" s="30"/>
      <c r="EL37" s="30"/>
      <c r="EQ37" s="30"/>
      <c r="EV37" s="30"/>
      <c r="FA37" s="30"/>
    </row>
    <row r="38" spans="1:176" x14ac:dyDescent="0.25">
      <c r="B38" s="9">
        <f>TRUNC(C38/6)+0.1*(C38-6*TRUNC(C38/6))</f>
        <v>869.5</v>
      </c>
      <c r="C38" s="16">
        <f>SUM(C3:C36)</f>
        <v>5219</v>
      </c>
      <c r="D38" s="16">
        <f>SUM(D3:D36)</f>
        <v>70</v>
      </c>
      <c r="E38" s="16">
        <f>SUM(E3:E36)</f>
        <v>4412</v>
      </c>
      <c r="F38" s="16">
        <f>SUM(F3:F36)</f>
        <v>219</v>
      </c>
      <c r="G38" s="8">
        <f>E38/F38</f>
        <v>20.146118721461189</v>
      </c>
      <c r="H38" s="16">
        <f>SUM(H3:H36)</f>
        <v>20</v>
      </c>
      <c r="I38" s="8">
        <f>C38/F38</f>
        <v>23.831050228310502</v>
      </c>
      <c r="J38" s="8">
        <f>6*E38/C38</f>
        <v>5.0722360605479979</v>
      </c>
      <c r="K38" s="7"/>
      <c r="L38" s="68"/>
      <c r="M38" s="70"/>
      <c r="N38" s="22"/>
      <c r="O38" s="22"/>
      <c r="P38" s="22"/>
      <c r="Q38" s="68"/>
      <c r="R38" s="70"/>
      <c r="S38" s="70"/>
      <c r="T38" s="70"/>
      <c r="U38" s="22"/>
      <c r="V38" s="68"/>
      <c r="W38" s="22"/>
      <c r="X38" s="22"/>
      <c r="Y38" s="22"/>
      <c r="Z38" s="22"/>
      <c r="AA38" s="68"/>
      <c r="AB38" s="22"/>
      <c r="AC38" s="22"/>
      <c r="AD38" s="22"/>
      <c r="AE38" s="22"/>
      <c r="AF38" s="68"/>
      <c r="AG38" s="22"/>
      <c r="AH38" s="22"/>
      <c r="AI38" s="22"/>
      <c r="AJ38" s="22"/>
      <c r="AK38" s="30"/>
      <c r="AP38" s="30"/>
      <c r="AQ38" s="22"/>
      <c r="AR38" s="22"/>
      <c r="AS38" s="22"/>
      <c r="AT38" s="22"/>
      <c r="AU38" s="68"/>
      <c r="AV38" s="22"/>
      <c r="AW38" s="22"/>
      <c r="AX38" s="22"/>
      <c r="AY38" s="22"/>
      <c r="AZ38" s="68"/>
      <c r="BA38" s="22"/>
      <c r="BB38" s="22"/>
      <c r="BC38" s="22"/>
      <c r="BD38" s="22"/>
      <c r="BE38" s="68"/>
      <c r="BF38" s="22"/>
      <c r="BG38" s="22"/>
      <c r="BH38" s="22"/>
      <c r="BI38" s="22"/>
      <c r="BJ38" s="68"/>
      <c r="BK38" s="22"/>
      <c r="BL38" s="22"/>
      <c r="BM38" s="22"/>
      <c r="BN38" s="22"/>
      <c r="BO38" s="68"/>
      <c r="BP38" s="22"/>
      <c r="BQ38" s="22"/>
      <c r="BR38" s="22"/>
      <c r="BS38" s="22"/>
      <c r="BT38" s="68"/>
      <c r="BU38" s="69"/>
      <c r="BV38" s="22"/>
      <c r="BW38" s="22"/>
      <c r="BX38" s="69"/>
      <c r="BY38" s="68"/>
      <c r="BZ38" s="22"/>
      <c r="CA38" s="22"/>
      <c r="CB38" s="22"/>
      <c r="CC38" s="22"/>
      <c r="CD38" s="68"/>
      <c r="CE38" s="22"/>
      <c r="CF38" s="22"/>
      <c r="CG38" s="22"/>
      <c r="CH38" s="22"/>
      <c r="CI38" s="68"/>
      <c r="CJ38" s="22"/>
      <c r="CK38" s="22"/>
      <c r="CL38" s="22"/>
      <c r="CM38" s="22"/>
      <c r="CN38" s="68"/>
      <c r="CX38" s="30"/>
      <c r="DC38" s="30"/>
      <c r="DH38" s="30"/>
      <c r="DM38" s="30"/>
      <c r="DW38" s="30"/>
      <c r="EG38" s="30"/>
      <c r="EL38" s="30"/>
      <c r="EQ38" s="30"/>
      <c r="EV38" s="30"/>
      <c r="FA38" s="30"/>
    </row>
    <row r="39" spans="1:176" x14ac:dyDescent="0.25">
      <c r="F39" s="66"/>
      <c r="G39" s="49"/>
      <c r="K39" s="7"/>
      <c r="L39" s="68"/>
      <c r="M39" s="70"/>
      <c r="N39" s="22"/>
      <c r="O39" s="22"/>
      <c r="P39" s="22"/>
      <c r="Q39" s="68"/>
      <c r="R39" s="70"/>
      <c r="S39" s="70"/>
      <c r="T39" s="70"/>
      <c r="U39" s="22"/>
      <c r="V39" s="68"/>
      <c r="W39" s="22"/>
      <c r="X39" s="22"/>
      <c r="Y39" s="22"/>
      <c r="Z39" s="22"/>
      <c r="AA39" s="68"/>
      <c r="AB39" s="22"/>
      <c r="AC39" s="22"/>
      <c r="AD39" s="22"/>
      <c r="AE39" s="22"/>
      <c r="AF39" s="68"/>
      <c r="AG39" s="22"/>
      <c r="AH39" s="22"/>
      <c r="AI39" s="22"/>
      <c r="AJ39" s="22"/>
      <c r="AK39" s="68"/>
      <c r="AL39" s="70"/>
      <c r="AM39" s="22"/>
      <c r="AN39" s="22"/>
      <c r="AO39" s="22"/>
      <c r="AP39" s="68"/>
      <c r="AQ39" s="22"/>
      <c r="AR39" s="22"/>
      <c r="AS39" s="22"/>
      <c r="AT39" s="22"/>
      <c r="AU39" s="68"/>
      <c r="AV39" s="22"/>
      <c r="AW39" s="22"/>
      <c r="AX39" s="22"/>
      <c r="AY39" s="22"/>
      <c r="AZ39" s="68"/>
      <c r="BA39" s="22"/>
      <c r="BB39" s="22"/>
      <c r="BC39" s="22"/>
      <c r="BD39" s="22"/>
      <c r="BE39" s="68"/>
      <c r="BF39" s="22"/>
      <c r="BG39" s="22"/>
      <c r="BH39" s="22"/>
      <c r="BI39" s="22"/>
      <c r="BJ39" s="68"/>
      <c r="BK39" s="22"/>
      <c r="BL39" s="22"/>
      <c r="BM39" s="22"/>
      <c r="BN39" s="22"/>
      <c r="BO39" s="68"/>
      <c r="BP39" s="22"/>
      <c r="BQ39" s="22"/>
      <c r="BR39" s="22"/>
      <c r="BS39" s="22"/>
      <c r="BT39" s="68"/>
      <c r="BU39" s="69"/>
      <c r="BV39" s="22"/>
      <c r="BW39" s="22"/>
      <c r="BX39" s="69"/>
      <c r="BY39" s="68"/>
      <c r="BZ39" s="22"/>
      <c r="CA39" s="22"/>
      <c r="CB39" s="22"/>
      <c r="CC39" s="22"/>
      <c r="CD39" s="68"/>
      <c r="CE39" s="22"/>
      <c r="CF39" s="22"/>
      <c r="CG39" s="22"/>
      <c r="CH39" s="22"/>
      <c r="CI39" s="68"/>
      <c r="CJ39" s="22"/>
      <c r="CK39" s="22"/>
      <c r="CL39" s="22"/>
      <c r="CM39" s="22"/>
      <c r="CN39" s="68"/>
      <c r="CX39" s="30"/>
      <c r="DC39" s="30"/>
      <c r="DH39" s="30"/>
      <c r="DM39" s="30"/>
      <c r="DW39" s="30"/>
      <c r="EG39" s="30"/>
      <c r="EL39" s="30"/>
      <c r="EQ39" s="30"/>
      <c r="EV39" s="30"/>
      <c r="FA39" s="30"/>
    </row>
    <row r="40" spans="1:176" x14ac:dyDescent="0.25">
      <c r="A40" s="1" t="s">
        <v>19</v>
      </c>
      <c r="K40" s="7"/>
      <c r="L40" s="68"/>
      <c r="M40" s="69"/>
      <c r="N40" s="22"/>
      <c r="O40" s="22"/>
      <c r="P40" s="22"/>
      <c r="Q40" s="68"/>
      <c r="R40" s="70"/>
      <c r="S40" s="70"/>
      <c r="T40" s="70"/>
      <c r="U40" s="22"/>
      <c r="V40" s="68"/>
      <c r="W40" s="22"/>
      <c r="X40" s="22"/>
      <c r="Y40" s="22"/>
      <c r="Z40" s="22"/>
      <c r="AA40" s="68"/>
      <c r="AB40" s="22"/>
      <c r="AC40" s="22"/>
      <c r="AD40" s="22"/>
      <c r="AE40" s="22"/>
      <c r="AF40" s="68"/>
      <c r="AG40" s="22"/>
      <c r="AH40" s="22"/>
      <c r="AI40" s="22"/>
      <c r="AJ40" s="22"/>
      <c r="AK40" s="68"/>
      <c r="AL40" s="70"/>
      <c r="AM40" s="22"/>
      <c r="AN40" s="22"/>
      <c r="AO40" s="22"/>
      <c r="AP40" s="68"/>
      <c r="AQ40" s="70"/>
      <c r="AR40" s="22"/>
      <c r="AS40" s="22"/>
      <c r="AT40" s="22"/>
      <c r="AU40" s="68"/>
      <c r="AV40" s="70"/>
      <c r="AW40" s="22"/>
      <c r="AX40" s="22"/>
      <c r="AY40" s="22"/>
      <c r="AZ40" s="68"/>
      <c r="BA40" s="22"/>
      <c r="BB40" s="22"/>
      <c r="BC40" s="22"/>
      <c r="BD40" s="22"/>
      <c r="BE40" s="68"/>
      <c r="BF40" s="22"/>
      <c r="BG40" s="22"/>
      <c r="BH40" s="22"/>
      <c r="BI40" s="22"/>
      <c r="BJ40" s="68"/>
      <c r="BK40" s="70"/>
      <c r="BL40" s="70"/>
      <c r="BM40" s="22"/>
      <c r="BN40" s="22"/>
      <c r="BO40" s="68"/>
      <c r="BP40" s="70"/>
      <c r="BQ40" s="22"/>
      <c r="BR40" s="22"/>
      <c r="BS40" s="22"/>
      <c r="BT40" s="68"/>
      <c r="BU40" s="70"/>
      <c r="BV40" s="22"/>
      <c r="BW40" s="22"/>
      <c r="BX40" s="22"/>
      <c r="BY40" s="68"/>
      <c r="BZ40" s="70"/>
      <c r="CA40" s="22"/>
      <c r="CB40" s="22"/>
      <c r="CC40" s="22"/>
      <c r="CD40" s="68"/>
      <c r="CE40" s="22"/>
      <c r="CF40" s="22"/>
      <c r="CG40" s="22"/>
      <c r="CH40" s="22"/>
      <c r="CI40" s="68"/>
      <c r="CJ40" s="22"/>
      <c r="CK40" s="22"/>
      <c r="CL40" s="22"/>
      <c r="CM40" s="22"/>
      <c r="CN40" s="68"/>
      <c r="CX40" s="30"/>
      <c r="DC40" s="30"/>
      <c r="DM40" s="30"/>
      <c r="DW40" s="30"/>
      <c r="EG40" s="30"/>
      <c r="EL40" s="30"/>
      <c r="EQ40" s="30"/>
      <c r="EV40" s="30"/>
      <c r="FA40" s="30"/>
    </row>
    <row r="41" spans="1:176" x14ac:dyDescent="0.25">
      <c r="A41" s="49"/>
      <c r="B41" s="49"/>
      <c r="C41" s="49"/>
      <c r="D41" s="49"/>
      <c r="E41" s="50"/>
      <c r="J41" s="6"/>
      <c r="K41" s="7"/>
      <c r="L41" s="68"/>
      <c r="M41" s="70"/>
      <c r="N41" s="22"/>
      <c r="O41" s="22"/>
      <c r="P41" s="22"/>
      <c r="Q41" s="68"/>
      <c r="R41" s="70"/>
      <c r="S41" s="70"/>
      <c r="T41" s="70"/>
      <c r="U41" s="22"/>
      <c r="V41" s="68"/>
      <c r="W41" s="22"/>
      <c r="X41" s="22"/>
      <c r="Y41" s="22"/>
      <c r="Z41" s="22"/>
      <c r="AA41" s="68"/>
      <c r="AB41" s="22"/>
      <c r="AC41" s="22"/>
      <c r="AD41" s="22"/>
      <c r="AE41" s="22"/>
      <c r="AF41" s="68"/>
      <c r="AG41" s="22"/>
      <c r="AH41" s="22"/>
      <c r="AI41" s="22"/>
      <c r="AJ41" s="22"/>
      <c r="AK41" s="68"/>
      <c r="AL41" s="70"/>
      <c r="AM41" s="22"/>
      <c r="AN41" s="22"/>
      <c r="AO41" s="22"/>
      <c r="AP41" s="68"/>
      <c r="AQ41" s="70"/>
      <c r="AR41" s="22"/>
      <c r="AS41" s="22"/>
      <c r="AT41" s="22"/>
      <c r="AU41" s="68"/>
      <c r="AV41" s="22"/>
      <c r="AW41" s="22"/>
      <c r="AX41" s="22"/>
      <c r="AY41" s="22"/>
      <c r="AZ41" s="68"/>
      <c r="BA41" s="22"/>
      <c r="BB41" s="22"/>
      <c r="BC41" s="22"/>
      <c r="BD41" s="22"/>
      <c r="BE41" s="68"/>
      <c r="BF41" s="22"/>
      <c r="BG41" s="22"/>
      <c r="BH41" s="22"/>
      <c r="BI41" s="22"/>
      <c r="BJ41" s="68"/>
      <c r="BK41" s="22"/>
      <c r="BL41" s="22"/>
      <c r="BM41" s="22"/>
      <c r="BN41" s="22"/>
      <c r="BO41" s="68"/>
      <c r="BP41" s="70"/>
      <c r="BQ41" s="22"/>
      <c r="BR41" s="22"/>
      <c r="BS41" s="22"/>
      <c r="BT41" s="68"/>
      <c r="BU41" s="70"/>
      <c r="BV41" s="22"/>
      <c r="BW41" s="22"/>
      <c r="BX41" s="22"/>
      <c r="BY41" s="68"/>
      <c r="BZ41" s="70"/>
      <c r="CA41" s="22"/>
      <c r="CB41" s="22"/>
      <c r="CC41" s="22"/>
      <c r="CD41" s="68"/>
      <c r="CE41" s="22"/>
      <c r="CF41" s="22"/>
      <c r="CG41" s="22"/>
      <c r="CH41" s="22"/>
      <c r="CI41" s="68"/>
      <c r="CJ41" s="22"/>
      <c r="CK41" s="22"/>
      <c r="CL41" s="22"/>
      <c r="CM41" s="22"/>
      <c r="CN41" s="68"/>
      <c r="CX41" s="30"/>
      <c r="DC41" s="30"/>
      <c r="DM41" s="30"/>
      <c r="DW41" s="30"/>
      <c r="EG41" s="30"/>
      <c r="EL41" s="30"/>
      <c r="EQ41" s="30"/>
      <c r="EV41" s="30"/>
      <c r="FA41" s="30"/>
    </row>
    <row r="42" spans="1:176" x14ac:dyDescent="0.25">
      <c r="A42" s="49"/>
      <c r="B42" s="49"/>
      <c r="C42" s="49"/>
      <c r="D42" s="49"/>
      <c r="E42" s="50"/>
      <c r="J42" s="6"/>
      <c r="K42" s="7"/>
      <c r="L42" s="68">
        <f>TRUNC(M42/6)+0.1*(M42-6*TRUNC(M42/6))</f>
        <v>47</v>
      </c>
      <c r="M42" s="22">
        <f>SUM(M3:M41)</f>
        <v>282</v>
      </c>
      <c r="N42" s="22">
        <f>SUM(N3:N41)</f>
        <v>1</v>
      </c>
      <c r="O42" s="22">
        <f>SUM(O3:O41)</f>
        <v>346</v>
      </c>
      <c r="P42" s="22">
        <f>SUM(P3:P41)</f>
        <v>13</v>
      </c>
      <c r="Q42" s="68">
        <f>TRUNC(R42/6)+0.1*(R42-6*TRUNC(R42/6))</f>
        <v>15</v>
      </c>
      <c r="R42" s="22">
        <f>SUM(R3:R41)</f>
        <v>90</v>
      </c>
      <c r="S42" s="22">
        <f>SUM(S3:S41)</f>
        <v>1</v>
      </c>
      <c r="T42" s="22">
        <f>SUM(T3:T41)</f>
        <v>71</v>
      </c>
      <c r="U42" s="22">
        <f>SUM(U3:U41)</f>
        <v>1</v>
      </c>
      <c r="V42" s="68">
        <f>TRUNC(W42/6)+0.1*(W42-6*TRUNC(W42/6))</f>
        <v>18</v>
      </c>
      <c r="W42" s="22">
        <f>SUM(W3:W41)</f>
        <v>108</v>
      </c>
      <c r="X42" s="22">
        <f>SUM(X3:X41)</f>
        <v>0</v>
      </c>
      <c r="Y42" s="22">
        <f>SUM(Y3:Y41)</f>
        <v>148</v>
      </c>
      <c r="Z42" s="22">
        <f>SUM(Z3:Z41)</f>
        <v>4</v>
      </c>
      <c r="AA42" s="68">
        <f>TRUNC(AB42/6)+0.1*(AB42-6*TRUNC(AB42/6))</f>
        <v>28</v>
      </c>
      <c r="AB42" s="22">
        <f>SUM(AB3:AB41)</f>
        <v>168</v>
      </c>
      <c r="AC42" s="22">
        <f>SUM(AC3:AC41)</f>
        <v>1</v>
      </c>
      <c r="AD42" s="22">
        <f>SUM(AD3:AD41)</f>
        <v>220</v>
      </c>
      <c r="AE42" s="22">
        <f>SUM(AE3:AE41)</f>
        <v>7</v>
      </c>
      <c r="AF42" s="68">
        <f>TRUNC(AG42/6)+0.1*(AG42-6*TRUNC(AG42/6))</f>
        <v>75.2</v>
      </c>
      <c r="AG42" s="22">
        <f>SUM(AG3:AG41)</f>
        <v>452</v>
      </c>
      <c r="AH42" s="22">
        <f>SUM(AH3:AH41)</f>
        <v>12</v>
      </c>
      <c r="AI42" s="22">
        <f>SUM(AI3:AI41)</f>
        <v>278</v>
      </c>
      <c r="AJ42" s="22">
        <f>SUM(AJ3:AJ41)</f>
        <v>21</v>
      </c>
      <c r="AK42" s="68">
        <f>TRUNC(AL42/6)+0.1*(AL42-6*TRUNC(AL42/6))</f>
        <v>21.3</v>
      </c>
      <c r="AL42" s="22">
        <f>SUM(AL3:AL41)</f>
        <v>129</v>
      </c>
      <c r="AM42" s="22">
        <f>SUM(AM3:AM41)</f>
        <v>1</v>
      </c>
      <c r="AN42" s="22">
        <f>SUM(AN3:AN41)</f>
        <v>114</v>
      </c>
      <c r="AO42" s="22">
        <f>SUM(AO3:AO41)</f>
        <v>6</v>
      </c>
      <c r="AP42" s="68">
        <f>TRUNC(AQ42/6)+0.1*(AQ42-6*TRUNC(AQ42/6))</f>
        <v>84.1</v>
      </c>
      <c r="AQ42" s="22">
        <f>SUM(AQ3:AQ41)</f>
        <v>505</v>
      </c>
      <c r="AR42" s="22">
        <f>SUM(AR3:AR41)</f>
        <v>15</v>
      </c>
      <c r="AS42" s="22">
        <f>SUM(AS3:AS41)</f>
        <v>314</v>
      </c>
      <c r="AT42" s="22">
        <f>SUM(AT3:AT41)</f>
        <v>18</v>
      </c>
      <c r="AU42" s="68">
        <f>TRUNC(AV42/6)+0.1*(AV42-6*TRUNC(AV42/6))</f>
        <v>32</v>
      </c>
      <c r="AV42" s="22">
        <f>SUM(AV3:AV41)</f>
        <v>192</v>
      </c>
      <c r="AW42" s="22">
        <f>SUM(AW3:AW41)</f>
        <v>4</v>
      </c>
      <c r="AX42" s="22">
        <f>SUM(AX3:AX41)</f>
        <v>151</v>
      </c>
      <c r="AY42" s="22">
        <f>SUM(AY3:AY41)</f>
        <v>7</v>
      </c>
      <c r="AZ42" s="68">
        <f>TRUNC(BA42/6)+0.1*(BA42-6*TRUNC(BA42/6))</f>
        <v>13.4</v>
      </c>
      <c r="BA42" s="22">
        <f>SUM(BA3:BA41)</f>
        <v>82</v>
      </c>
      <c r="BB42" s="22">
        <f>SUM(BB3:BB41)</f>
        <v>0</v>
      </c>
      <c r="BC42" s="22">
        <f>SUM(BC3:BC41)</f>
        <v>66</v>
      </c>
      <c r="BD42" s="22">
        <f>SUM(BD3:BD41)</f>
        <v>5</v>
      </c>
      <c r="BE42" s="68">
        <f>TRUNC(BF42/6)+0.1*(BF42-6*TRUNC(BF42/6))</f>
        <v>32.5</v>
      </c>
      <c r="BF42" s="22">
        <f>SUM(BF3:BF41)</f>
        <v>197</v>
      </c>
      <c r="BG42" s="22">
        <f>SUM(BG3:BG41)</f>
        <v>1</v>
      </c>
      <c r="BH42" s="22">
        <f>SUM(BH3:BH41)</f>
        <v>172</v>
      </c>
      <c r="BI42" s="22">
        <f>SUM(BI3:BI41)</f>
        <v>10</v>
      </c>
      <c r="BJ42" s="68">
        <f>TRUNC(BK42/6)+0.1*(BK42-6*TRUNC(BK42/6))</f>
        <v>64.5</v>
      </c>
      <c r="BK42" s="22">
        <f>SUM(BK3:BK41)</f>
        <v>389</v>
      </c>
      <c r="BL42" s="22">
        <f>SUM(BL3:BL41)</f>
        <v>7</v>
      </c>
      <c r="BM42" s="22">
        <f>SUM(BM3:BM41)</f>
        <v>316</v>
      </c>
      <c r="BN42" s="22">
        <f>SUM(BN3:BN41)</f>
        <v>20</v>
      </c>
      <c r="BO42" s="68">
        <f>TRUNC(BP42/6)+0.1*(BP42-6*TRUNC(BP42/6))</f>
        <v>9.1</v>
      </c>
      <c r="BP42" s="22">
        <f>SUM(BP3:BP41)</f>
        <v>55</v>
      </c>
      <c r="BQ42" s="22">
        <f>SUM(BQ3:BQ41)</f>
        <v>0</v>
      </c>
      <c r="BR42" s="22">
        <f>SUM(BR3:BR41)</f>
        <v>75</v>
      </c>
      <c r="BS42" s="22">
        <f>SUM(BS3:BS41)</f>
        <v>2</v>
      </c>
      <c r="BT42" s="68">
        <f>TRUNC(BU42/6)+0.1*(BU42-6*TRUNC(BU42/6))</f>
        <v>81.2</v>
      </c>
      <c r="BU42" s="22">
        <f>SUM(BU3:BU41)</f>
        <v>488</v>
      </c>
      <c r="BV42" s="22">
        <f>SUM(BV3:BV41)</f>
        <v>7</v>
      </c>
      <c r="BW42" s="22">
        <f>SUM(BW3:BW41)</f>
        <v>293</v>
      </c>
      <c r="BX42" s="22">
        <f>SUM(BX3:BX41)</f>
        <v>22</v>
      </c>
      <c r="BY42" s="68">
        <f>TRUNC(BZ42/6)+0.1*(BZ42-6*TRUNC(BZ42/6))</f>
        <v>10</v>
      </c>
      <c r="BZ42" s="22">
        <f>SUM(BZ3:BZ41)</f>
        <v>60</v>
      </c>
      <c r="CA42" s="22">
        <f>SUM(CA3:CA41)</f>
        <v>0</v>
      </c>
      <c r="CB42" s="22">
        <f>SUM(CB3:CB41)</f>
        <v>50</v>
      </c>
      <c r="CC42" s="22">
        <f>SUM(CC3:CC41)</f>
        <v>3</v>
      </c>
      <c r="CD42" s="68">
        <f>TRUNC(CE42/6)+0.1*(CE42-6*TRUNC(CE42/6))</f>
        <v>31</v>
      </c>
      <c r="CE42" s="22">
        <f>SUM(CE3:CE41)</f>
        <v>186</v>
      </c>
      <c r="CF42" s="22">
        <f>SUM(CF3:CF41)</f>
        <v>5</v>
      </c>
      <c r="CG42" s="22">
        <f>SUM(CG3:CG41)</f>
        <v>140</v>
      </c>
      <c r="CH42" s="22">
        <f>SUM(CH3:CH41)</f>
        <v>9</v>
      </c>
      <c r="CI42" s="68">
        <f>TRUNC(CJ42/6)+0.1*(CJ42-6*TRUNC(CJ42/6))</f>
        <v>82</v>
      </c>
      <c r="CJ42" s="22">
        <f>SUM(CJ3:CJ41)</f>
        <v>492</v>
      </c>
      <c r="CK42" s="22">
        <f>SUM(CK3:CK41)</f>
        <v>4</v>
      </c>
      <c r="CL42" s="22">
        <f>SUM(CL3:CL41)</f>
        <v>424</v>
      </c>
      <c r="CM42" s="22">
        <f>SUM(CM3:CM41)</f>
        <v>19</v>
      </c>
      <c r="CN42" s="68">
        <f>TRUNC(CO42/6)+0.1*(CO42-6*TRUNC(CO42/6))</f>
        <v>32</v>
      </c>
      <c r="CO42" s="22">
        <f>SUM(CO3:CO41)</f>
        <v>192</v>
      </c>
      <c r="CP42" s="22">
        <f>SUM(CP3:CP41)</f>
        <v>2</v>
      </c>
      <c r="CQ42" s="22">
        <f>SUM(CQ3:CQ41)</f>
        <v>174</v>
      </c>
      <c r="CR42" s="22">
        <f>SUM(CR3:CR41)</f>
        <v>6</v>
      </c>
      <c r="CS42" s="68">
        <f>TRUNC(CT42/6)+0.1*(CT42-6*TRUNC(CT42/6))</f>
        <v>75</v>
      </c>
      <c r="CT42" s="22">
        <f>SUM(CT3:CT41)</f>
        <v>450</v>
      </c>
      <c r="CU42" s="22">
        <f>SUM(CU3:CU41)</f>
        <v>4</v>
      </c>
      <c r="CV42" s="22">
        <f>SUM(CV3:CV41)</f>
        <v>451</v>
      </c>
      <c r="CW42" s="22">
        <f>SUM(CW3:CW41)</f>
        <v>13</v>
      </c>
      <c r="CX42" s="68">
        <f>TRUNC(CY42/6)+0.1*(CY42-6*TRUNC(CY42/6))</f>
        <v>5</v>
      </c>
      <c r="CY42" s="22">
        <f>SUM(CY3:CY41)</f>
        <v>30</v>
      </c>
      <c r="CZ42" s="22">
        <f>SUM(CZ3:CZ41)</f>
        <v>0</v>
      </c>
      <c r="DA42" s="22">
        <f>SUM(DA3:DA41)</f>
        <v>21</v>
      </c>
      <c r="DB42" s="22">
        <f>SUM(DB3:DB41)</f>
        <v>2</v>
      </c>
      <c r="DC42" s="68">
        <f>TRUNC(DD42/6)+0.1*(DD42-6*TRUNC(DD42/6))</f>
        <v>12.2</v>
      </c>
      <c r="DD42" s="22">
        <f>SUM(DD3:DD41)</f>
        <v>74</v>
      </c>
      <c r="DE42" s="22">
        <f>SUM(DE3:DE41)</f>
        <v>2</v>
      </c>
      <c r="DF42" s="22">
        <f>SUM(DF3:DF41)</f>
        <v>73</v>
      </c>
      <c r="DG42" s="22">
        <f>SUM(DG3:DG41)</f>
        <v>6</v>
      </c>
      <c r="DH42" s="68">
        <f>TRUNC(DI42/6)+0.1*(DI42-6*TRUNC(DI42/6))</f>
        <v>25.2</v>
      </c>
      <c r="DI42" s="22">
        <f>SUM(DI3:DI41)</f>
        <v>152</v>
      </c>
      <c r="DJ42" s="22">
        <f>SUM(DJ3:DJ41)</f>
        <v>0</v>
      </c>
      <c r="DK42" s="22">
        <f>SUM(DK3:DK41)</f>
        <v>120</v>
      </c>
      <c r="DL42" s="22">
        <f>SUM(DL3:DL41)</f>
        <v>4</v>
      </c>
      <c r="DM42" s="68">
        <f>TRUNC(DN42/6)+0.1*(DN42-6*TRUNC(DN42/6))</f>
        <v>6</v>
      </c>
      <c r="DN42" s="22">
        <f>SUM(DN3:DN41)</f>
        <v>36</v>
      </c>
      <c r="DO42" s="22">
        <f>SUM(DO3:DO41)</f>
        <v>0</v>
      </c>
      <c r="DP42" s="22">
        <f>SUM(DP3:DP41)</f>
        <v>41</v>
      </c>
      <c r="DQ42" s="22">
        <f>SUM(DQ3:DQ41)</f>
        <v>0</v>
      </c>
      <c r="DR42" s="68">
        <f>TRUNC(DS42/6)+0.1*(DS42-6*TRUNC(DS42/6))</f>
        <v>3.1</v>
      </c>
      <c r="DS42" s="22">
        <f>SUM(DS3:DS41)</f>
        <v>19</v>
      </c>
      <c r="DT42" s="22">
        <f>SUM(DT3:DT41)</f>
        <v>0</v>
      </c>
      <c r="DU42" s="22">
        <f>SUM(DU3:DU41)</f>
        <v>17</v>
      </c>
      <c r="DV42" s="22">
        <f>SUM(DV3:DV41)</f>
        <v>2</v>
      </c>
      <c r="DW42" s="68">
        <f>TRUNC(DX42/6)+0.1*(DX42-6*TRUNC(DX42/6))</f>
        <v>6</v>
      </c>
      <c r="DX42" s="22">
        <f>SUM(DX3:DX41)</f>
        <v>36</v>
      </c>
      <c r="DY42" s="22">
        <f>SUM(DY3:DY41)</f>
        <v>0</v>
      </c>
      <c r="DZ42" s="22">
        <f>SUM(DZ3:DZ41)</f>
        <v>39</v>
      </c>
      <c r="EA42" s="22">
        <f>SUM(EA3:EA41)</f>
        <v>1</v>
      </c>
      <c r="EB42" s="68">
        <f>TRUNC(EC42/6)+0.1*(EC42-6*TRUNC(EC42/6))</f>
        <v>8</v>
      </c>
      <c r="EC42" s="22">
        <f>SUM(EC3:EC41)</f>
        <v>48</v>
      </c>
      <c r="ED42" s="22">
        <f>SUM(ED3:ED41)</f>
        <v>0</v>
      </c>
      <c r="EE42" s="22">
        <f>SUM(EE3:EE41)</f>
        <v>24</v>
      </c>
      <c r="EF42" s="22">
        <f>SUM(EF3:EF41)</f>
        <v>2</v>
      </c>
      <c r="EG42" s="68">
        <f>TRUNC(EH42/6)+0.1*(EH42-6*TRUNC(EH42/6))</f>
        <v>4</v>
      </c>
      <c r="EH42" s="22">
        <f>SUM(EH3:EH41)</f>
        <v>24</v>
      </c>
      <c r="EI42" s="22">
        <f>SUM(EI3:EI41)</f>
        <v>0</v>
      </c>
      <c r="EJ42" s="22">
        <f>SUM(EJ3:EJ41)</f>
        <v>27</v>
      </c>
      <c r="EK42" s="22">
        <f>SUM(EK3:EK41)</f>
        <v>2</v>
      </c>
      <c r="EL42" s="68">
        <f>TRUNC(EM42/6)+0.1*(EM42-6*TRUNC(EM42/6))</f>
        <v>10</v>
      </c>
      <c r="EM42" s="22">
        <f>SUM(EM3:EM41)</f>
        <v>60</v>
      </c>
      <c r="EN42" s="22">
        <f>SUM(EN3:EN41)</f>
        <v>0</v>
      </c>
      <c r="EO42" s="22">
        <f>SUM(EO3:EO41)</f>
        <v>76</v>
      </c>
      <c r="EP42" s="22">
        <f>SUM(EP3:EP41)</f>
        <v>3</v>
      </c>
      <c r="EQ42" s="68">
        <f>TRUNC(ER42/6)+0.1*(ER42-6*TRUNC(ER42/6))</f>
        <v>8.5</v>
      </c>
      <c r="ER42" s="22">
        <f>SUM(ER3:ER41)</f>
        <v>53</v>
      </c>
      <c r="ES42" s="22">
        <f>SUM(ES3:ES41)</f>
        <v>0</v>
      </c>
      <c r="ET42" s="22">
        <f>SUM(ET3:ET41)</f>
        <v>53</v>
      </c>
      <c r="EU42" s="22">
        <f>SUM(EU3:EU41)</f>
        <v>5</v>
      </c>
      <c r="EV42" s="68">
        <f>TRUNC(EW42/6)+0.1*(EW42-6*TRUNC(EW42/6))</f>
        <v>3.2</v>
      </c>
      <c r="EW42" s="22">
        <f>SUM(EW3:EW41)</f>
        <v>20</v>
      </c>
      <c r="EX42" s="22">
        <f>SUM(EX3:EX41)</f>
        <v>0</v>
      </c>
      <c r="EY42" s="22">
        <f>SUM(EY3:EY41)</f>
        <v>33</v>
      </c>
      <c r="EZ42" s="22">
        <f>SUM(EZ3:EZ41)</f>
        <v>2</v>
      </c>
      <c r="FA42" s="68">
        <f>TRUNC(FB42/6)+0.1*(FB42-6*TRUNC(FB42/6))</f>
        <v>9</v>
      </c>
      <c r="FB42" s="22">
        <f>SUM(FB3:FB41)</f>
        <v>54</v>
      </c>
      <c r="FC42" s="22">
        <f>SUM(FC3:FC41)</f>
        <v>0</v>
      </c>
      <c r="FD42" s="22">
        <f>SUM(FD3:FD41)</f>
        <v>31</v>
      </c>
      <c r="FE42" s="22">
        <f>SUM(FE3:FE41)</f>
        <v>2</v>
      </c>
      <c r="FF42" s="68">
        <f>TRUNC(FG42/6)+0.1*(FG42-6*TRUNC(FG42/6))</f>
        <v>6</v>
      </c>
      <c r="FG42" s="22">
        <f>SUM(FG3:FG41)</f>
        <v>36</v>
      </c>
      <c r="FH42" s="22">
        <f>SUM(FH3:FH41)</f>
        <v>1</v>
      </c>
      <c r="FI42" s="22">
        <f>SUM(FI3:FI41)</f>
        <v>25</v>
      </c>
      <c r="FJ42" s="22">
        <f>SUM(FJ3:FJ41)</f>
        <v>0</v>
      </c>
      <c r="FK42" s="68">
        <f>TRUNC(FL42/6)+0.1*(FL42-6*TRUNC(FL42/6))</f>
        <v>5</v>
      </c>
      <c r="FL42" s="22">
        <f>SUM(FL3:FL41)</f>
        <v>30</v>
      </c>
      <c r="FM42" s="22">
        <f>SUM(FM3:FM41)</f>
        <v>2</v>
      </c>
      <c r="FN42" s="22">
        <f>SUM(FN3:FN41)</f>
        <v>11</v>
      </c>
      <c r="FO42" s="22">
        <f>SUM(FO3:FO41)</f>
        <v>1</v>
      </c>
      <c r="FP42" s="68">
        <f>TRUNC(FQ42/6)+0.1*(FQ42-6*TRUNC(FQ42/6))</f>
        <v>5</v>
      </c>
      <c r="FQ42" s="22">
        <f>SUM(FQ3:FQ41)</f>
        <v>30</v>
      </c>
      <c r="FR42" s="22">
        <f>SUM(FR3:FR41)</f>
        <v>0</v>
      </c>
      <c r="FS42" s="22">
        <f>SUM(FS3:FS41)</f>
        <v>18</v>
      </c>
      <c r="FT42" s="22">
        <f>SUM(FT3:FT41)</f>
        <v>1</v>
      </c>
    </row>
    <row r="43" spans="1:176" x14ac:dyDescent="0.25">
      <c r="A43" s="1" t="s">
        <v>90</v>
      </c>
      <c r="B43" s="6"/>
      <c r="J43" s="6"/>
      <c r="K43" s="7"/>
    </row>
    <row r="44" spans="1:176" x14ac:dyDescent="0.25">
      <c r="A44" s="49" t="s">
        <v>717</v>
      </c>
      <c r="B44" s="49" t="s">
        <v>413</v>
      </c>
      <c r="C44" s="49" t="s">
        <v>860</v>
      </c>
      <c r="E44" s="49" t="s">
        <v>1105</v>
      </c>
      <c r="K44" s="7"/>
    </row>
    <row r="45" spans="1:176" x14ac:dyDescent="0.25">
      <c r="A45" s="49" t="s">
        <v>964</v>
      </c>
      <c r="B45" s="49" t="s">
        <v>258</v>
      </c>
      <c r="C45" s="49" t="s">
        <v>854</v>
      </c>
      <c r="E45" s="49" t="s">
        <v>1101</v>
      </c>
      <c r="K45" s="7"/>
    </row>
    <row r="46" spans="1:176" x14ac:dyDescent="0.25">
      <c r="A46" s="49" t="s">
        <v>1016</v>
      </c>
      <c r="B46" s="49" t="s">
        <v>654</v>
      </c>
      <c r="C46" s="49" t="s">
        <v>958</v>
      </c>
      <c r="E46" s="49" t="s">
        <v>1102</v>
      </c>
    </row>
    <row r="47" spans="1:176" x14ac:dyDescent="0.25">
      <c r="A47" s="49" t="s">
        <v>1096</v>
      </c>
      <c r="B47" s="49" t="s">
        <v>48</v>
      </c>
      <c r="C47" s="49" t="s">
        <v>955</v>
      </c>
      <c r="E47" s="50" t="s">
        <v>1097</v>
      </c>
    </row>
    <row r="48" spans="1:176" x14ac:dyDescent="0.25">
      <c r="A48" s="49" t="s">
        <v>892</v>
      </c>
      <c r="B48" s="49" t="s">
        <v>58</v>
      </c>
      <c r="C48" s="49" t="s">
        <v>678</v>
      </c>
      <c r="E48" s="50" t="s">
        <v>1104</v>
      </c>
    </row>
    <row r="49" spans="1:5" x14ac:dyDescent="0.25">
      <c r="A49" s="49" t="s">
        <v>892</v>
      </c>
      <c r="B49" s="49" t="s">
        <v>155</v>
      </c>
      <c r="C49" s="49" t="s">
        <v>922</v>
      </c>
      <c r="E49" s="50" t="s">
        <v>1106</v>
      </c>
    </row>
    <row r="50" spans="1:5" x14ac:dyDescent="0.25">
      <c r="A50" s="49" t="s">
        <v>981</v>
      </c>
      <c r="B50" s="49" t="s">
        <v>72</v>
      </c>
      <c r="C50" s="49" t="s">
        <v>1108</v>
      </c>
      <c r="E50" s="50" t="s">
        <v>1109</v>
      </c>
    </row>
    <row r="51" spans="1:5" x14ac:dyDescent="0.25">
      <c r="A51" s="49" t="s">
        <v>892</v>
      </c>
      <c r="B51" s="49" t="s">
        <v>88</v>
      </c>
      <c r="C51" s="49" t="s">
        <v>1112</v>
      </c>
      <c r="E51" s="50" t="s">
        <v>1113</v>
      </c>
    </row>
    <row r="52" spans="1:5" x14ac:dyDescent="0.25">
      <c r="A52" s="49" t="s">
        <v>738</v>
      </c>
      <c r="B52" s="49" t="s">
        <v>164</v>
      </c>
      <c r="C52" s="49" t="s">
        <v>922</v>
      </c>
      <c r="E52" s="50" t="s">
        <v>1100</v>
      </c>
    </row>
    <row r="53" spans="1:5" x14ac:dyDescent="0.25">
      <c r="A53" s="49" t="s">
        <v>717</v>
      </c>
      <c r="B53" s="49" t="s">
        <v>235</v>
      </c>
      <c r="C53" s="49" t="s">
        <v>922</v>
      </c>
      <c r="E53" s="50" t="s">
        <v>1106</v>
      </c>
    </row>
    <row r="54" spans="1:5" x14ac:dyDescent="0.25">
      <c r="A54" s="49" t="s">
        <v>747</v>
      </c>
      <c r="B54" s="49" t="s">
        <v>235</v>
      </c>
      <c r="C54" s="49" t="s">
        <v>701</v>
      </c>
      <c r="E54" s="50" t="s">
        <v>1095</v>
      </c>
    </row>
    <row r="55" spans="1:5" x14ac:dyDescent="0.25">
      <c r="A55" s="49" t="s">
        <v>717</v>
      </c>
      <c r="B55" s="49" t="s">
        <v>75</v>
      </c>
      <c r="C55" s="49" t="s">
        <v>679</v>
      </c>
      <c r="E55" s="50" t="s">
        <v>1103</v>
      </c>
    </row>
    <row r="56" spans="1:5" x14ac:dyDescent="0.25">
      <c r="A56" s="49" t="s">
        <v>738</v>
      </c>
      <c r="B56" s="49" t="s">
        <v>75</v>
      </c>
      <c r="C56" s="49" t="s">
        <v>958</v>
      </c>
      <c r="E56" s="50" t="s">
        <v>1102</v>
      </c>
    </row>
    <row r="57" spans="1:5" x14ac:dyDescent="0.25">
      <c r="A57" s="49" t="s">
        <v>738</v>
      </c>
      <c r="B57" s="49" t="s">
        <v>56</v>
      </c>
      <c r="C57" s="49" t="s">
        <v>952</v>
      </c>
      <c r="E57" s="50" t="s">
        <v>1111</v>
      </c>
    </row>
    <row r="58" spans="1:5" x14ac:dyDescent="0.25">
      <c r="A58" s="49" t="s">
        <v>738</v>
      </c>
      <c r="B58" s="49" t="s">
        <v>426</v>
      </c>
      <c r="C58" s="49" t="s">
        <v>678</v>
      </c>
      <c r="E58" s="50" t="s">
        <v>1104</v>
      </c>
    </row>
    <row r="59" spans="1:5" x14ac:dyDescent="0.25">
      <c r="A59" s="49" t="s">
        <v>1087</v>
      </c>
      <c r="B59" s="49" t="s">
        <v>497</v>
      </c>
      <c r="C59" s="49" t="s">
        <v>767</v>
      </c>
      <c r="E59" s="50" t="s">
        <v>1107</v>
      </c>
    </row>
    <row r="60" spans="1:5" x14ac:dyDescent="0.25">
      <c r="A60" s="49" t="s">
        <v>1072</v>
      </c>
      <c r="B60" s="49" t="s">
        <v>322</v>
      </c>
      <c r="C60" s="49" t="s">
        <v>881</v>
      </c>
      <c r="E60" s="49" t="s">
        <v>1099</v>
      </c>
    </row>
    <row r="61" spans="1:5" x14ac:dyDescent="0.25">
      <c r="A61" s="49" t="s">
        <v>1016</v>
      </c>
      <c r="B61" s="49" t="s">
        <v>1110</v>
      </c>
      <c r="C61" s="49" t="s">
        <v>952</v>
      </c>
      <c r="E61" s="50" t="s">
        <v>1111</v>
      </c>
    </row>
    <row r="62" spans="1:5" x14ac:dyDescent="0.25">
      <c r="A62" s="49" t="s">
        <v>1086</v>
      </c>
      <c r="B62" s="49" t="s">
        <v>450</v>
      </c>
      <c r="C62" s="49" t="s">
        <v>970</v>
      </c>
      <c r="E62" s="49" t="s">
        <v>1098</v>
      </c>
    </row>
    <row r="63" spans="1:5" x14ac:dyDescent="0.25">
      <c r="A63" s="49" t="s">
        <v>866</v>
      </c>
      <c r="B63" s="49" t="s">
        <v>51</v>
      </c>
      <c r="C63" s="49" t="s">
        <v>881</v>
      </c>
      <c r="E63" s="50" t="s">
        <v>1099</v>
      </c>
    </row>
    <row r="64" spans="1:5" x14ac:dyDescent="0.25">
      <c r="A64" s="49"/>
      <c r="B64" s="49"/>
      <c r="C64" s="49"/>
      <c r="E64" s="49"/>
    </row>
    <row r="65" spans="1:5" x14ac:dyDescent="0.25">
      <c r="A65" s="49"/>
      <c r="B65" s="49"/>
      <c r="C65" s="49"/>
      <c r="E65" s="49"/>
    </row>
    <row r="66" spans="1:5" x14ac:dyDescent="0.25">
      <c r="A66" s="49"/>
      <c r="B66" s="49"/>
      <c r="C66" s="49"/>
      <c r="E66" s="49"/>
    </row>
    <row r="67" spans="1:5" x14ac:dyDescent="0.25">
      <c r="A67" s="49"/>
      <c r="B67" s="49"/>
      <c r="C67" s="49"/>
      <c r="E67" s="49"/>
    </row>
    <row r="68" spans="1:5" x14ac:dyDescent="0.25">
      <c r="A68" s="49"/>
      <c r="B68" s="49"/>
      <c r="C68" s="49"/>
      <c r="E68" s="49"/>
    </row>
    <row r="69" spans="1:5" x14ac:dyDescent="0.25">
      <c r="A69" s="49"/>
      <c r="B69" s="49"/>
      <c r="C69" s="49"/>
      <c r="E69" s="49"/>
    </row>
    <row r="70" spans="1:5" x14ac:dyDescent="0.25">
      <c r="A70" s="49"/>
      <c r="B70" s="49"/>
      <c r="C70" s="49"/>
      <c r="E70" s="49"/>
    </row>
    <row r="71" spans="1:5" x14ac:dyDescent="0.25">
      <c r="A71" s="49"/>
      <c r="B71" s="49"/>
      <c r="C71" s="49"/>
      <c r="E71" s="49"/>
    </row>
    <row r="72" spans="1:5" x14ac:dyDescent="0.25">
      <c r="A72" s="49"/>
      <c r="B72" s="49"/>
      <c r="C72" s="49"/>
      <c r="E72" s="49"/>
    </row>
    <row r="73" spans="1:5" x14ac:dyDescent="0.25">
      <c r="A73" s="49"/>
      <c r="B73" s="49"/>
      <c r="C73" s="49"/>
      <c r="E73" s="49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U49"/>
  <sheetViews>
    <sheetView topLeftCell="A10" zoomScale="80" zoomScaleNormal="80" workbookViewId="0">
      <selection activeCell="N44" sqref="N44"/>
    </sheetView>
  </sheetViews>
  <sheetFormatPr defaultRowHeight="13.2" x14ac:dyDescent="0.25"/>
  <cols>
    <col min="1" max="1" width="12.88671875" customWidth="1"/>
    <col min="2" max="2" width="7.6640625" customWidth="1"/>
    <col min="3" max="3" width="6.77734375" customWidth="1"/>
    <col min="4" max="4" width="6.33203125" customWidth="1"/>
    <col min="5" max="5" width="7.21875" customWidth="1"/>
    <col min="6" max="6" width="6.5546875" customWidth="1"/>
    <col min="8" max="8" width="5.5546875" customWidth="1"/>
    <col min="9" max="9" width="8" customWidth="1"/>
    <col min="10" max="10" width="7.109375" customWidth="1"/>
    <col min="11" max="131" width="3.77734375" customWidth="1"/>
    <col min="132" max="151" width="3.33203125" customWidth="1"/>
  </cols>
  <sheetData>
    <row r="1" spans="1:151" x14ac:dyDescent="0.25">
      <c r="A1" s="1" t="s">
        <v>1119</v>
      </c>
      <c r="E1" s="6" t="s">
        <v>84</v>
      </c>
      <c r="F1" s="6"/>
      <c r="G1" s="6"/>
      <c r="I1" s="20" t="s">
        <v>33</v>
      </c>
      <c r="J1" s="20" t="s">
        <v>34</v>
      </c>
      <c r="K1" s="20"/>
      <c r="O1" s="66" t="s">
        <v>1081</v>
      </c>
      <c r="P1" s="66"/>
      <c r="Q1" s="66"/>
      <c r="AN1" s="90"/>
      <c r="CH1" s="90"/>
    </row>
    <row r="2" spans="1:151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">
        <v>1016</v>
      </c>
      <c r="M2" s="49"/>
      <c r="N2" s="49"/>
      <c r="O2" s="49"/>
      <c r="P2" s="49"/>
      <c r="Q2" s="49" t="s">
        <v>963</v>
      </c>
      <c r="R2" s="49"/>
      <c r="S2" s="49"/>
      <c r="T2" s="49"/>
      <c r="U2" s="49"/>
      <c r="V2" s="49" t="s">
        <v>1028</v>
      </c>
      <c r="W2" s="49"/>
      <c r="X2" s="49"/>
      <c r="Y2" s="49"/>
      <c r="Z2" s="49"/>
      <c r="AA2" s="49" t="s">
        <v>717</v>
      </c>
      <c r="AB2" s="49"/>
      <c r="AC2" s="49"/>
      <c r="AD2" s="49"/>
      <c r="AE2" s="49"/>
      <c r="AF2" s="49" t="s">
        <v>1120</v>
      </c>
      <c r="AG2" s="49"/>
      <c r="AH2" s="49"/>
      <c r="AI2" s="49"/>
      <c r="AJ2" s="49"/>
      <c r="AK2" s="49" t="s">
        <v>12</v>
      </c>
      <c r="AL2" s="49"/>
      <c r="AM2" s="49"/>
      <c r="AN2" s="49"/>
      <c r="AO2" s="49"/>
      <c r="AP2" s="49" t="s">
        <v>831</v>
      </c>
      <c r="AQ2" s="49"/>
      <c r="AR2" s="49"/>
      <c r="AS2" s="49"/>
      <c r="AT2" s="49"/>
      <c r="AU2" s="49" t="s">
        <v>3</v>
      </c>
      <c r="AV2" s="49"/>
      <c r="AW2" s="49"/>
      <c r="AX2" s="49"/>
      <c r="AY2" s="49"/>
      <c r="AZ2" s="49" t="s">
        <v>892</v>
      </c>
      <c r="BA2" s="49"/>
      <c r="BB2" s="49"/>
      <c r="BC2" s="49"/>
      <c r="BD2" s="49"/>
      <c r="BE2" s="49" t="s">
        <v>721</v>
      </c>
      <c r="BF2" s="49"/>
      <c r="BG2" s="49"/>
      <c r="BH2" s="49"/>
      <c r="BI2" s="49"/>
      <c r="BJ2" s="49" t="s">
        <v>738</v>
      </c>
      <c r="BK2" s="49"/>
      <c r="BL2" s="49"/>
      <c r="BM2" s="49"/>
      <c r="BN2" s="49"/>
      <c r="BO2" s="49" t="s">
        <v>732</v>
      </c>
      <c r="BP2" s="49"/>
      <c r="BQ2" s="49"/>
      <c r="BR2" s="49"/>
      <c r="BS2" s="49"/>
      <c r="BT2" s="49" t="s">
        <v>617</v>
      </c>
      <c r="BU2" s="49"/>
      <c r="BV2" s="49"/>
      <c r="BW2" s="49"/>
      <c r="BX2" s="49"/>
      <c r="BY2" s="49" t="s">
        <v>746</v>
      </c>
      <c r="BZ2" s="49"/>
      <c r="CA2" s="49"/>
      <c r="CB2" s="49"/>
      <c r="CC2" s="49"/>
      <c r="CD2" s="49" t="s">
        <v>866</v>
      </c>
      <c r="CE2" s="49"/>
      <c r="CF2" s="49"/>
      <c r="CG2" s="49"/>
      <c r="CH2" s="49"/>
      <c r="CI2" s="49" t="s">
        <v>1072</v>
      </c>
      <c r="CN2" s="49" t="s">
        <v>1030</v>
      </c>
      <c r="CS2" t="s">
        <v>1089</v>
      </c>
      <c r="CX2" t="s">
        <v>997</v>
      </c>
      <c r="DC2" t="s">
        <v>1091</v>
      </c>
      <c r="DH2" t="s">
        <v>1083</v>
      </c>
      <c r="DM2" t="s">
        <v>1090</v>
      </c>
      <c r="DR2" t="s">
        <v>1121</v>
      </c>
      <c r="DW2" t="s">
        <v>1123</v>
      </c>
      <c r="EB2" t="s">
        <v>1128</v>
      </c>
      <c r="EG2" t="s">
        <v>1130</v>
      </c>
      <c r="EL2" t="s">
        <v>748</v>
      </c>
      <c r="EQ2" t="s">
        <v>1133</v>
      </c>
    </row>
    <row r="3" spans="1:151" x14ac:dyDescent="0.25">
      <c r="A3" s="76" t="str">
        <f>V2</f>
        <v>Cullen</v>
      </c>
      <c r="B3" s="86">
        <f>V35</f>
        <v>12</v>
      </c>
      <c r="C3" s="88">
        <f>W35</f>
        <v>72</v>
      </c>
      <c r="D3" s="88">
        <f>X35</f>
        <v>1</v>
      </c>
      <c r="E3" s="88">
        <f>Y35</f>
        <v>94</v>
      </c>
      <c r="F3" s="88">
        <f>Z35</f>
        <v>3</v>
      </c>
      <c r="G3" s="94">
        <f>E3/F3</f>
        <v>31.333333333333332</v>
      </c>
      <c r="H3" s="95"/>
      <c r="I3" s="94">
        <f>C3/F3</f>
        <v>24</v>
      </c>
      <c r="J3" s="94">
        <f>6*E3/C3</f>
        <v>7.833333333333333</v>
      </c>
      <c r="K3" s="20"/>
      <c r="L3" s="68"/>
      <c r="M3" s="22">
        <v>18</v>
      </c>
      <c r="N3" s="22">
        <v>0</v>
      </c>
      <c r="O3" s="22">
        <v>28</v>
      </c>
      <c r="P3" s="22">
        <v>0</v>
      </c>
      <c r="Q3" s="68"/>
      <c r="R3" s="70">
        <v>12</v>
      </c>
      <c r="S3" s="70">
        <v>0</v>
      </c>
      <c r="T3" s="70">
        <v>10</v>
      </c>
      <c r="U3" s="22">
        <v>1</v>
      </c>
      <c r="V3" s="68"/>
      <c r="W3" s="91">
        <v>12</v>
      </c>
      <c r="X3" s="91">
        <v>0</v>
      </c>
      <c r="Y3" s="91">
        <v>20</v>
      </c>
      <c r="Z3" s="91">
        <v>1</v>
      </c>
      <c r="AA3" s="71"/>
      <c r="AB3" s="91">
        <v>36</v>
      </c>
      <c r="AC3" s="91">
        <v>1</v>
      </c>
      <c r="AD3" s="91">
        <v>32</v>
      </c>
      <c r="AE3" s="91">
        <v>2</v>
      </c>
      <c r="AF3" s="71"/>
      <c r="AG3" s="91">
        <v>18</v>
      </c>
      <c r="AH3" s="91">
        <v>0</v>
      </c>
      <c r="AI3" s="91">
        <v>27</v>
      </c>
      <c r="AJ3" s="91">
        <v>0</v>
      </c>
      <c r="AK3" s="71"/>
      <c r="AL3" s="91">
        <v>48</v>
      </c>
      <c r="AM3" s="91">
        <v>4</v>
      </c>
      <c r="AN3" s="91">
        <v>12</v>
      </c>
      <c r="AO3" s="91">
        <v>2</v>
      </c>
      <c r="AP3" s="68"/>
      <c r="AQ3" s="22">
        <v>6</v>
      </c>
      <c r="AR3" s="22">
        <v>0</v>
      </c>
      <c r="AS3" s="22">
        <v>8</v>
      </c>
      <c r="AT3" s="22">
        <v>0</v>
      </c>
      <c r="AU3" s="68"/>
      <c r="AV3" s="22">
        <v>12</v>
      </c>
      <c r="AW3" s="22">
        <v>0</v>
      </c>
      <c r="AX3" s="22">
        <v>4</v>
      </c>
      <c r="AY3" s="22">
        <v>0</v>
      </c>
      <c r="AZ3" s="68"/>
      <c r="BA3" s="22">
        <v>6</v>
      </c>
      <c r="BB3" s="22">
        <v>0</v>
      </c>
      <c r="BC3" s="22">
        <v>7</v>
      </c>
      <c r="BD3" s="22">
        <v>0</v>
      </c>
      <c r="BE3" s="68"/>
      <c r="BF3" s="22">
        <v>12</v>
      </c>
      <c r="BG3" s="22">
        <v>0</v>
      </c>
      <c r="BH3" s="22">
        <v>13</v>
      </c>
      <c r="BI3" s="22">
        <v>0</v>
      </c>
      <c r="BJ3" s="68"/>
      <c r="BK3" s="22">
        <v>30</v>
      </c>
      <c r="BL3" s="22">
        <v>0</v>
      </c>
      <c r="BM3" s="22">
        <v>28</v>
      </c>
      <c r="BN3" s="22">
        <v>0</v>
      </c>
      <c r="BO3" s="68"/>
      <c r="BP3" s="70">
        <v>13</v>
      </c>
      <c r="BQ3" s="22">
        <v>0</v>
      </c>
      <c r="BR3" s="22">
        <v>13</v>
      </c>
      <c r="BS3" s="22">
        <v>1</v>
      </c>
      <c r="BT3" s="68"/>
      <c r="BU3" s="69">
        <v>28</v>
      </c>
      <c r="BV3" s="69">
        <v>1</v>
      </c>
      <c r="BW3" s="69">
        <v>34</v>
      </c>
      <c r="BX3" s="69">
        <v>0</v>
      </c>
      <c r="BY3" s="68"/>
      <c r="BZ3" s="22">
        <v>6</v>
      </c>
      <c r="CA3" s="22">
        <v>0</v>
      </c>
      <c r="CB3" s="22">
        <v>18</v>
      </c>
      <c r="CC3" s="22">
        <v>0</v>
      </c>
      <c r="CD3" s="68"/>
      <c r="CE3" s="69">
        <v>18</v>
      </c>
      <c r="CF3" s="69">
        <v>0</v>
      </c>
      <c r="CG3" s="69">
        <v>17</v>
      </c>
      <c r="CH3" s="69">
        <v>3</v>
      </c>
      <c r="CI3" s="71"/>
      <c r="CJ3" s="69">
        <v>18</v>
      </c>
      <c r="CK3" s="69">
        <v>0</v>
      </c>
      <c r="CL3" s="69">
        <v>23</v>
      </c>
      <c r="CM3" s="69">
        <v>0</v>
      </c>
      <c r="CN3" s="71"/>
      <c r="CO3" s="69">
        <v>8</v>
      </c>
      <c r="CP3" s="69">
        <v>0</v>
      </c>
      <c r="CQ3" s="69">
        <v>19</v>
      </c>
      <c r="CR3" s="69">
        <v>0</v>
      </c>
      <c r="CS3" s="68"/>
      <c r="CT3" s="22">
        <v>30</v>
      </c>
      <c r="CU3" s="22">
        <v>1</v>
      </c>
      <c r="CV3" s="22">
        <v>12</v>
      </c>
      <c r="CW3" s="22">
        <v>0</v>
      </c>
      <c r="CX3" s="68"/>
      <c r="CY3" s="69">
        <v>24</v>
      </c>
      <c r="CZ3" s="69">
        <v>0</v>
      </c>
      <c r="DA3" s="69">
        <v>37</v>
      </c>
      <c r="DB3" s="69">
        <v>1</v>
      </c>
      <c r="DC3" s="71"/>
      <c r="DD3" s="91">
        <v>24</v>
      </c>
      <c r="DE3" s="91">
        <v>1</v>
      </c>
      <c r="DF3" s="91">
        <v>14</v>
      </c>
      <c r="DG3" s="91">
        <v>1</v>
      </c>
      <c r="DH3" s="71"/>
      <c r="DI3" s="69">
        <v>12</v>
      </c>
      <c r="DJ3" s="69">
        <v>0</v>
      </c>
      <c r="DK3" s="69">
        <v>23</v>
      </c>
      <c r="DL3" s="69">
        <v>0</v>
      </c>
      <c r="DM3" s="71"/>
      <c r="DN3" s="91">
        <v>42</v>
      </c>
      <c r="DO3" s="91">
        <v>0</v>
      </c>
      <c r="DP3" s="91">
        <v>24</v>
      </c>
      <c r="DQ3" s="72">
        <v>0</v>
      </c>
      <c r="DS3" s="22">
        <v>24</v>
      </c>
      <c r="DT3" s="22">
        <v>0</v>
      </c>
      <c r="DU3" s="22">
        <v>23</v>
      </c>
      <c r="DV3" s="72">
        <v>0</v>
      </c>
      <c r="DX3" s="22">
        <v>24</v>
      </c>
      <c r="DY3" s="22">
        <v>0</v>
      </c>
      <c r="DZ3" s="22">
        <v>19</v>
      </c>
      <c r="EA3" s="72">
        <v>0</v>
      </c>
      <c r="EC3" s="69">
        <v>7</v>
      </c>
      <c r="ED3" s="69">
        <v>0</v>
      </c>
      <c r="EE3" s="69">
        <v>21</v>
      </c>
      <c r="EF3" s="52">
        <v>0</v>
      </c>
      <c r="EH3" s="69">
        <v>24</v>
      </c>
      <c r="EI3" s="69">
        <v>0</v>
      </c>
      <c r="EJ3" s="69">
        <v>20</v>
      </c>
      <c r="EK3" s="52">
        <v>0</v>
      </c>
      <c r="EM3" s="69">
        <v>12</v>
      </c>
      <c r="EN3" s="69">
        <v>0</v>
      </c>
      <c r="EO3" s="69">
        <v>29</v>
      </c>
      <c r="EP3" s="52">
        <v>1</v>
      </c>
      <c r="ER3" s="69">
        <v>30</v>
      </c>
      <c r="ES3" s="69">
        <v>0</v>
      </c>
      <c r="ET3" s="69">
        <v>38</v>
      </c>
      <c r="EU3" s="69">
        <v>0</v>
      </c>
    </row>
    <row r="4" spans="1:151" x14ac:dyDescent="0.25">
      <c r="A4" s="4" t="str">
        <f>AA2</f>
        <v>Day G</v>
      </c>
      <c r="B4" s="86">
        <f>AA35</f>
        <v>61.3</v>
      </c>
      <c r="C4" s="88">
        <f>AB35</f>
        <v>369</v>
      </c>
      <c r="D4" s="88">
        <f>AC35</f>
        <v>8</v>
      </c>
      <c r="E4" s="88">
        <f>AD35</f>
        <v>221</v>
      </c>
      <c r="F4" s="88">
        <f>AE35</f>
        <v>10</v>
      </c>
      <c r="G4" s="94">
        <f t="shared" ref="G4:G12" si="0">E4/F4</f>
        <v>22.1</v>
      </c>
      <c r="H4" s="95">
        <v>1</v>
      </c>
      <c r="I4" s="94">
        <f t="shared" ref="I4:I9" si="1">C4/F4</f>
        <v>36.9</v>
      </c>
      <c r="J4" s="94">
        <f t="shared" ref="J4:J9" si="2">6*E4/C4</f>
        <v>3.5934959349593494</v>
      </c>
      <c r="K4" s="20"/>
      <c r="L4" s="68"/>
      <c r="M4" s="22">
        <v>12</v>
      </c>
      <c r="N4" s="22">
        <v>0</v>
      </c>
      <c r="O4" s="22">
        <v>12</v>
      </c>
      <c r="P4" s="22">
        <v>0</v>
      </c>
      <c r="Q4" s="68"/>
      <c r="R4" s="70">
        <v>30</v>
      </c>
      <c r="S4" s="70">
        <v>0</v>
      </c>
      <c r="T4" s="70">
        <v>14</v>
      </c>
      <c r="U4" s="22">
        <v>1</v>
      </c>
      <c r="V4" s="68"/>
      <c r="W4" s="22">
        <v>24</v>
      </c>
      <c r="X4" s="22">
        <v>0</v>
      </c>
      <c r="Y4" s="22">
        <v>25</v>
      </c>
      <c r="Z4" s="22">
        <v>0</v>
      </c>
      <c r="AA4" s="68"/>
      <c r="AB4" s="22">
        <v>48</v>
      </c>
      <c r="AC4" s="22">
        <v>2</v>
      </c>
      <c r="AD4" s="22">
        <v>21</v>
      </c>
      <c r="AE4" s="22">
        <v>1</v>
      </c>
      <c r="AF4" s="68"/>
      <c r="AG4" s="70">
        <v>30</v>
      </c>
      <c r="AH4" s="22">
        <v>0</v>
      </c>
      <c r="AI4" s="22">
        <v>44</v>
      </c>
      <c r="AJ4" s="22">
        <v>0</v>
      </c>
      <c r="AK4" s="68"/>
      <c r="AL4" s="22">
        <v>12</v>
      </c>
      <c r="AM4" s="22">
        <v>0</v>
      </c>
      <c r="AN4" s="22">
        <v>8</v>
      </c>
      <c r="AO4" s="22">
        <v>1</v>
      </c>
      <c r="AP4" s="68"/>
      <c r="AQ4" s="22">
        <v>18</v>
      </c>
      <c r="AR4" s="22">
        <v>0</v>
      </c>
      <c r="AS4" s="22">
        <v>16</v>
      </c>
      <c r="AT4" s="22">
        <v>1</v>
      </c>
      <c r="AU4" s="68"/>
      <c r="AV4" s="69">
        <v>24</v>
      </c>
      <c r="AW4" s="69">
        <v>0</v>
      </c>
      <c r="AX4" s="69">
        <v>22</v>
      </c>
      <c r="AY4" s="69">
        <v>0</v>
      </c>
      <c r="AZ4" s="71"/>
      <c r="BA4" s="91">
        <v>48</v>
      </c>
      <c r="BB4" s="91">
        <v>1</v>
      </c>
      <c r="BC4" s="22">
        <v>29</v>
      </c>
      <c r="BD4" s="91">
        <v>1</v>
      </c>
      <c r="BE4" s="71"/>
      <c r="BF4" s="69"/>
      <c r="BG4" s="69"/>
      <c r="BH4" s="69"/>
      <c r="BI4" s="69"/>
      <c r="BJ4" s="71"/>
      <c r="BK4" s="69">
        <v>36</v>
      </c>
      <c r="BL4" s="69">
        <v>0</v>
      </c>
      <c r="BM4" s="69">
        <v>28</v>
      </c>
      <c r="BN4" s="69">
        <v>0</v>
      </c>
      <c r="BO4" s="71"/>
      <c r="BP4" s="69">
        <v>18</v>
      </c>
      <c r="BQ4" s="69">
        <v>0</v>
      </c>
      <c r="BR4" s="69">
        <v>13</v>
      </c>
      <c r="BS4" s="69">
        <v>0</v>
      </c>
      <c r="BT4" s="68"/>
      <c r="BU4" s="22">
        <v>30</v>
      </c>
      <c r="BV4" s="22">
        <v>1</v>
      </c>
      <c r="BW4" s="22">
        <v>27</v>
      </c>
      <c r="BX4" s="22">
        <v>1</v>
      </c>
      <c r="BY4" s="68"/>
      <c r="BZ4" s="91">
        <v>48</v>
      </c>
      <c r="CA4" s="91">
        <v>1</v>
      </c>
      <c r="CB4" s="91">
        <v>26</v>
      </c>
      <c r="CC4" s="91">
        <v>3</v>
      </c>
      <c r="CD4" s="71"/>
      <c r="CE4" s="69">
        <v>40</v>
      </c>
      <c r="CF4" s="69">
        <v>0</v>
      </c>
      <c r="CG4" s="69">
        <v>40</v>
      </c>
      <c r="CH4" s="69">
        <v>3</v>
      </c>
      <c r="CI4" s="30"/>
      <c r="CJ4" s="69">
        <v>36</v>
      </c>
      <c r="CK4" s="69">
        <v>1</v>
      </c>
      <c r="CL4" s="69">
        <v>26</v>
      </c>
      <c r="CM4" s="69">
        <v>2</v>
      </c>
      <c r="CN4" s="30"/>
      <c r="CO4" s="92">
        <v>18</v>
      </c>
      <c r="CP4" s="92">
        <v>0</v>
      </c>
      <c r="CQ4" s="92">
        <v>20</v>
      </c>
      <c r="CR4" s="28">
        <v>2</v>
      </c>
      <c r="CS4" s="68"/>
      <c r="CT4" s="22">
        <v>36</v>
      </c>
      <c r="CU4" s="22">
        <v>0</v>
      </c>
      <c r="CV4" s="22">
        <v>35</v>
      </c>
      <c r="CW4" s="22">
        <v>1</v>
      </c>
      <c r="CX4" s="68"/>
      <c r="CY4" s="22"/>
      <c r="CZ4" s="22"/>
      <c r="DA4" s="22"/>
      <c r="DB4" s="22"/>
      <c r="DC4" s="71"/>
      <c r="DD4" s="91">
        <v>24</v>
      </c>
      <c r="DE4" s="91">
        <v>1</v>
      </c>
      <c r="DF4" s="91">
        <v>12</v>
      </c>
      <c r="DG4" s="91">
        <v>0</v>
      </c>
      <c r="DH4" s="71"/>
      <c r="DI4" s="91">
        <v>2</v>
      </c>
      <c r="DJ4" s="91">
        <v>0</v>
      </c>
      <c r="DK4" s="91">
        <v>4</v>
      </c>
      <c r="DL4" s="91">
        <v>1</v>
      </c>
      <c r="DM4" s="71"/>
      <c r="DN4" s="91">
        <v>30</v>
      </c>
      <c r="DO4" s="91">
        <v>0</v>
      </c>
      <c r="DP4" s="91">
        <v>40</v>
      </c>
      <c r="DQ4" s="72">
        <v>1</v>
      </c>
      <c r="DS4">
        <v>12</v>
      </c>
      <c r="DT4">
        <v>0</v>
      </c>
      <c r="DU4">
        <v>14</v>
      </c>
      <c r="DV4" s="52">
        <v>1</v>
      </c>
      <c r="DX4">
        <v>24</v>
      </c>
      <c r="DY4">
        <v>0</v>
      </c>
      <c r="DZ4">
        <v>20</v>
      </c>
      <c r="EA4" s="52">
        <v>1</v>
      </c>
      <c r="EC4">
        <v>12</v>
      </c>
      <c r="ED4">
        <v>0</v>
      </c>
      <c r="EE4">
        <v>17</v>
      </c>
      <c r="EF4" s="52">
        <v>0</v>
      </c>
      <c r="EK4" s="52"/>
      <c r="EO4" s="4"/>
      <c r="EP4" s="52"/>
    </row>
    <row r="5" spans="1:151" x14ac:dyDescent="0.25">
      <c r="A5" s="49" t="str">
        <f>L2</f>
        <v>Dean P</v>
      </c>
      <c r="B5" s="86">
        <f>L35</f>
        <v>38</v>
      </c>
      <c r="C5" s="22">
        <f>M35</f>
        <v>228</v>
      </c>
      <c r="D5" s="22">
        <f>N35</f>
        <v>0</v>
      </c>
      <c r="E5" s="22">
        <f>O35</f>
        <v>241</v>
      </c>
      <c r="F5" s="22">
        <f>P35</f>
        <v>6</v>
      </c>
      <c r="G5" s="94">
        <f t="shared" si="0"/>
        <v>40.166666666666664</v>
      </c>
      <c r="H5" s="95">
        <v>1</v>
      </c>
      <c r="I5" s="94">
        <f t="shared" si="1"/>
        <v>38</v>
      </c>
      <c r="J5" s="94">
        <f t="shared" si="2"/>
        <v>6.3421052631578947</v>
      </c>
      <c r="K5" s="20"/>
      <c r="L5" s="68"/>
      <c r="M5" s="22">
        <v>30</v>
      </c>
      <c r="N5" s="22">
        <v>0</v>
      </c>
      <c r="O5" s="22">
        <v>44</v>
      </c>
      <c r="P5" s="22">
        <v>0</v>
      </c>
      <c r="Q5" s="68"/>
      <c r="R5" s="70"/>
      <c r="S5" s="70"/>
      <c r="T5" s="70"/>
      <c r="U5" s="22"/>
      <c r="V5" s="68"/>
      <c r="W5" s="22">
        <v>24</v>
      </c>
      <c r="X5" s="22">
        <v>1</v>
      </c>
      <c r="Y5" s="22">
        <v>22</v>
      </c>
      <c r="Z5" s="22">
        <v>2</v>
      </c>
      <c r="AA5" s="68"/>
      <c r="AB5" s="22">
        <v>33</v>
      </c>
      <c r="AC5" s="22">
        <v>1</v>
      </c>
      <c r="AD5" s="22">
        <v>7</v>
      </c>
      <c r="AE5" s="22">
        <v>5</v>
      </c>
      <c r="AF5" s="68"/>
      <c r="AG5" s="70">
        <v>24</v>
      </c>
      <c r="AH5" s="22">
        <v>0</v>
      </c>
      <c r="AI5" s="22">
        <v>20</v>
      </c>
      <c r="AJ5" s="22">
        <v>0</v>
      </c>
      <c r="AK5" s="68"/>
      <c r="AL5" s="22">
        <v>42</v>
      </c>
      <c r="AM5" s="22">
        <v>2</v>
      </c>
      <c r="AN5" s="22">
        <v>25</v>
      </c>
      <c r="AO5" s="22">
        <v>1</v>
      </c>
      <c r="AP5" s="68"/>
      <c r="AQ5" s="22"/>
      <c r="AR5" s="22"/>
      <c r="AS5" s="22"/>
      <c r="AT5" s="22"/>
      <c r="AU5" s="68"/>
      <c r="AV5" s="69">
        <v>18</v>
      </c>
      <c r="AW5" s="69">
        <v>0</v>
      </c>
      <c r="AX5" s="69">
        <v>33</v>
      </c>
      <c r="AY5" s="69">
        <v>0</v>
      </c>
      <c r="AZ5" s="68"/>
      <c r="BA5" s="91">
        <v>30</v>
      </c>
      <c r="BB5" s="91">
        <v>0</v>
      </c>
      <c r="BC5" s="91">
        <v>21</v>
      </c>
      <c r="BD5" s="91">
        <v>1</v>
      </c>
      <c r="BE5" s="71"/>
      <c r="BF5" s="69"/>
      <c r="BG5" s="69"/>
      <c r="BH5" s="69"/>
      <c r="BI5" s="69"/>
      <c r="BJ5" s="71"/>
      <c r="BK5" s="69">
        <v>35</v>
      </c>
      <c r="BL5" s="69">
        <v>0</v>
      </c>
      <c r="BM5" s="69">
        <v>37</v>
      </c>
      <c r="BN5" s="69">
        <v>0</v>
      </c>
      <c r="BO5" s="69"/>
      <c r="BP5" s="69"/>
      <c r="BQ5" s="69"/>
      <c r="BR5" s="69"/>
      <c r="BS5" s="69"/>
      <c r="BT5" s="71"/>
      <c r="BU5" s="91">
        <v>30</v>
      </c>
      <c r="BV5" s="91">
        <v>0</v>
      </c>
      <c r="BW5" s="91">
        <v>27</v>
      </c>
      <c r="BX5" s="91">
        <v>1</v>
      </c>
      <c r="BY5" s="71"/>
      <c r="BZ5" s="69">
        <v>30</v>
      </c>
      <c r="CA5" s="69">
        <v>0</v>
      </c>
      <c r="CB5" s="69">
        <v>30</v>
      </c>
      <c r="CC5" s="69">
        <v>0</v>
      </c>
      <c r="CD5" s="71"/>
      <c r="CE5" s="69"/>
      <c r="CF5" s="69"/>
      <c r="CG5" s="69"/>
      <c r="CH5" s="69"/>
      <c r="CI5" s="93"/>
      <c r="CJ5" s="69">
        <v>24</v>
      </c>
      <c r="CK5" s="69">
        <v>2</v>
      </c>
      <c r="CL5" s="69">
        <v>5</v>
      </c>
      <c r="CM5" s="69">
        <v>1</v>
      </c>
      <c r="CN5" s="30"/>
      <c r="CO5" s="26"/>
      <c r="CP5" s="26"/>
      <c r="CQ5" s="26"/>
      <c r="CR5" s="26"/>
      <c r="CS5" s="30"/>
      <c r="CT5">
        <v>42</v>
      </c>
      <c r="CU5">
        <v>0</v>
      </c>
      <c r="CV5">
        <v>44</v>
      </c>
      <c r="CW5">
        <v>1</v>
      </c>
      <c r="CX5" s="30"/>
      <c r="DC5" s="30"/>
      <c r="DD5">
        <v>5</v>
      </c>
      <c r="DE5">
        <v>0</v>
      </c>
      <c r="DF5">
        <v>9</v>
      </c>
      <c r="DG5">
        <v>0</v>
      </c>
      <c r="DH5" s="30"/>
      <c r="DI5" s="26">
        <v>12</v>
      </c>
      <c r="DJ5" s="26">
        <v>0</v>
      </c>
      <c r="DK5" s="26">
        <v>14</v>
      </c>
      <c r="DL5" s="26">
        <v>0</v>
      </c>
      <c r="DM5" s="30"/>
      <c r="DQ5" s="52"/>
      <c r="DS5">
        <v>24</v>
      </c>
      <c r="DT5">
        <v>0</v>
      </c>
      <c r="DU5">
        <v>30</v>
      </c>
      <c r="DV5" s="52">
        <v>1</v>
      </c>
      <c r="DX5">
        <v>30</v>
      </c>
      <c r="DY5">
        <v>0</v>
      </c>
      <c r="DZ5">
        <v>41</v>
      </c>
      <c r="EA5" s="52">
        <v>0</v>
      </c>
      <c r="EC5">
        <v>30</v>
      </c>
      <c r="ED5">
        <v>0</v>
      </c>
      <c r="EE5">
        <v>40</v>
      </c>
      <c r="EF5" s="52">
        <v>0</v>
      </c>
      <c r="EK5" s="52"/>
      <c r="EO5" s="4"/>
      <c r="EP5" s="52"/>
    </row>
    <row r="6" spans="1:151" x14ac:dyDescent="0.25">
      <c r="A6" s="77" t="str">
        <f>AF2</f>
        <v>Forster</v>
      </c>
      <c r="B6" s="86">
        <f>AF35</f>
        <v>39.299999999999997</v>
      </c>
      <c r="C6" s="88">
        <f>AG35</f>
        <v>237</v>
      </c>
      <c r="D6" s="88">
        <f>AH35</f>
        <v>0</v>
      </c>
      <c r="E6" s="88">
        <f>AI35</f>
        <v>302</v>
      </c>
      <c r="F6" s="88">
        <f>AJ35</f>
        <v>3</v>
      </c>
      <c r="G6" s="94">
        <f t="shared" si="0"/>
        <v>100.66666666666667</v>
      </c>
      <c r="H6" s="95"/>
      <c r="I6" s="94">
        <f t="shared" si="1"/>
        <v>79</v>
      </c>
      <c r="J6" s="94">
        <f t="shared" si="2"/>
        <v>7.6455696202531644</v>
      </c>
      <c r="K6" s="20"/>
      <c r="L6" s="68"/>
      <c r="M6" s="22">
        <v>24</v>
      </c>
      <c r="N6" s="22">
        <v>0</v>
      </c>
      <c r="O6" s="22">
        <v>22</v>
      </c>
      <c r="P6" s="22">
        <v>1</v>
      </c>
      <c r="Q6" s="68"/>
      <c r="R6" s="70"/>
      <c r="S6" s="70"/>
      <c r="T6" s="70"/>
      <c r="U6" s="22"/>
      <c r="V6" s="68"/>
      <c r="W6" s="22">
        <v>12</v>
      </c>
      <c r="X6" s="22">
        <v>0</v>
      </c>
      <c r="Y6" s="22">
        <v>27</v>
      </c>
      <c r="Z6" s="22">
        <v>0</v>
      </c>
      <c r="AA6" s="68"/>
      <c r="AB6" s="22">
        <v>30</v>
      </c>
      <c r="AC6" s="22">
        <v>0</v>
      </c>
      <c r="AD6" s="22">
        <v>16</v>
      </c>
      <c r="AE6" s="22">
        <v>0</v>
      </c>
      <c r="AF6" s="68"/>
      <c r="AG6" s="70">
        <v>30</v>
      </c>
      <c r="AH6" s="22">
        <v>0</v>
      </c>
      <c r="AI6" s="22">
        <v>30</v>
      </c>
      <c r="AJ6" s="22">
        <v>1</v>
      </c>
      <c r="AK6" s="71"/>
      <c r="AL6" s="22">
        <v>36</v>
      </c>
      <c r="AM6" s="22">
        <v>2</v>
      </c>
      <c r="AN6" s="22">
        <v>15</v>
      </c>
      <c r="AO6" s="69">
        <v>0</v>
      </c>
      <c r="AP6" s="68"/>
      <c r="AQ6" s="69"/>
      <c r="AR6" s="69"/>
      <c r="AS6" s="69"/>
      <c r="AT6" s="69"/>
      <c r="AU6" s="68"/>
      <c r="AV6" s="69">
        <v>12</v>
      </c>
      <c r="AW6" s="69">
        <v>0</v>
      </c>
      <c r="AX6" s="69">
        <v>9</v>
      </c>
      <c r="AY6" s="69">
        <v>0</v>
      </c>
      <c r="AZ6" s="68"/>
      <c r="BA6" s="91">
        <v>24</v>
      </c>
      <c r="BB6" s="91">
        <v>0</v>
      </c>
      <c r="BC6" s="91">
        <v>12</v>
      </c>
      <c r="BD6" s="91">
        <v>2</v>
      </c>
      <c r="BE6" s="71"/>
      <c r="BF6" s="69"/>
      <c r="BG6" s="69"/>
      <c r="BH6" s="69"/>
      <c r="BI6" s="69"/>
      <c r="BJ6" s="71"/>
      <c r="BK6" s="69">
        <v>36</v>
      </c>
      <c r="BL6" s="69">
        <v>0</v>
      </c>
      <c r="BM6" s="69">
        <v>23</v>
      </c>
      <c r="BN6" s="69">
        <v>0</v>
      </c>
      <c r="BO6" s="71"/>
      <c r="BP6" s="69"/>
      <c r="BQ6" s="69"/>
      <c r="BR6" s="69"/>
      <c r="BS6" s="69"/>
      <c r="BT6" s="71"/>
      <c r="BU6" s="69"/>
      <c r="BV6" s="69"/>
      <c r="BW6" s="69"/>
      <c r="BX6" s="69"/>
      <c r="BY6" s="71"/>
      <c r="BZ6" s="69">
        <v>24</v>
      </c>
      <c r="CA6" s="69">
        <v>0</v>
      </c>
      <c r="CB6" s="69">
        <v>24</v>
      </c>
      <c r="CC6" s="69">
        <v>2</v>
      </c>
      <c r="CD6" s="71"/>
      <c r="CE6" s="69"/>
      <c r="CF6" s="69"/>
      <c r="CG6" s="69"/>
      <c r="CH6" s="69"/>
      <c r="CI6" s="93"/>
      <c r="CJ6" s="69">
        <v>24</v>
      </c>
      <c r="CK6" s="69">
        <v>0</v>
      </c>
      <c r="CL6" s="69">
        <v>16</v>
      </c>
      <c r="CM6" s="69">
        <v>1</v>
      </c>
      <c r="CN6" s="30"/>
      <c r="CS6" s="30"/>
      <c r="CT6">
        <v>12</v>
      </c>
      <c r="CU6">
        <v>0</v>
      </c>
      <c r="CV6">
        <v>18</v>
      </c>
      <c r="CW6">
        <v>0</v>
      </c>
      <c r="CX6" s="30"/>
      <c r="DC6" s="30"/>
      <c r="DD6">
        <v>12</v>
      </c>
      <c r="DE6">
        <v>0</v>
      </c>
      <c r="DF6">
        <v>13</v>
      </c>
      <c r="DG6">
        <v>2</v>
      </c>
      <c r="DH6" s="30"/>
      <c r="DM6" s="30"/>
      <c r="DQ6" s="52"/>
      <c r="DS6">
        <v>12</v>
      </c>
      <c r="DT6">
        <v>0</v>
      </c>
      <c r="DU6">
        <v>14</v>
      </c>
      <c r="DV6" s="52">
        <v>0</v>
      </c>
      <c r="DX6">
        <v>6</v>
      </c>
      <c r="DY6">
        <v>0</v>
      </c>
      <c r="DZ6">
        <v>14</v>
      </c>
      <c r="EA6" s="52">
        <v>0</v>
      </c>
      <c r="EF6" s="52"/>
      <c r="EK6" s="52"/>
      <c r="EO6" s="4"/>
      <c r="EP6" s="52"/>
    </row>
    <row r="7" spans="1:151" x14ac:dyDescent="0.25">
      <c r="A7" s="77" t="str">
        <f>CS2</f>
        <v>Goyal S</v>
      </c>
      <c r="B7" s="86">
        <f>CS35</f>
        <v>25</v>
      </c>
      <c r="C7" s="88">
        <f>CT35</f>
        <v>150</v>
      </c>
      <c r="D7" s="88">
        <f>CU35</f>
        <v>3</v>
      </c>
      <c r="E7" s="88">
        <f>CV35</f>
        <v>117</v>
      </c>
      <c r="F7" s="88">
        <f>CW35</f>
        <v>5</v>
      </c>
      <c r="G7" s="94">
        <f t="shared" si="0"/>
        <v>23.4</v>
      </c>
      <c r="H7" s="95">
        <v>1</v>
      </c>
      <c r="I7" s="94">
        <f t="shared" si="1"/>
        <v>30</v>
      </c>
      <c r="J7" s="94">
        <f>6*E7/C7</f>
        <v>4.68</v>
      </c>
      <c r="K7" s="20"/>
      <c r="L7" s="68"/>
      <c r="M7" s="22">
        <v>24</v>
      </c>
      <c r="N7" s="22">
        <v>0</v>
      </c>
      <c r="O7" s="22">
        <v>30</v>
      </c>
      <c r="P7" s="22">
        <v>0</v>
      </c>
      <c r="Q7" s="68"/>
      <c r="R7" s="70"/>
      <c r="S7" s="70"/>
      <c r="T7" s="70"/>
      <c r="U7" s="22"/>
      <c r="V7" s="68"/>
      <c r="W7" s="22"/>
      <c r="X7" s="22"/>
      <c r="Y7" s="22"/>
      <c r="Z7" s="22"/>
      <c r="AA7" s="68"/>
      <c r="AB7" s="22">
        <v>48</v>
      </c>
      <c r="AC7" s="22">
        <v>1</v>
      </c>
      <c r="AD7" s="22">
        <v>30</v>
      </c>
      <c r="AE7" s="22">
        <v>1</v>
      </c>
      <c r="AF7" s="68"/>
      <c r="AG7" s="70">
        <v>12</v>
      </c>
      <c r="AH7" s="22">
        <v>0</v>
      </c>
      <c r="AI7" s="22">
        <v>12</v>
      </c>
      <c r="AJ7" s="22">
        <v>0</v>
      </c>
      <c r="AK7" s="68"/>
      <c r="AL7" s="22">
        <v>24</v>
      </c>
      <c r="AM7" s="22">
        <v>0</v>
      </c>
      <c r="AN7" s="22">
        <v>28</v>
      </c>
      <c r="AO7" s="22">
        <v>2</v>
      </c>
      <c r="AP7" s="68"/>
      <c r="AQ7" s="69"/>
      <c r="AR7" s="69"/>
      <c r="AS7" s="69"/>
      <c r="AT7" s="69"/>
      <c r="AU7" s="68"/>
      <c r="AV7" s="22">
        <v>2</v>
      </c>
      <c r="AW7" s="22">
        <v>0</v>
      </c>
      <c r="AX7" s="22">
        <v>4</v>
      </c>
      <c r="AY7" s="22">
        <v>0</v>
      </c>
      <c r="AZ7" s="68"/>
      <c r="BA7" s="91">
        <v>24</v>
      </c>
      <c r="BB7" s="91">
        <v>0</v>
      </c>
      <c r="BC7" s="91">
        <v>15</v>
      </c>
      <c r="BD7" s="91">
        <v>2</v>
      </c>
      <c r="BE7" s="71"/>
      <c r="BF7" s="69"/>
      <c r="BG7" s="69"/>
      <c r="BH7" s="69"/>
      <c r="BI7" s="69"/>
      <c r="BJ7" s="71"/>
      <c r="BK7" s="69">
        <v>30</v>
      </c>
      <c r="BL7" s="91">
        <v>0</v>
      </c>
      <c r="BM7" s="91">
        <v>25</v>
      </c>
      <c r="BN7" s="91">
        <v>0</v>
      </c>
      <c r="BO7" s="71"/>
      <c r="BP7" s="69"/>
      <c r="BQ7" s="91"/>
      <c r="BR7" s="91"/>
      <c r="BS7" s="91"/>
      <c r="BT7" s="71"/>
      <c r="BU7" s="69"/>
      <c r="BV7" s="69"/>
      <c r="BW7" s="69"/>
      <c r="BX7" s="69"/>
      <c r="BY7" s="71"/>
      <c r="BZ7" s="69">
        <v>30</v>
      </c>
      <c r="CA7" s="69">
        <v>0</v>
      </c>
      <c r="CB7" s="69">
        <v>39</v>
      </c>
      <c r="CC7" s="69">
        <v>0</v>
      </c>
      <c r="CD7" s="71"/>
      <c r="CE7" s="69"/>
      <c r="CF7" s="69"/>
      <c r="CG7" s="69"/>
      <c r="CH7" s="69"/>
      <c r="CI7" s="93"/>
      <c r="CJ7" s="69">
        <v>18</v>
      </c>
      <c r="CK7" s="69">
        <v>0</v>
      </c>
      <c r="CL7" s="69">
        <v>32</v>
      </c>
      <c r="CM7" s="69">
        <v>1</v>
      </c>
      <c r="CN7" s="30"/>
      <c r="CS7" s="30"/>
      <c r="CT7">
        <v>30</v>
      </c>
      <c r="CU7">
        <v>2</v>
      </c>
      <c r="CV7">
        <v>8</v>
      </c>
      <c r="CW7">
        <v>3</v>
      </c>
      <c r="CX7" s="30"/>
      <c r="DC7" s="30"/>
      <c r="DD7">
        <v>23</v>
      </c>
      <c r="DE7">
        <v>1</v>
      </c>
      <c r="DF7">
        <v>22</v>
      </c>
      <c r="DG7">
        <v>2</v>
      </c>
      <c r="DH7" s="30"/>
      <c r="DM7" s="30"/>
      <c r="DQ7" s="52"/>
      <c r="DS7">
        <v>6</v>
      </c>
      <c r="DT7">
        <v>0</v>
      </c>
      <c r="DU7">
        <v>3</v>
      </c>
      <c r="DV7" s="52">
        <v>0</v>
      </c>
      <c r="DX7">
        <v>18</v>
      </c>
      <c r="DY7">
        <v>0</v>
      </c>
      <c r="DZ7">
        <v>44</v>
      </c>
      <c r="EA7" s="52">
        <v>0</v>
      </c>
      <c r="EF7" s="52"/>
      <c r="EK7" s="52"/>
      <c r="EO7" s="4"/>
      <c r="EP7" s="52"/>
    </row>
    <row r="8" spans="1:151" x14ac:dyDescent="0.25">
      <c r="A8" s="89" t="str">
        <f>DR2</f>
        <v>Grassam</v>
      </c>
      <c r="B8" s="86">
        <f>DR35</f>
        <v>13</v>
      </c>
      <c r="C8" s="88">
        <f>DS35</f>
        <v>78</v>
      </c>
      <c r="D8" s="88">
        <f>DT35</f>
        <v>0</v>
      </c>
      <c r="E8" s="88">
        <f>DU35</f>
        <v>84</v>
      </c>
      <c r="F8" s="88">
        <f>DV35</f>
        <v>2</v>
      </c>
      <c r="G8" s="94">
        <f t="shared" si="0"/>
        <v>42</v>
      </c>
      <c r="H8" s="95"/>
      <c r="I8" s="94">
        <f t="shared" si="1"/>
        <v>39</v>
      </c>
      <c r="J8" s="94">
        <f>6*E8/C8</f>
        <v>6.4615384615384617</v>
      </c>
      <c r="K8" s="20"/>
      <c r="L8" s="68"/>
      <c r="M8" s="22">
        <v>24</v>
      </c>
      <c r="N8" s="22">
        <v>0</v>
      </c>
      <c r="O8" s="22">
        <v>18</v>
      </c>
      <c r="P8" s="22">
        <v>0</v>
      </c>
      <c r="Q8" s="68"/>
      <c r="R8" s="70"/>
      <c r="S8" s="70"/>
      <c r="T8" s="70"/>
      <c r="U8" s="22"/>
      <c r="V8" s="71"/>
      <c r="W8" s="22"/>
      <c r="X8" s="22"/>
      <c r="Y8" s="22"/>
      <c r="Z8" s="22"/>
      <c r="AA8" s="68"/>
      <c r="AB8" s="22">
        <v>24</v>
      </c>
      <c r="AC8" s="22">
        <v>0</v>
      </c>
      <c r="AD8" s="22">
        <v>19</v>
      </c>
      <c r="AE8" s="22">
        <v>0</v>
      </c>
      <c r="AF8" s="68"/>
      <c r="AG8" s="70">
        <v>9</v>
      </c>
      <c r="AH8" s="22">
        <v>0</v>
      </c>
      <c r="AI8" s="22">
        <v>6</v>
      </c>
      <c r="AJ8" s="22">
        <v>0</v>
      </c>
      <c r="AK8" s="68"/>
      <c r="AL8" s="22">
        <v>36</v>
      </c>
      <c r="AM8" s="22">
        <v>2</v>
      </c>
      <c r="AN8" s="22">
        <v>11</v>
      </c>
      <c r="AO8" s="22">
        <v>0</v>
      </c>
      <c r="AP8" s="68"/>
      <c r="AQ8" s="22"/>
      <c r="AR8" s="22"/>
      <c r="AS8" s="22"/>
      <c r="AT8" s="22"/>
      <c r="AU8" s="68"/>
      <c r="AV8" s="22">
        <v>36</v>
      </c>
      <c r="AW8" s="22">
        <v>0</v>
      </c>
      <c r="AX8" s="22">
        <v>56</v>
      </c>
      <c r="AY8" s="22">
        <v>1</v>
      </c>
      <c r="AZ8" s="68"/>
      <c r="BA8" s="91">
        <v>12</v>
      </c>
      <c r="BB8" s="91">
        <v>0</v>
      </c>
      <c r="BC8" s="91">
        <v>7</v>
      </c>
      <c r="BD8" s="91">
        <v>2</v>
      </c>
      <c r="BE8" s="71"/>
      <c r="BF8" s="69"/>
      <c r="BG8" s="91"/>
      <c r="BH8" s="91"/>
      <c r="BI8" s="91"/>
      <c r="BJ8" s="71"/>
      <c r="BK8" s="69"/>
      <c r="BL8" s="91"/>
      <c r="BM8" s="91"/>
      <c r="BN8" s="91"/>
      <c r="BO8" s="71"/>
      <c r="BP8" s="69"/>
      <c r="BQ8" s="69"/>
      <c r="BR8" s="69"/>
      <c r="BS8" s="69"/>
      <c r="BT8" s="71"/>
      <c r="BU8" s="91"/>
      <c r="BV8" s="91"/>
      <c r="BW8" s="91"/>
      <c r="BX8" s="91"/>
      <c r="BY8" s="71"/>
      <c r="BZ8" s="91">
        <v>18</v>
      </c>
      <c r="CA8" s="91">
        <v>0</v>
      </c>
      <c r="CB8" s="91">
        <v>18</v>
      </c>
      <c r="CC8" s="91">
        <v>2</v>
      </c>
      <c r="CD8" s="71"/>
      <c r="CE8" s="69"/>
      <c r="CF8" s="69"/>
      <c r="CG8" s="69"/>
      <c r="CH8" s="69"/>
      <c r="CI8" s="93"/>
      <c r="CJ8" s="69">
        <v>18</v>
      </c>
      <c r="CK8" s="69">
        <v>0</v>
      </c>
      <c r="CL8" s="69">
        <v>6</v>
      </c>
      <c r="CM8" s="69">
        <v>0</v>
      </c>
      <c r="CN8" s="30"/>
      <c r="CS8" s="30"/>
      <c r="CX8" s="30"/>
      <c r="DC8" s="30"/>
      <c r="DH8" s="30"/>
      <c r="DM8" s="30"/>
      <c r="DQ8" s="52"/>
      <c r="DV8" s="52"/>
      <c r="DX8">
        <v>24</v>
      </c>
      <c r="DY8">
        <v>0</v>
      </c>
      <c r="DZ8">
        <v>24</v>
      </c>
      <c r="EA8" s="52">
        <v>0</v>
      </c>
      <c r="EF8" s="52"/>
      <c r="EK8" s="52"/>
      <c r="EO8" s="4"/>
      <c r="EP8" s="52"/>
    </row>
    <row r="9" spans="1:151" x14ac:dyDescent="0.25">
      <c r="A9" s="78" t="str">
        <f>AK2</f>
        <v>Lewis</v>
      </c>
      <c r="B9" s="86">
        <f>AK35</f>
        <v>90.3</v>
      </c>
      <c r="C9" s="88">
        <f>AL35</f>
        <v>543</v>
      </c>
      <c r="D9" s="88">
        <f>AM35</f>
        <v>17</v>
      </c>
      <c r="E9" s="88">
        <f>AN35</f>
        <v>378</v>
      </c>
      <c r="F9" s="88">
        <f>AO35</f>
        <v>17</v>
      </c>
      <c r="G9" s="94">
        <f t="shared" si="0"/>
        <v>22.235294117647058</v>
      </c>
      <c r="H9" s="95">
        <v>1</v>
      </c>
      <c r="I9" s="94">
        <f t="shared" si="1"/>
        <v>31.941176470588236</v>
      </c>
      <c r="J9" s="94">
        <f t="shared" si="2"/>
        <v>4.1767955801104977</v>
      </c>
      <c r="K9" s="20"/>
      <c r="L9" s="68"/>
      <c r="M9" s="22">
        <v>36</v>
      </c>
      <c r="N9" s="22">
        <v>0</v>
      </c>
      <c r="O9" s="22">
        <v>44</v>
      </c>
      <c r="P9" s="22">
        <v>0</v>
      </c>
      <c r="Q9" s="68"/>
      <c r="R9" s="70"/>
      <c r="S9" s="70"/>
      <c r="T9" s="70"/>
      <c r="U9" s="22"/>
      <c r="V9" s="71"/>
      <c r="W9" s="22"/>
      <c r="X9" s="22"/>
      <c r="Y9" s="22"/>
      <c r="Z9" s="22"/>
      <c r="AA9" s="68"/>
      <c r="AB9" s="22">
        <v>36</v>
      </c>
      <c r="AC9" s="22">
        <v>0</v>
      </c>
      <c r="AD9" s="22">
        <v>39</v>
      </c>
      <c r="AE9" s="22">
        <v>0</v>
      </c>
      <c r="AF9" s="68"/>
      <c r="AG9" s="70">
        <v>18</v>
      </c>
      <c r="AH9" s="22">
        <v>0</v>
      </c>
      <c r="AI9" s="22">
        <v>25</v>
      </c>
      <c r="AJ9" s="22">
        <v>2</v>
      </c>
      <c r="AK9" s="74"/>
      <c r="AL9" s="22">
        <v>21</v>
      </c>
      <c r="AM9" s="22">
        <v>0</v>
      </c>
      <c r="AN9" s="22">
        <v>27</v>
      </c>
      <c r="AO9" s="22">
        <v>1</v>
      </c>
      <c r="AP9" s="68"/>
      <c r="AQ9" s="22"/>
      <c r="AR9" s="22"/>
      <c r="AS9" s="22"/>
      <c r="AT9" s="22"/>
      <c r="AU9" s="68"/>
      <c r="AV9" s="22">
        <v>16</v>
      </c>
      <c r="AW9" s="22">
        <v>0</v>
      </c>
      <c r="AX9" s="22">
        <v>14</v>
      </c>
      <c r="AY9" s="22">
        <v>2</v>
      </c>
      <c r="AZ9" s="68"/>
      <c r="BA9" s="91">
        <v>36</v>
      </c>
      <c r="BB9" s="91">
        <v>1</v>
      </c>
      <c r="BC9" s="91">
        <v>23</v>
      </c>
      <c r="BD9" s="91">
        <v>1</v>
      </c>
      <c r="BE9" s="71"/>
      <c r="BF9" s="69"/>
      <c r="BG9" s="91"/>
      <c r="BH9" s="91"/>
      <c r="BI9" s="91"/>
      <c r="BJ9" s="71"/>
      <c r="BK9" s="69"/>
      <c r="BL9" s="91"/>
      <c r="BM9" s="91"/>
      <c r="BN9" s="91"/>
      <c r="BO9" s="71"/>
      <c r="BP9" s="69"/>
      <c r="BQ9" s="91"/>
      <c r="BR9" s="91"/>
      <c r="BS9" s="91"/>
      <c r="BT9" s="71"/>
      <c r="BU9" s="91"/>
      <c r="BV9" s="91"/>
      <c r="BW9" s="91"/>
      <c r="BX9" s="91"/>
      <c r="BY9" s="71"/>
      <c r="BZ9" s="91">
        <v>24</v>
      </c>
      <c r="CA9" s="91">
        <v>0</v>
      </c>
      <c r="CB9" s="91">
        <v>14</v>
      </c>
      <c r="CC9" s="91">
        <v>2</v>
      </c>
      <c r="CD9" s="71"/>
      <c r="CE9" s="90"/>
      <c r="CF9" s="90"/>
      <c r="CG9" s="90"/>
      <c r="CH9" s="90"/>
      <c r="CI9" s="93"/>
      <c r="CJ9" s="69">
        <v>36</v>
      </c>
      <c r="CK9" s="69">
        <v>0</v>
      </c>
      <c r="CL9" s="69">
        <v>27</v>
      </c>
      <c r="CM9" s="69">
        <v>2</v>
      </c>
      <c r="CN9" s="30"/>
      <c r="CS9" s="30"/>
      <c r="CX9" s="30"/>
      <c r="DC9" s="30"/>
      <c r="DH9" s="30"/>
      <c r="DM9" s="30"/>
      <c r="DQ9" s="52"/>
      <c r="DV9" s="52"/>
      <c r="EA9" s="52"/>
      <c r="EF9" s="52"/>
      <c r="EK9" s="52"/>
      <c r="EO9" s="4"/>
      <c r="EP9" s="52"/>
    </row>
    <row r="10" spans="1:151" x14ac:dyDescent="0.25">
      <c r="A10" s="76" t="str">
        <f>AU2</f>
        <v>O'Reilly</v>
      </c>
      <c r="B10" s="86">
        <f>AU35</f>
        <v>64.5</v>
      </c>
      <c r="C10" s="88">
        <f>AV35</f>
        <v>389</v>
      </c>
      <c r="D10" s="88">
        <f>AW35</f>
        <v>2</v>
      </c>
      <c r="E10" s="88">
        <f>AX35</f>
        <v>446</v>
      </c>
      <c r="F10" s="88">
        <f>AY35</f>
        <v>15</v>
      </c>
      <c r="G10" s="94">
        <f t="shared" si="0"/>
        <v>29.733333333333334</v>
      </c>
      <c r="H10" s="95">
        <v>1</v>
      </c>
      <c r="I10" s="94">
        <f t="shared" ref="I10:I18" si="3">C10/F10</f>
        <v>25.933333333333334</v>
      </c>
      <c r="J10" s="94">
        <f t="shared" ref="J10:J18" si="4">6*E10/C10</f>
        <v>6.8791773778920309</v>
      </c>
      <c r="K10" s="20"/>
      <c r="L10" s="68"/>
      <c r="M10" s="22">
        <v>30</v>
      </c>
      <c r="N10" s="22">
        <v>0</v>
      </c>
      <c r="O10" s="22">
        <v>22</v>
      </c>
      <c r="P10" s="69">
        <v>1</v>
      </c>
      <c r="Q10" s="71"/>
      <c r="R10" s="69"/>
      <c r="S10" s="69"/>
      <c r="T10" s="69"/>
      <c r="U10" s="69"/>
      <c r="V10" s="68"/>
      <c r="W10" s="22"/>
      <c r="X10" s="22"/>
      <c r="Y10" s="22"/>
      <c r="Z10" s="22"/>
      <c r="AA10" s="68"/>
      <c r="AB10" s="22">
        <v>30</v>
      </c>
      <c r="AC10" s="22">
        <v>2</v>
      </c>
      <c r="AD10" s="22">
        <v>7</v>
      </c>
      <c r="AE10" s="22">
        <v>0</v>
      </c>
      <c r="AF10" s="68"/>
      <c r="AG10" s="70">
        <v>18</v>
      </c>
      <c r="AH10" s="22">
        <v>0</v>
      </c>
      <c r="AI10" s="22">
        <v>26</v>
      </c>
      <c r="AJ10" s="22">
        <v>0</v>
      </c>
      <c r="AK10" s="74"/>
      <c r="AL10" s="22">
        <v>24</v>
      </c>
      <c r="AM10" s="22">
        <v>0</v>
      </c>
      <c r="AN10" s="22">
        <v>23</v>
      </c>
      <c r="AO10" s="22">
        <v>1</v>
      </c>
      <c r="AP10" s="68"/>
      <c r="AQ10" s="22"/>
      <c r="AR10" s="22"/>
      <c r="AS10" s="22"/>
      <c r="AT10" s="22"/>
      <c r="AU10" s="68"/>
      <c r="AV10" s="22">
        <v>30</v>
      </c>
      <c r="AW10" s="22">
        <v>0</v>
      </c>
      <c r="AX10" s="22">
        <v>34</v>
      </c>
      <c r="AY10" s="22">
        <v>2</v>
      </c>
      <c r="AZ10" s="68"/>
      <c r="BA10" s="91">
        <v>12</v>
      </c>
      <c r="BB10" s="91">
        <v>0</v>
      </c>
      <c r="BC10" s="91">
        <v>11</v>
      </c>
      <c r="BD10" s="91">
        <v>2</v>
      </c>
      <c r="BE10" s="71"/>
      <c r="BF10" s="69"/>
      <c r="BG10" s="91"/>
      <c r="BH10" s="91"/>
      <c r="BI10" s="91"/>
      <c r="BJ10" s="71"/>
      <c r="BK10" s="69"/>
      <c r="BL10" s="91"/>
      <c r="BM10" s="91"/>
      <c r="BN10" s="91"/>
      <c r="BO10" s="71"/>
      <c r="BP10" s="69"/>
      <c r="BQ10" s="91"/>
      <c r="BR10" s="91"/>
      <c r="BS10" s="91"/>
      <c r="BT10" s="71"/>
      <c r="BU10" s="91"/>
      <c r="BV10" s="91"/>
      <c r="BW10" s="91"/>
      <c r="BX10" s="91"/>
      <c r="BY10" s="71"/>
      <c r="BZ10" s="91">
        <v>30</v>
      </c>
      <c r="CA10" s="91">
        <v>0</v>
      </c>
      <c r="CB10" s="91">
        <v>44</v>
      </c>
      <c r="CC10" s="91">
        <v>0</v>
      </c>
      <c r="CD10" s="71"/>
      <c r="CE10" s="90"/>
      <c r="CF10" s="90"/>
      <c r="CG10" s="90"/>
      <c r="CH10" s="90"/>
      <c r="CI10" s="93"/>
      <c r="CJ10" s="69">
        <v>18</v>
      </c>
      <c r="CK10" s="69">
        <v>0</v>
      </c>
      <c r="CL10" s="69">
        <v>22</v>
      </c>
      <c r="CM10" s="69">
        <v>0</v>
      </c>
      <c r="CN10" s="30"/>
      <c r="CS10" s="30"/>
      <c r="CX10" s="30"/>
      <c r="DC10" s="30"/>
      <c r="DH10" s="30"/>
      <c r="DM10" s="30"/>
      <c r="DQ10" s="52"/>
      <c r="DV10" s="52"/>
      <c r="EA10" s="52"/>
      <c r="EF10" s="52"/>
      <c r="EK10" s="52"/>
      <c r="EO10" s="4"/>
      <c r="EP10" s="52"/>
    </row>
    <row r="11" spans="1:151" x14ac:dyDescent="0.25">
      <c r="A11" s="76" t="str">
        <f>AZ2</f>
        <v>Owens R</v>
      </c>
      <c r="B11" s="86">
        <f>AZ35</f>
        <v>54.3</v>
      </c>
      <c r="C11" s="88">
        <f>BA35</f>
        <v>327</v>
      </c>
      <c r="D11" s="88">
        <f>BB35</f>
        <v>3</v>
      </c>
      <c r="E11" s="88">
        <f>BC35</f>
        <v>247</v>
      </c>
      <c r="F11" s="88">
        <f>BD35</f>
        <v>19</v>
      </c>
      <c r="G11" s="94">
        <f t="shared" si="0"/>
        <v>13</v>
      </c>
      <c r="H11" s="95"/>
      <c r="I11" s="94">
        <f t="shared" si="3"/>
        <v>17.210526315789473</v>
      </c>
      <c r="J11" s="94">
        <f t="shared" si="4"/>
        <v>4.5321100917431192</v>
      </c>
      <c r="K11" s="20"/>
      <c r="L11" s="68"/>
      <c r="M11" s="22">
        <v>30</v>
      </c>
      <c r="N11" s="22">
        <v>0</v>
      </c>
      <c r="O11" s="22">
        <v>21</v>
      </c>
      <c r="P11" s="69">
        <v>4</v>
      </c>
      <c r="Q11" s="71"/>
      <c r="R11" s="69"/>
      <c r="S11" s="69"/>
      <c r="T11" s="69"/>
      <c r="U11" s="69"/>
      <c r="V11" s="68"/>
      <c r="W11" s="22"/>
      <c r="X11" s="22"/>
      <c r="Y11" s="22"/>
      <c r="Z11" s="22"/>
      <c r="AA11" s="68"/>
      <c r="AB11" s="22">
        <v>36</v>
      </c>
      <c r="AC11" s="22">
        <v>1</v>
      </c>
      <c r="AD11" s="22">
        <v>12</v>
      </c>
      <c r="AE11" s="22">
        <v>1</v>
      </c>
      <c r="AF11" s="68"/>
      <c r="AG11" s="70">
        <v>30</v>
      </c>
      <c r="AH11" s="22">
        <v>0</v>
      </c>
      <c r="AI11" s="22">
        <v>24</v>
      </c>
      <c r="AJ11" s="22">
        <v>0</v>
      </c>
      <c r="AK11" s="68"/>
      <c r="AL11" s="22">
        <v>24</v>
      </c>
      <c r="AM11" s="22">
        <v>0</v>
      </c>
      <c r="AN11" s="22">
        <v>14</v>
      </c>
      <c r="AO11" s="22">
        <v>0</v>
      </c>
      <c r="AP11" s="68"/>
      <c r="AQ11" s="22"/>
      <c r="AR11" s="22"/>
      <c r="AS11" s="22"/>
      <c r="AT11" s="22"/>
      <c r="AU11" s="68"/>
      <c r="AV11" s="22">
        <v>18</v>
      </c>
      <c r="AW11" s="22">
        <v>0</v>
      </c>
      <c r="AX11" s="22">
        <v>21</v>
      </c>
      <c r="AY11" s="22">
        <v>0</v>
      </c>
      <c r="AZ11" s="68"/>
      <c r="BA11" s="22">
        <v>12</v>
      </c>
      <c r="BB11" s="22">
        <v>0</v>
      </c>
      <c r="BC11" s="22">
        <v>23</v>
      </c>
      <c r="BD11" s="22">
        <v>0</v>
      </c>
      <c r="BE11" s="68"/>
      <c r="BF11" s="70"/>
      <c r="BG11" s="22"/>
      <c r="BH11" s="22"/>
      <c r="BI11" s="22"/>
      <c r="BJ11" s="68"/>
      <c r="BK11" s="70"/>
      <c r="BL11" s="22"/>
      <c r="BM11" s="22"/>
      <c r="BN11" s="22"/>
      <c r="BO11" s="68"/>
      <c r="BP11" s="70"/>
      <c r="BQ11" s="22"/>
      <c r="BR11" s="22"/>
      <c r="BS11" s="22"/>
      <c r="BT11" s="68"/>
      <c r="BU11" s="22"/>
      <c r="BV11" s="22"/>
      <c r="BW11" s="22"/>
      <c r="BX11" s="22"/>
      <c r="BY11" s="68"/>
      <c r="BZ11" s="22">
        <v>24</v>
      </c>
      <c r="CA11" s="22">
        <v>0</v>
      </c>
      <c r="CB11" s="22">
        <v>19</v>
      </c>
      <c r="CC11" s="22">
        <v>2</v>
      </c>
      <c r="CD11" s="68"/>
      <c r="CI11" s="30"/>
      <c r="CJ11" s="69">
        <v>48</v>
      </c>
      <c r="CK11" s="69">
        <v>1</v>
      </c>
      <c r="CL11" s="69">
        <v>37</v>
      </c>
      <c r="CM11" s="69">
        <v>0</v>
      </c>
      <c r="CN11" s="30"/>
      <c r="CS11" s="30"/>
      <c r="CX11" s="30"/>
      <c r="DC11" s="30"/>
      <c r="DH11" s="30"/>
      <c r="DM11" s="30"/>
      <c r="DQ11" s="52"/>
      <c r="DV11" s="52"/>
      <c r="EA11" s="52"/>
      <c r="EF11" s="52"/>
      <c r="EK11" s="52"/>
      <c r="EO11" s="4"/>
      <c r="EP11" s="52"/>
    </row>
    <row r="12" spans="1:151" x14ac:dyDescent="0.25">
      <c r="A12" s="77" t="str">
        <f>DC2</f>
        <v>Sayers R</v>
      </c>
      <c r="B12" s="86">
        <f>DC35</f>
        <v>14.4</v>
      </c>
      <c r="C12" s="88">
        <f>DD35</f>
        <v>88</v>
      </c>
      <c r="D12" s="88">
        <f>DE35</f>
        <v>3</v>
      </c>
      <c r="E12" s="88">
        <f>DF35</f>
        <v>70</v>
      </c>
      <c r="F12" s="88">
        <f>DG35</f>
        <v>5</v>
      </c>
      <c r="G12" s="94">
        <f t="shared" si="0"/>
        <v>14</v>
      </c>
      <c r="H12" s="95"/>
      <c r="I12" s="94">
        <f t="shared" si="3"/>
        <v>17.600000000000001</v>
      </c>
      <c r="J12" s="94">
        <f t="shared" si="4"/>
        <v>4.7727272727272725</v>
      </c>
      <c r="L12" s="68"/>
      <c r="M12" s="22"/>
      <c r="N12" s="22"/>
      <c r="O12" s="22"/>
      <c r="P12" s="69"/>
      <c r="Q12" s="71"/>
      <c r="R12" s="69"/>
      <c r="S12" s="69"/>
      <c r="T12" s="69"/>
      <c r="U12" s="69"/>
      <c r="V12" s="68"/>
      <c r="W12" s="22"/>
      <c r="X12" s="22"/>
      <c r="Y12" s="22"/>
      <c r="Z12" s="22"/>
      <c r="AA12" s="68"/>
      <c r="AB12" s="22">
        <v>48</v>
      </c>
      <c r="AC12" s="22">
        <v>0</v>
      </c>
      <c r="AD12" s="22">
        <v>38</v>
      </c>
      <c r="AE12" s="22">
        <v>0</v>
      </c>
      <c r="AF12" s="68"/>
      <c r="AG12" s="70">
        <v>24</v>
      </c>
      <c r="AH12" s="22">
        <v>0</v>
      </c>
      <c r="AI12" s="22">
        <v>41</v>
      </c>
      <c r="AJ12" s="22">
        <v>0</v>
      </c>
      <c r="AK12" s="68"/>
      <c r="AL12" s="22">
        <v>36</v>
      </c>
      <c r="AM12" s="22">
        <v>2</v>
      </c>
      <c r="AN12" s="22">
        <v>31</v>
      </c>
      <c r="AO12" s="22">
        <v>3</v>
      </c>
      <c r="AP12" s="68"/>
      <c r="AQ12" s="22"/>
      <c r="AR12" s="22"/>
      <c r="AS12" s="22"/>
      <c r="AT12" s="22"/>
      <c r="AU12" s="68"/>
      <c r="AV12" s="22">
        <v>18</v>
      </c>
      <c r="AW12" s="22">
        <v>0</v>
      </c>
      <c r="AX12" s="22">
        <v>25</v>
      </c>
      <c r="AY12" s="22">
        <v>0</v>
      </c>
      <c r="AZ12" s="68"/>
      <c r="BA12" s="22">
        <v>12</v>
      </c>
      <c r="BB12" s="22">
        <v>0</v>
      </c>
      <c r="BC12" s="22">
        <v>13</v>
      </c>
      <c r="BD12" s="22">
        <v>2</v>
      </c>
      <c r="BE12" s="68"/>
      <c r="BF12" s="70"/>
      <c r="BG12" s="22"/>
      <c r="BH12" s="22"/>
      <c r="BI12" s="22"/>
      <c r="BJ12" s="68"/>
      <c r="BK12" s="70"/>
      <c r="BL12" s="22"/>
      <c r="BM12" s="22"/>
      <c r="BN12" s="22"/>
      <c r="BO12" s="68"/>
      <c r="BP12" s="70"/>
      <c r="BQ12" s="22"/>
      <c r="BR12" s="22"/>
      <c r="BS12" s="22"/>
      <c r="BT12" s="68"/>
      <c r="BU12" s="22"/>
      <c r="BV12" s="22"/>
      <c r="BW12" s="22"/>
      <c r="BX12" s="22"/>
      <c r="BY12" s="68"/>
      <c r="BZ12" s="22">
        <v>24</v>
      </c>
      <c r="CA12" s="22">
        <v>0</v>
      </c>
      <c r="CB12" s="22">
        <v>40</v>
      </c>
      <c r="CC12" s="22">
        <v>2</v>
      </c>
      <c r="CD12" s="68"/>
      <c r="CI12" s="30"/>
      <c r="CJ12" s="69">
        <v>24</v>
      </c>
      <c r="CK12" s="69">
        <v>0</v>
      </c>
      <c r="CL12" s="69">
        <v>33</v>
      </c>
      <c r="CM12" s="69">
        <v>0</v>
      </c>
      <c r="CN12" s="30"/>
      <c r="CS12" s="30"/>
      <c r="CX12" s="30"/>
      <c r="DC12" s="30"/>
      <c r="DH12" s="30"/>
      <c r="DM12" s="30"/>
      <c r="DQ12" s="52"/>
      <c r="DV12" s="52"/>
      <c r="EA12" s="52"/>
      <c r="EF12" s="52"/>
      <c r="EK12" s="52"/>
      <c r="EO12" s="4"/>
      <c r="EP12" s="52"/>
    </row>
    <row r="13" spans="1:151" x14ac:dyDescent="0.25">
      <c r="A13" s="89" t="str">
        <f>DW2</f>
        <v>Stagg</v>
      </c>
      <c r="B13" s="86">
        <f>DW35</f>
        <v>21</v>
      </c>
      <c r="C13" s="88">
        <f>DX35</f>
        <v>126</v>
      </c>
      <c r="D13" s="88">
        <f>DY35</f>
        <v>0</v>
      </c>
      <c r="E13" s="88">
        <f>DZ35</f>
        <v>162</v>
      </c>
      <c r="F13" s="88">
        <f>EA35</f>
        <v>1</v>
      </c>
      <c r="G13" s="94">
        <f t="shared" ref="G13:G18" si="5">E13/F13</f>
        <v>162</v>
      </c>
      <c r="H13" s="95"/>
      <c r="I13" s="94">
        <f t="shared" si="3"/>
        <v>126</v>
      </c>
      <c r="J13" s="94">
        <f t="shared" si="4"/>
        <v>7.7142857142857144</v>
      </c>
      <c r="K13" s="7"/>
      <c r="L13" s="68"/>
      <c r="M13" s="22"/>
      <c r="N13" s="22"/>
      <c r="O13" s="22"/>
      <c r="P13" s="69"/>
      <c r="Q13" s="71"/>
      <c r="R13" s="69"/>
      <c r="S13" s="69"/>
      <c r="T13" s="69"/>
      <c r="U13" s="69"/>
      <c r="V13" s="68"/>
      <c r="W13" s="22"/>
      <c r="X13" s="22"/>
      <c r="Y13" s="22"/>
      <c r="Z13" s="22"/>
      <c r="AA13" s="68"/>
      <c r="AB13" s="22"/>
      <c r="AC13" s="22"/>
      <c r="AD13" s="22"/>
      <c r="AE13" s="22"/>
      <c r="AF13" s="68"/>
      <c r="AG13" s="70">
        <v>12</v>
      </c>
      <c r="AH13" s="22">
        <v>0</v>
      </c>
      <c r="AI13" s="22">
        <v>30</v>
      </c>
      <c r="AJ13" s="22">
        <v>0</v>
      </c>
      <c r="AK13" s="68"/>
      <c r="AL13" s="22">
        <v>24</v>
      </c>
      <c r="AM13" s="22">
        <v>0</v>
      </c>
      <c r="AN13" s="22">
        <v>14</v>
      </c>
      <c r="AO13" s="22">
        <v>1</v>
      </c>
      <c r="AP13" s="68"/>
      <c r="AQ13" s="22"/>
      <c r="AR13" s="22"/>
      <c r="AS13" s="22"/>
      <c r="AT13" s="22"/>
      <c r="AU13" s="68"/>
      <c r="AV13" s="22">
        <v>24</v>
      </c>
      <c r="AW13" s="22">
        <v>0</v>
      </c>
      <c r="AX13" s="22">
        <v>25</v>
      </c>
      <c r="AY13" s="72">
        <v>2</v>
      </c>
      <c r="BA13" s="22">
        <v>36</v>
      </c>
      <c r="BB13" s="22">
        <v>0</v>
      </c>
      <c r="BC13" s="22">
        <v>27</v>
      </c>
      <c r="BD13" s="72">
        <v>2</v>
      </c>
      <c r="BK13" s="69"/>
      <c r="BL13" s="22"/>
      <c r="BM13" s="22"/>
      <c r="BN13" s="22"/>
      <c r="BP13" s="69"/>
      <c r="BQ13" s="22"/>
      <c r="BR13" s="22"/>
      <c r="BS13" s="22"/>
      <c r="BT13" s="68"/>
      <c r="BU13" s="22"/>
      <c r="BV13" s="22"/>
      <c r="BW13" s="22"/>
      <c r="BX13" s="22"/>
      <c r="BY13" s="68"/>
      <c r="BZ13" s="22">
        <v>24</v>
      </c>
      <c r="CA13" s="22">
        <v>0</v>
      </c>
      <c r="CB13" s="22">
        <v>17</v>
      </c>
      <c r="CC13" s="22">
        <v>4</v>
      </c>
      <c r="CD13" s="68"/>
      <c r="CI13" s="30"/>
      <c r="CJ13" s="69">
        <v>18</v>
      </c>
      <c r="CK13" s="69">
        <v>0</v>
      </c>
      <c r="CL13" s="69">
        <v>45</v>
      </c>
      <c r="CM13" s="69">
        <v>0</v>
      </c>
      <c r="CN13" s="30"/>
      <c r="CS13" s="30"/>
      <c r="CX13" s="30"/>
      <c r="DC13" s="30"/>
      <c r="DH13" s="30"/>
      <c r="DM13" s="30"/>
      <c r="DQ13" s="52"/>
      <c r="DV13" s="52"/>
      <c r="EA13" s="52"/>
      <c r="EF13" s="52"/>
      <c r="EK13" s="52"/>
      <c r="EO13" s="4"/>
      <c r="EP13" s="52"/>
    </row>
    <row r="14" spans="1:151" x14ac:dyDescent="0.25">
      <c r="A14" s="77" t="str">
        <f>BJ2</f>
        <v>Stephens P</v>
      </c>
      <c r="B14" s="86">
        <f>BJ35</f>
        <v>27.5</v>
      </c>
      <c r="C14" s="88">
        <f>BK35</f>
        <v>167</v>
      </c>
      <c r="D14" s="88">
        <f>BL35</f>
        <v>0</v>
      </c>
      <c r="E14" s="88">
        <f>BM35</f>
        <v>141</v>
      </c>
      <c r="F14" s="88">
        <f>BN35</f>
        <v>0</v>
      </c>
      <c r="G14" s="94" t="e">
        <f t="shared" si="5"/>
        <v>#DIV/0!</v>
      </c>
      <c r="H14" s="95"/>
      <c r="I14" s="94" t="e">
        <f t="shared" si="3"/>
        <v>#DIV/0!</v>
      </c>
      <c r="J14" s="94">
        <f t="shared" si="4"/>
        <v>5.0658682634730541</v>
      </c>
      <c r="K14" s="7"/>
      <c r="L14" s="68"/>
      <c r="M14" s="22"/>
      <c r="N14" s="22"/>
      <c r="O14" s="22"/>
      <c r="P14" s="22"/>
      <c r="Q14" s="68"/>
      <c r="R14" s="70"/>
      <c r="S14" s="70"/>
      <c r="T14" s="70"/>
      <c r="U14" s="22"/>
      <c r="V14" s="68"/>
      <c r="W14" s="22"/>
      <c r="X14" s="22"/>
      <c r="Y14" s="22"/>
      <c r="Z14" s="22"/>
      <c r="AA14" s="68"/>
      <c r="AB14" s="22"/>
      <c r="AC14" s="22"/>
      <c r="AD14" s="22"/>
      <c r="AE14" s="22"/>
      <c r="AF14" s="68"/>
      <c r="AG14" s="69">
        <v>12</v>
      </c>
      <c r="AH14" s="22">
        <v>0</v>
      </c>
      <c r="AI14" s="22">
        <v>17</v>
      </c>
      <c r="AJ14" s="72">
        <v>0</v>
      </c>
      <c r="AL14" s="22">
        <v>48</v>
      </c>
      <c r="AM14" s="22">
        <v>0</v>
      </c>
      <c r="AN14" s="22">
        <v>52</v>
      </c>
      <c r="AO14" s="72">
        <v>1</v>
      </c>
      <c r="AV14" s="22">
        <v>12</v>
      </c>
      <c r="AW14" s="22">
        <v>0</v>
      </c>
      <c r="AX14" s="22">
        <v>12</v>
      </c>
      <c r="AY14" s="96">
        <v>0</v>
      </c>
      <c r="BA14" s="22">
        <v>24</v>
      </c>
      <c r="BB14" s="22">
        <v>1</v>
      </c>
      <c r="BC14" s="22">
        <v>11</v>
      </c>
      <c r="BD14" s="96">
        <v>1</v>
      </c>
      <c r="BZ14" s="22">
        <v>24</v>
      </c>
      <c r="CA14" s="22">
        <v>0</v>
      </c>
      <c r="CB14" s="22">
        <v>24</v>
      </c>
      <c r="CC14" s="72">
        <v>1</v>
      </c>
      <c r="CJ14" s="69">
        <v>24</v>
      </c>
      <c r="CK14" s="69">
        <v>0</v>
      </c>
      <c r="CL14" s="69">
        <v>39</v>
      </c>
      <c r="CM14" s="96">
        <v>3</v>
      </c>
      <c r="EK14" s="52"/>
      <c r="EO14" s="4"/>
      <c r="EP14" s="52"/>
    </row>
    <row r="15" spans="1:151" x14ac:dyDescent="0.25">
      <c r="A15" s="81" t="str">
        <f>BT2</f>
        <v>Stewart</v>
      </c>
      <c r="B15" s="86">
        <f>BT35</f>
        <v>14.4</v>
      </c>
      <c r="C15" s="88">
        <f>BU35</f>
        <v>88</v>
      </c>
      <c r="D15" s="88">
        <f>BV35</f>
        <v>2</v>
      </c>
      <c r="E15" s="88">
        <f>BW35</f>
        <v>88</v>
      </c>
      <c r="F15" s="88">
        <f>BX35</f>
        <v>2</v>
      </c>
      <c r="G15" s="94">
        <f t="shared" si="5"/>
        <v>44</v>
      </c>
      <c r="H15" s="95"/>
      <c r="I15" s="94">
        <f t="shared" si="3"/>
        <v>44</v>
      </c>
      <c r="J15" s="94">
        <f t="shared" si="4"/>
        <v>6</v>
      </c>
      <c r="K15" s="7"/>
      <c r="L15" s="68"/>
      <c r="M15" s="22"/>
      <c r="N15" s="22"/>
      <c r="O15" s="22"/>
      <c r="P15" s="22"/>
      <c r="Q15" s="68"/>
      <c r="R15" s="70"/>
      <c r="S15" s="70"/>
      <c r="T15" s="70"/>
      <c r="U15" s="22"/>
      <c r="V15" s="68"/>
      <c r="W15" s="22"/>
      <c r="X15" s="22"/>
      <c r="Y15" s="22"/>
      <c r="Z15" s="22"/>
      <c r="AA15" s="68"/>
      <c r="AB15" s="22"/>
      <c r="AC15" s="22"/>
      <c r="AD15" s="22"/>
      <c r="AE15" s="22"/>
      <c r="AF15" s="68"/>
      <c r="AG15" s="70"/>
      <c r="AH15" s="22"/>
      <c r="AI15" s="22"/>
      <c r="AJ15" s="22"/>
      <c r="AK15" s="68"/>
      <c r="AL15" s="22">
        <v>12</v>
      </c>
      <c r="AM15" s="22">
        <v>0</v>
      </c>
      <c r="AN15" s="22">
        <v>11</v>
      </c>
      <c r="AO15" s="22">
        <v>0</v>
      </c>
      <c r="AP15" s="68"/>
      <c r="AQ15" s="22"/>
      <c r="AR15" s="22"/>
      <c r="AS15" s="22"/>
      <c r="AT15" s="22"/>
      <c r="AU15" s="68"/>
      <c r="AV15" s="22">
        <v>24</v>
      </c>
      <c r="AW15" s="22">
        <v>0</v>
      </c>
      <c r="AX15" s="22">
        <v>22</v>
      </c>
      <c r="AY15" s="72">
        <v>0</v>
      </c>
      <c r="BA15" s="22">
        <v>15</v>
      </c>
      <c r="BB15" s="22">
        <v>0</v>
      </c>
      <c r="BC15" s="22">
        <v>12</v>
      </c>
      <c r="BD15" s="72">
        <v>2</v>
      </c>
      <c r="BK15" s="69"/>
      <c r="BL15" s="22"/>
      <c r="BM15" s="22"/>
      <c r="BN15" s="22"/>
      <c r="BP15" s="69"/>
      <c r="BQ15" s="22"/>
      <c r="BR15" s="22"/>
      <c r="BS15" s="22"/>
      <c r="BT15" s="68"/>
      <c r="BU15" s="22"/>
      <c r="BV15" s="22"/>
      <c r="BW15" s="22"/>
      <c r="BX15" s="22"/>
      <c r="BY15" s="68"/>
      <c r="BZ15" s="22">
        <v>12</v>
      </c>
      <c r="CA15" s="22">
        <v>0</v>
      </c>
      <c r="CB15" s="22">
        <v>9</v>
      </c>
      <c r="CC15" s="22">
        <v>1</v>
      </c>
      <c r="CD15" s="68"/>
      <c r="CI15" s="4"/>
      <c r="CJ15" s="69">
        <v>30</v>
      </c>
      <c r="CK15" s="69">
        <v>0</v>
      </c>
      <c r="CL15" s="69">
        <v>20</v>
      </c>
      <c r="CM15" s="69">
        <v>1</v>
      </c>
      <c r="CN15" s="30"/>
      <c r="CS15" s="30"/>
      <c r="CX15" s="30"/>
      <c r="DC15" s="30"/>
      <c r="DH15" s="30"/>
      <c r="DM15" s="30"/>
      <c r="DQ15" s="52"/>
      <c r="DV15" s="52"/>
      <c r="EA15" s="52"/>
      <c r="EF15" s="52"/>
      <c r="EK15" s="52"/>
      <c r="EO15" s="4"/>
      <c r="EP15" s="52"/>
    </row>
    <row r="16" spans="1:151" x14ac:dyDescent="0.25">
      <c r="A16" s="80" t="str">
        <f>BY2</f>
        <v>Thomas D</v>
      </c>
      <c r="B16" s="86">
        <f>BY35</f>
        <v>79</v>
      </c>
      <c r="C16" s="88">
        <f>BZ35</f>
        <v>474</v>
      </c>
      <c r="D16" s="88">
        <f>CA35</f>
        <v>3</v>
      </c>
      <c r="E16" s="88">
        <f>CB35</f>
        <v>454</v>
      </c>
      <c r="F16" s="88">
        <f>CC35</f>
        <v>25</v>
      </c>
      <c r="G16" s="94">
        <f t="shared" si="5"/>
        <v>18.16</v>
      </c>
      <c r="H16" s="95">
        <v>2</v>
      </c>
      <c r="I16" s="94">
        <f t="shared" si="3"/>
        <v>18.96</v>
      </c>
      <c r="J16" s="94">
        <f t="shared" si="4"/>
        <v>5.7468354430379751</v>
      </c>
      <c r="K16" s="7"/>
      <c r="L16" s="68"/>
      <c r="M16" s="22"/>
      <c r="N16" s="22"/>
      <c r="O16" s="22"/>
      <c r="P16" s="22"/>
      <c r="Q16" s="68"/>
      <c r="R16" s="70"/>
      <c r="S16" s="70"/>
      <c r="T16" s="70"/>
      <c r="U16" s="22"/>
      <c r="V16" s="68"/>
      <c r="W16" s="22"/>
      <c r="X16" s="22"/>
      <c r="Y16" s="22"/>
      <c r="Z16" s="22"/>
      <c r="AA16" s="68"/>
      <c r="AB16" s="22"/>
      <c r="AC16" s="22"/>
      <c r="AD16" s="22"/>
      <c r="AE16" s="22"/>
      <c r="AF16" s="68"/>
      <c r="AG16" s="70"/>
      <c r="AH16" s="22"/>
      <c r="AI16" s="22"/>
      <c r="AJ16" s="22"/>
      <c r="AK16" s="68"/>
      <c r="AL16" s="22">
        <v>30</v>
      </c>
      <c r="AM16" s="22">
        <v>0</v>
      </c>
      <c r="AN16" s="22">
        <v>23</v>
      </c>
      <c r="AO16" s="22">
        <v>0</v>
      </c>
      <c r="AP16" s="68"/>
      <c r="AQ16" s="22"/>
      <c r="AR16" s="22"/>
      <c r="AS16" s="22"/>
      <c r="AT16" s="22"/>
      <c r="AU16" s="68"/>
      <c r="AV16" s="22">
        <v>30</v>
      </c>
      <c r="AW16" s="22">
        <v>1</v>
      </c>
      <c r="AX16" s="22">
        <v>25</v>
      </c>
      <c r="AY16" s="96">
        <v>1</v>
      </c>
      <c r="AZ16" s="68"/>
      <c r="BA16" s="22">
        <v>36</v>
      </c>
      <c r="BB16" s="22">
        <v>0</v>
      </c>
      <c r="BC16" s="22">
        <v>36</v>
      </c>
      <c r="BD16" s="72">
        <v>1</v>
      </c>
      <c r="BE16" s="70"/>
      <c r="BF16" s="70"/>
      <c r="BG16" s="22"/>
      <c r="BH16" s="22"/>
      <c r="BI16" s="22"/>
      <c r="BJ16" s="68"/>
      <c r="BK16" s="70"/>
      <c r="BL16" s="22"/>
      <c r="BM16" s="22"/>
      <c r="BN16" s="22"/>
      <c r="BO16" s="68"/>
      <c r="BP16" s="70"/>
      <c r="BQ16" s="22"/>
      <c r="BR16" s="22"/>
      <c r="BS16" s="22"/>
      <c r="BT16" s="68"/>
      <c r="BU16" s="22"/>
      <c r="BV16" s="22"/>
      <c r="BW16" s="22"/>
      <c r="BX16" s="22"/>
      <c r="BY16" s="68"/>
      <c r="BZ16" s="22">
        <v>24</v>
      </c>
      <c r="CA16" s="22">
        <v>0</v>
      </c>
      <c r="CB16" s="22">
        <v>26</v>
      </c>
      <c r="CC16" s="22">
        <v>2</v>
      </c>
      <c r="CD16" s="68"/>
      <c r="CI16" s="4"/>
      <c r="CJ16" s="69">
        <v>12</v>
      </c>
      <c r="CK16" s="69">
        <v>0</v>
      </c>
      <c r="CL16" s="69">
        <v>15</v>
      </c>
      <c r="CM16" s="69">
        <v>0</v>
      </c>
      <c r="CN16" s="30"/>
      <c r="CS16" s="30"/>
      <c r="CX16" s="30"/>
      <c r="DC16" s="30"/>
      <c r="DH16" s="30"/>
      <c r="DM16" s="30"/>
      <c r="DQ16" s="52"/>
      <c r="DV16" s="52"/>
      <c r="EA16" s="52"/>
      <c r="EF16" s="52"/>
      <c r="EK16" s="52"/>
      <c r="EO16" s="4"/>
      <c r="EP16" s="52"/>
    </row>
    <row r="17" spans="1:146" x14ac:dyDescent="0.25">
      <c r="A17" s="76" t="str">
        <f>CI2</f>
        <v>Warren L</v>
      </c>
      <c r="B17" s="86">
        <f>CI35</f>
        <v>80</v>
      </c>
      <c r="C17" s="88">
        <f>CJ35</f>
        <v>480</v>
      </c>
      <c r="D17" s="88">
        <f>CK35</f>
        <v>4</v>
      </c>
      <c r="E17" s="88">
        <f>CL35</f>
        <v>468</v>
      </c>
      <c r="F17" s="88">
        <f>CM35</f>
        <v>14</v>
      </c>
      <c r="G17" s="94">
        <f t="shared" si="5"/>
        <v>33.428571428571431</v>
      </c>
      <c r="H17" s="95">
        <v>1</v>
      </c>
      <c r="I17" s="94">
        <f t="shared" si="3"/>
        <v>34.285714285714285</v>
      </c>
      <c r="J17" s="94">
        <f t="shared" si="4"/>
        <v>5.85</v>
      </c>
      <c r="K17" s="7"/>
      <c r="L17" s="68"/>
      <c r="M17" s="70"/>
      <c r="N17" s="22"/>
      <c r="O17" s="22"/>
      <c r="P17" s="22"/>
      <c r="Q17" s="68"/>
      <c r="R17" s="70"/>
      <c r="S17" s="70"/>
      <c r="T17" s="70"/>
      <c r="U17" s="22"/>
      <c r="V17" s="68"/>
      <c r="W17" s="22"/>
      <c r="X17" s="22"/>
      <c r="Y17" s="22"/>
      <c r="Z17" s="22"/>
      <c r="AA17" s="68"/>
      <c r="AB17" s="22"/>
      <c r="AC17" s="22"/>
      <c r="AD17" s="22"/>
      <c r="AE17" s="22"/>
      <c r="AF17" s="68"/>
      <c r="AG17" s="70"/>
      <c r="AH17" s="22"/>
      <c r="AI17" s="22"/>
      <c r="AJ17" s="22"/>
      <c r="AK17" s="68"/>
      <c r="AL17" s="70">
        <v>24</v>
      </c>
      <c r="AM17" s="22">
        <v>0</v>
      </c>
      <c r="AN17" s="22">
        <v>35</v>
      </c>
      <c r="AO17" s="22">
        <v>1</v>
      </c>
      <c r="AP17" s="68"/>
      <c r="AQ17" s="22"/>
      <c r="AR17" s="22"/>
      <c r="AS17" s="22"/>
      <c r="AT17" s="22"/>
      <c r="AU17" s="68"/>
      <c r="AV17" s="22">
        <v>12</v>
      </c>
      <c r="AW17" s="22">
        <v>0</v>
      </c>
      <c r="AX17" s="22">
        <v>17</v>
      </c>
      <c r="AY17" s="22">
        <v>0</v>
      </c>
      <c r="AZ17" s="68"/>
      <c r="BA17" s="22"/>
      <c r="BB17" s="22"/>
      <c r="BC17" s="22"/>
      <c r="BD17" s="22"/>
      <c r="BE17" s="68"/>
      <c r="BF17" s="70"/>
      <c r="BG17" s="22"/>
      <c r="BH17" s="22"/>
      <c r="BI17" s="22"/>
      <c r="BJ17" s="68"/>
      <c r="BK17" s="70"/>
      <c r="BL17" s="22"/>
      <c r="BM17" s="22"/>
      <c r="BN17" s="22"/>
      <c r="BO17" s="68"/>
      <c r="BP17" s="70"/>
      <c r="BQ17" s="22"/>
      <c r="BR17" s="22"/>
      <c r="BS17" s="22"/>
      <c r="BT17" s="68"/>
      <c r="BU17" s="22"/>
      <c r="BV17" s="22"/>
      <c r="BW17" s="22"/>
      <c r="BX17" s="22"/>
      <c r="BY17" s="68"/>
      <c r="BZ17" s="22">
        <v>30</v>
      </c>
      <c r="CA17" s="22">
        <v>0</v>
      </c>
      <c r="CB17" s="22">
        <v>14</v>
      </c>
      <c r="CC17" s="22">
        <v>2</v>
      </c>
      <c r="CD17" s="68"/>
      <c r="CI17" s="4"/>
      <c r="CJ17" s="69">
        <v>12</v>
      </c>
      <c r="CK17" s="69">
        <v>0</v>
      </c>
      <c r="CL17" s="69">
        <v>21</v>
      </c>
      <c r="CM17" s="69">
        <v>0</v>
      </c>
      <c r="CN17" s="30"/>
      <c r="CS17" s="30"/>
      <c r="CX17" s="30"/>
      <c r="DC17" s="30"/>
      <c r="DH17" s="30"/>
      <c r="DM17" s="30"/>
      <c r="DQ17" s="52"/>
      <c r="DV17" s="52"/>
      <c r="EA17" s="52"/>
      <c r="EF17" s="52"/>
      <c r="EK17" s="52"/>
      <c r="EO17" s="4"/>
      <c r="EP17" s="52"/>
    </row>
    <row r="18" spans="1:146" x14ac:dyDescent="0.25">
      <c r="A18" s="77" t="str">
        <f>DM2</f>
        <v>White G</v>
      </c>
      <c r="B18" s="86">
        <f>DM35</f>
        <v>12</v>
      </c>
      <c r="C18" s="88">
        <f>DN35</f>
        <v>72</v>
      </c>
      <c r="D18" s="88">
        <f>DO35</f>
        <v>0</v>
      </c>
      <c r="E18" s="88">
        <f>DP35</f>
        <v>64</v>
      </c>
      <c r="F18" s="88">
        <f>DQ35</f>
        <v>1</v>
      </c>
      <c r="G18" s="94">
        <f t="shared" si="5"/>
        <v>64</v>
      </c>
      <c r="H18" s="95"/>
      <c r="I18" s="94">
        <f t="shared" si="3"/>
        <v>72</v>
      </c>
      <c r="J18" s="94">
        <f t="shared" si="4"/>
        <v>5.333333333333333</v>
      </c>
      <c r="K18" s="7"/>
      <c r="L18" s="68"/>
      <c r="M18" s="70"/>
      <c r="N18" s="22"/>
      <c r="O18" s="22"/>
      <c r="P18" s="22"/>
      <c r="Q18" s="68"/>
      <c r="R18" s="70"/>
      <c r="S18" s="70"/>
      <c r="T18" s="70"/>
      <c r="U18" s="22"/>
      <c r="V18" s="68"/>
      <c r="W18" s="22"/>
      <c r="X18" s="22"/>
      <c r="Y18" s="22"/>
      <c r="Z18" s="22"/>
      <c r="AA18" s="68"/>
      <c r="AB18" s="22"/>
      <c r="AC18" s="22"/>
      <c r="AD18" s="22"/>
      <c r="AE18" s="22"/>
      <c r="AF18" s="68"/>
      <c r="AG18" s="70"/>
      <c r="AH18" s="22"/>
      <c r="AI18" s="22"/>
      <c r="AJ18" s="22"/>
      <c r="AK18" s="68"/>
      <c r="AL18" s="22">
        <v>30</v>
      </c>
      <c r="AM18" s="22">
        <v>2</v>
      </c>
      <c r="AN18" s="22">
        <v>12</v>
      </c>
      <c r="AO18" s="22">
        <v>1</v>
      </c>
      <c r="AP18" s="68"/>
      <c r="AQ18" s="22"/>
      <c r="AR18" s="22"/>
      <c r="AS18" s="22"/>
      <c r="AT18" s="22"/>
      <c r="AU18" s="68"/>
      <c r="AV18" s="22">
        <v>30</v>
      </c>
      <c r="AW18" s="22">
        <v>1</v>
      </c>
      <c r="AX18" s="22">
        <v>20</v>
      </c>
      <c r="AY18" s="22">
        <v>3</v>
      </c>
      <c r="AZ18" s="68"/>
      <c r="BA18" s="22"/>
      <c r="BB18" s="22"/>
      <c r="BC18" s="22"/>
      <c r="BD18" s="22"/>
      <c r="BE18" s="68"/>
      <c r="BF18" s="70"/>
      <c r="BG18" s="22"/>
      <c r="BH18" s="22"/>
      <c r="BI18" s="22"/>
      <c r="BJ18" s="68"/>
      <c r="BK18" s="70"/>
      <c r="BL18" s="22"/>
      <c r="BM18" s="22"/>
      <c r="BN18" s="22"/>
      <c r="BO18" s="30"/>
      <c r="BP18" s="69"/>
      <c r="BQ18" s="22"/>
      <c r="BR18" s="22"/>
      <c r="BS18" s="22"/>
      <c r="BT18" s="68"/>
      <c r="BU18" s="22"/>
      <c r="BV18" s="22"/>
      <c r="BW18" s="22"/>
      <c r="BX18" s="22"/>
      <c r="BY18" s="30"/>
      <c r="BZ18" s="22">
        <v>18</v>
      </c>
      <c r="CA18" s="22">
        <v>0</v>
      </c>
      <c r="CB18" s="22">
        <v>21</v>
      </c>
      <c r="CC18" s="22">
        <v>0</v>
      </c>
      <c r="CD18" s="68"/>
      <c r="CJ18" s="69">
        <v>30</v>
      </c>
      <c r="CK18" s="69">
        <v>0</v>
      </c>
      <c r="CL18" s="69">
        <v>17</v>
      </c>
      <c r="CM18" s="69">
        <v>1</v>
      </c>
      <c r="CN18" s="30"/>
      <c r="CS18" s="30"/>
      <c r="CX18" s="30"/>
      <c r="DC18" s="30"/>
      <c r="DH18" s="30"/>
      <c r="DM18" s="30"/>
      <c r="DQ18" s="52"/>
      <c r="DV18" s="52"/>
      <c r="EA18" s="52"/>
      <c r="EF18" s="52"/>
      <c r="EK18" s="52"/>
      <c r="EO18" s="4"/>
      <c r="EP18" s="52"/>
    </row>
    <row r="19" spans="1:146" x14ac:dyDescent="0.25">
      <c r="K19" s="7"/>
      <c r="L19" s="68"/>
      <c r="M19" s="70"/>
      <c r="N19" s="22"/>
      <c r="O19" s="22"/>
      <c r="P19" s="22"/>
      <c r="Q19" s="68"/>
      <c r="R19" s="70"/>
      <c r="S19" s="70"/>
      <c r="T19" s="70"/>
      <c r="U19" s="22"/>
      <c r="V19" s="68"/>
      <c r="W19" s="22"/>
      <c r="X19" s="22"/>
      <c r="Y19" s="22"/>
      <c r="Z19" s="22"/>
      <c r="AA19" s="68"/>
      <c r="AB19" s="22"/>
      <c r="AC19" s="22"/>
      <c r="AD19" s="22"/>
      <c r="AE19" s="22"/>
      <c r="AF19" s="68"/>
      <c r="AG19" s="70"/>
      <c r="AH19" s="22"/>
      <c r="AI19" s="22"/>
      <c r="AJ19" s="22"/>
      <c r="AK19" s="68"/>
      <c r="AL19" s="22">
        <v>24</v>
      </c>
      <c r="AM19" s="22">
        <v>0</v>
      </c>
      <c r="AN19" s="22">
        <v>14</v>
      </c>
      <c r="AO19" s="22">
        <v>2</v>
      </c>
      <c r="AP19" s="68"/>
      <c r="AQ19" s="22"/>
      <c r="AR19" s="22"/>
      <c r="AS19" s="22"/>
      <c r="AT19" s="22"/>
      <c r="AU19" s="68"/>
      <c r="AV19" s="22">
        <v>18</v>
      </c>
      <c r="AW19" s="22">
        <v>0</v>
      </c>
      <c r="AX19" s="22">
        <v>19</v>
      </c>
      <c r="AY19" s="22">
        <v>2</v>
      </c>
      <c r="AZ19" s="68"/>
      <c r="BA19" s="22"/>
      <c r="BB19" s="22"/>
      <c r="BC19" s="22"/>
      <c r="BD19" s="22"/>
      <c r="BE19" s="68"/>
      <c r="BF19" s="70"/>
      <c r="BG19" s="22"/>
      <c r="BH19" s="22"/>
      <c r="BI19" s="22"/>
      <c r="BJ19" s="68"/>
      <c r="BK19" s="69"/>
      <c r="BL19" s="22"/>
      <c r="BM19" s="22"/>
      <c r="BN19" s="22"/>
      <c r="BO19" s="30"/>
      <c r="BP19" s="69"/>
      <c r="BQ19" s="22"/>
      <c r="BR19" s="22"/>
      <c r="BS19" s="22"/>
      <c r="BT19" s="68"/>
      <c r="BU19" s="22"/>
      <c r="BV19" s="22"/>
      <c r="BW19" s="22"/>
      <c r="BX19" s="22"/>
      <c r="BY19" s="30"/>
      <c r="BZ19" s="22">
        <v>48</v>
      </c>
      <c r="CA19" s="22">
        <v>1</v>
      </c>
      <c r="CB19" s="22">
        <v>32</v>
      </c>
      <c r="CC19" s="22">
        <v>2</v>
      </c>
      <c r="CD19" s="68"/>
      <c r="CJ19" s="69">
        <v>18</v>
      </c>
      <c r="CK19" s="69">
        <v>0</v>
      </c>
      <c r="CL19" s="69">
        <v>18</v>
      </c>
      <c r="CM19" s="69">
        <v>0</v>
      </c>
      <c r="CN19" s="30"/>
      <c r="CS19" s="30"/>
      <c r="CX19" s="30"/>
      <c r="DC19" s="30"/>
      <c r="DH19" s="30"/>
      <c r="DM19" s="30"/>
      <c r="DQ19" s="52"/>
      <c r="DV19" s="52"/>
      <c r="EA19" s="52"/>
      <c r="EF19" s="52"/>
      <c r="EK19" s="52"/>
      <c r="EO19" s="4"/>
      <c r="EP19" s="52"/>
    </row>
    <row r="20" spans="1:146" x14ac:dyDescent="0.25">
      <c r="A20" s="82" t="s">
        <v>2</v>
      </c>
      <c r="B20" s="22"/>
      <c r="C20" s="88"/>
      <c r="D20" s="88"/>
      <c r="E20" s="88"/>
      <c r="F20" s="88"/>
      <c r="G20" s="22"/>
      <c r="H20" s="95"/>
      <c r="I20" s="22"/>
      <c r="J20" s="22"/>
      <c r="K20" s="7"/>
      <c r="L20" s="68"/>
      <c r="M20" s="70"/>
      <c r="N20" s="22"/>
      <c r="O20" s="22"/>
      <c r="P20" s="22"/>
      <c r="Q20" s="68"/>
      <c r="R20" s="70"/>
      <c r="S20" s="70"/>
      <c r="T20" s="70"/>
      <c r="U20" s="22"/>
      <c r="V20" s="68"/>
      <c r="W20" s="22"/>
      <c r="X20" s="22"/>
      <c r="Y20" s="22"/>
      <c r="Z20" s="22"/>
      <c r="AA20" s="68"/>
      <c r="AB20" s="22"/>
      <c r="AC20" s="22"/>
      <c r="AD20" s="22"/>
      <c r="AE20" s="22"/>
      <c r="AF20" s="68"/>
      <c r="AG20" s="70"/>
      <c r="AH20" s="22"/>
      <c r="AI20" s="22"/>
      <c r="AJ20" s="22"/>
      <c r="AK20" s="68"/>
      <c r="AL20" s="22">
        <v>48</v>
      </c>
      <c r="AM20" s="22">
        <v>3</v>
      </c>
      <c r="AN20" s="22">
        <v>23</v>
      </c>
      <c r="AO20" s="22">
        <v>0</v>
      </c>
      <c r="AP20" s="68"/>
      <c r="AQ20" s="22"/>
      <c r="AR20" s="22"/>
      <c r="AS20" s="22"/>
      <c r="AT20" s="22"/>
      <c r="AU20" s="68"/>
      <c r="AV20" s="22">
        <v>30</v>
      </c>
      <c r="AW20" s="22">
        <v>0</v>
      </c>
      <c r="AX20" s="22">
        <v>36</v>
      </c>
      <c r="AY20" s="22">
        <v>0</v>
      </c>
      <c r="AZ20" s="68"/>
      <c r="BA20" s="22"/>
      <c r="BB20" s="22"/>
      <c r="BC20" s="22"/>
      <c r="BD20" s="22"/>
      <c r="BE20" s="68"/>
      <c r="BF20" s="70"/>
      <c r="BG20" s="22"/>
      <c r="BH20" s="22"/>
      <c r="BI20" s="22"/>
      <c r="BJ20" s="68"/>
      <c r="BK20" s="69"/>
      <c r="BL20" s="22"/>
      <c r="BM20" s="22"/>
      <c r="BN20" s="22"/>
      <c r="BO20" s="30"/>
      <c r="BP20" s="69"/>
      <c r="BQ20" s="22"/>
      <c r="BR20" s="22"/>
      <c r="BS20" s="22"/>
      <c r="BT20" s="68"/>
      <c r="BU20" s="22"/>
      <c r="BV20" s="22"/>
      <c r="BW20" s="22"/>
      <c r="BX20" s="22"/>
      <c r="BY20" s="30"/>
      <c r="BZ20" s="22">
        <v>24</v>
      </c>
      <c r="CA20" s="22">
        <v>0</v>
      </c>
      <c r="CB20" s="22">
        <v>35</v>
      </c>
      <c r="CC20" s="22">
        <v>0</v>
      </c>
      <c r="CD20" s="68"/>
      <c r="CJ20" s="69">
        <v>36</v>
      </c>
      <c r="CK20" s="69">
        <v>0</v>
      </c>
      <c r="CL20" s="69">
        <v>39</v>
      </c>
      <c r="CM20" s="69">
        <v>1</v>
      </c>
      <c r="CN20" s="30"/>
      <c r="CS20" s="30"/>
      <c r="CX20" s="30"/>
      <c r="DC20" s="30"/>
      <c r="DH20" s="30"/>
      <c r="DM20" s="30"/>
      <c r="DQ20" s="52"/>
      <c r="DV20" s="52"/>
      <c r="EA20" s="52"/>
      <c r="EF20" s="52"/>
      <c r="EK20" s="52"/>
      <c r="EO20" s="4"/>
      <c r="EP20" s="52"/>
    </row>
    <row r="21" spans="1:146" x14ac:dyDescent="0.25">
      <c r="A21" s="77" t="s">
        <v>1133</v>
      </c>
      <c r="B21" s="86">
        <f>EQ35</f>
        <v>5</v>
      </c>
      <c r="C21" s="22">
        <f>ER35</f>
        <v>30</v>
      </c>
      <c r="D21" s="22">
        <f>ES35</f>
        <v>0</v>
      </c>
      <c r="E21" s="22">
        <f>ET35</f>
        <v>38</v>
      </c>
      <c r="F21" s="22">
        <f>EU35</f>
        <v>0</v>
      </c>
      <c r="G21" s="22"/>
      <c r="H21" s="95"/>
      <c r="I21" s="22"/>
      <c r="J21" s="22"/>
      <c r="K21" s="7"/>
      <c r="L21" s="68"/>
      <c r="M21" s="70"/>
      <c r="N21" s="22"/>
      <c r="O21" s="22"/>
      <c r="P21" s="22"/>
      <c r="Q21" s="68"/>
      <c r="R21" s="70"/>
      <c r="S21" s="70"/>
      <c r="T21" s="70"/>
      <c r="U21" s="22"/>
      <c r="V21" s="68"/>
      <c r="W21" s="22"/>
      <c r="X21" s="22"/>
      <c r="Y21" s="22"/>
      <c r="Z21" s="22"/>
      <c r="AA21" s="68"/>
      <c r="AB21" s="22"/>
      <c r="AC21" s="22"/>
      <c r="AD21" s="22"/>
      <c r="AE21" s="22"/>
      <c r="AF21" s="68"/>
      <c r="AG21" s="70"/>
      <c r="AH21" s="22"/>
      <c r="AI21" s="22"/>
      <c r="AJ21" s="22"/>
      <c r="AK21" s="68"/>
      <c r="AL21" s="22"/>
      <c r="AM21" s="22"/>
      <c r="AN21" s="22"/>
      <c r="AO21" s="22"/>
      <c r="AP21" s="68"/>
      <c r="AQ21" s="22"/>
      <c r="AR21" s="22"/>
      <c r="AS21" s="22"/>
      <c r="AT21" s="22"/>
      <c r="AU21" s="68"/>
      <c r="AV21" s="22">
        <v>12</v>
      </c>
      <c r="AW21" s="22">
        <v>0</v>
      </c>
      <c r="AX21" s="22">
        <v>37</v>
      </c>
      <c r="AY21" s="22">
        <v>1</v>
      </c>
      <c r="AZ21" s="68"/>
      <c r="BA21" s="22"/>
      <c r="BB21" s="22"/>
      <c r="BC21" s="22"/>
      <c r="BD21" s="22"/>
      <c r="BE21" s="68"/>
      <c r="BF21" s="70"/>
      <c r="BG21" s="22"/>
      <c r="BH21" s="22"/>
      <c r="BI21" s="22"/>
      <c r="BJ21" s="68"/>
      <c r="BK21" s="69"/>
      <c r="BL21" s="22"/>
      <c r="BM21" s="22"/>
      <c r="BN21" s="22"/>
      <c r="BO21" s="30"/>
      <c r="BP21" s="69"/>
      <c r="BQ21" s="22"/>
      <c r="BR21" s="22"/>
      <c r="BS21" s="22"/>
      <c r="BT21" s="68"/>
      <c r="BU21" s="22"/>
      <c r="BV21" s="22"/>
      <c r="BW21" s="22"/>
      <c r="BX21" s="22"/>
      <c r="BY21" s="30"/>
      <c r="BZ21" s="22">
        <v>12</v>
      </c>
      <c r="CA21" s="22">
        <v>1</v>
      </c>
      <c r="CB21" s="22">
        <v>4</v>
      </c>
      <c r="CC21" s="22">
        <v>0</v>
      </c>
      <c r="CD21" s="68"/>
      <c r="CJ21" s="69">
        <v>36</v>
      </c>
      <c r="CK21" s="69">
        <v>0</v>
      </c>
      <c r="CL21" s="69">
        <v>27</v>
      </c>
      <c r="CM21" s="69">
        <v>1</v>
      </c>
      <c r="CN21" s="30"/>
      <c r="CS21" s="30"/>
      <c r="CX21" s="30"/>
      <c r="DC21" s="30"/>
      <c r="DH21" s="30"/>
      <c r="DM21" s="30"/>
      <c r="DQ21" s="52"/>
      <c r="DV21" s="52"/>
      <c r="EA21" s="52"/>
      <c r="EF21" s="52"/>
      <c r="EK21" s="52"/>
      <c r="EO21" s="4"/>
      <c r="EP21" s="52"/>
    </row>
    <row r="22" spans="1:146" x14ac:dyDescent="0.25">
      <c r="A22" s="49" t="str">
        <f>Q2</f>
        <v>Biggs S</v>
      </c>
      <c r="B22" s="86">
        <f>Q35</f>
        <v>7</v>
      </c>
      <c r="C22" s="88">
        <f>R35</f>
        <v>42</v>
      </c>
      <c r="D22" s="88">
        <f>S35</f>
        <v>0</v>
      </c>
      <c r="E22" s="88">
        <f>T35</f>
        <v>24</v>
      </c>
      <c r="F22" s="88">
        <f>U35</f>
        <v>2</v>
      </c>
      <c r="G22" s="94">
        <f>E22/F22</f>
        <v>12</v>
      </c>
      <c r="H22" s="95"/>
      <c r="I22" s="94">
        <f>C22/F22</f>
        <v>21</v>
      </c>
      <c r="J22" s="94">
        <f>6*E22/C22</f>
        <v>3.4285714285714284</v>
      </c>
      <c r="K22" s="7"/>
      <c r="L22" s="68"/>
      <c r="M22" s="70"/>
      <c r="N22" s="22"/>
      <c r="O22" s="22"/>
      <c r="P22" s="22"/>
      <c r="Q22" s="68"/>
      <c r="R22" s="70"/>
      <c r="S22" s="70"/>
      <c r="T22" s="70"/>
      <c r="U22" s="22"/>
      <c r="V22" s="68"/>
      <c r="W22" s="22"/>
      <c r="X22" s="22"/>
      <c r="Y22" s="22"/>
      <c r="Z22" s="22"/>
      <c r="AA22" s="68"/>
      <c r="AB22" s="22"/>
      <c r="AC22" s="22"/>
      <c r="AD22" s="22"/>
      <c r="AE22" s="22"/>
      <c r="AF22" s="68"/>
      <c r="AG22" s="70"/>
      <c r="AH22" s="22"/>
      <c r="AI22" s="22"/>
      <c r="AJ22" s="22"/>
      <c r="AK22" s="30"/>
      <c r="AL22" s="22"/>
      <c r="AM22" s="22"/>
      <c r="AN22" s="22"/>
      <c r="AO22" s="22"/>
      <c r="AP22" s="68"/>
      <c r="AQ22" s="22"/>
      <c r="AR22" s="22"/>
      <c r="AS22" s="22"/>
      <c r="AT22" s="22"/>
      <c r="AU22" s="68"/>
      <c r="AV22" s="22">
        <v>11</v>
      </c>
      <c r="AW22" s="22">
        <v>0</v>
      </c>
      <c r="AX22" s="22">
        <v>11</v>
      </c>
      <c r="AY22" s="22">
        <v>1</v>
      </c>
      <c r="AZ22" s="68"/>
      <c r="BA22" s="22"/>
      <c r="BB22" s="22"/>
      <c r="BC22" s="22"/>
      <c r="BD22" s="22"/>
      <c r="BE22" s="68"/>
      <c r="BF22" s="70"/>
      <c r="BG22" s="22"/>
      <c r="BH22" s="22"/>
      <c r="BI22" s="22"/>
      <c r="BJ22" s="68"/>
      <c r="BK22" s="69"/>
      <c r="BL22" s="22"/>
      <c r="BM22" s="22"/>
      <c r="BN22" s="22"/>
      <c r="BO22" s="30"/>
      <c r="BP22" s="69"/>
      <c r="BQ22" s="22"/>
      <c r="BR22" s="22"/>
      <c r="BS22" s="22"/>
      <c r="BT22" s="68"/>
      <c r="BU22" s="22"/>
      <c r="BV22" s="22"/>
      <c r="BW22" s="22"/>
      <c r="BX22" s="22"/>
      <c r="BY22" s="30"/>
      <c r="BZ22" s="22"/>
      <c r="CA22" s="22"/>
      <c r="CB22" s="22"/>
      <c r="CC22" s="22"/>
      <c r="CD22" s="68"/>
      <c r="CN22" s="30"/>
      <c r="CS22" s="30"/>
      <c r="CX22" s="30"/>
      <c r="DC22" s="30"/>
      <c r="DH22" s="30"/>
      <c r="DM22" s="30"/>
      <c r="DQ22" s="52"/>
      <c r="DV22" s="52"/>
      <c r="EA22" s="52"/>
      <c r="EF22" s="52"/>
      <c r="EK22" s="52"/>
      <c r="EO22" s="4"/>
      <c r="EP22" s="52"/>
    </row>
    <row r="23" spans="1:146" x14ac:dyDescent="0.25">
      <c r="A23" s="76" t="str">
        <f>CN2</f>
        <v>Davies Rhys</v>
      </c>
      <c r="B23" s="86">
        <f>CN35</f>
        <v>4.2</v>
      </c>
      <c r="C23" s="88">
        <f>CO35</f>
        <v>26</v>
      </c>
      <c r="D23" s="88">
        <f>CP35</f>
        <v>0</v>
      </c>
      <c r="E23" s="88">
        <f>CQ35</f>
        <v>39</v>
      </c>
      <c r="F23" s="88">
        <f>CR35</f>
        <v>2</v>
      </c>
      <c r="G23" s="94"/>
      <c r="H23" s="95"/>
      <c r="I23" s="94"/>
      <c r="J23" s="94">
        <f>6*E23/C23</f>
        <v>9</v>
      </c>
      <c r="K23" s="7"/>
      <c r="L23" s="68"/>
      <c r="M23" s="70"/>
      <c r="N23" s="22"/>
      <c r="O23" s="22"/>
      <c r="P23" s="22"/>
      <c r="Q23" s="68"/>
      <c r="R23" s="70"/>
      <c r="S23" s="70"/>
      <c r="T23" s="70"/>
      <c r="U23" s="22"/>
      <c r="V23" s="68"/>
      <c r="W23" s="22"/>
      <c r="X23" s="22"/>
      <c r="Y23" s="22"/>
      <c r="Z23" s="22"/>
      <c r="AA23" s="68"/>
      <c r="AB23" s="22"/>
      <c r="AC23" s="22"/>
      <c r="AD23" s="22"/>
      <c r="AE23" s="22"/>
      <c r="AF23" s="68"/>
      <c r="AG23" s="70"/>
      <c r="AH23" s="22"/>
      <c r="AI23" s="22"/>
      <c r="AJ23" s="22"/>
      <c r="AK23" s="30"/>
      <c r="AL23" s="22"/>
      <c r="AM23" s="22"/>
      <c r="AN23" s="22"/>
      <c r="AO23" s="22"/>
      <c r="AP23" s="68"/>
      <c r="AQ23" s="22"/>
      <c r="AR23" s="22"/>
      <c r="AS23" s="22"/>
      <c r="AT23" s="22"/>
      <c r="AU23" s="68"/>
      <c r="AV23" s="22"/>
      <c r="AW23" s="22"/>
      <c r="AX23" s="22"/>
      <c r="AY23" s="22"/>
      <c r="AZ23" s="68"/>
      <c r="BA23" s="22"/>
      <c r="BB23" s="22"/>
      <c r="BC23" s="22"/>
      <c r="BD23" s="22"/>
      <c r="BE23" s="68"/>
      <c r="BF23" s="70"/>
      <c r="BG23" s="22"/>
      <c r="BH23" s="22"/>
      <c r="BI23" s="22"/>
      <c r="BJ23" s="68"/>
      <c r="BK23" s="69"/>
      <c r="BL23" s="22"/>
      <c r="BM23" s="22"/>
      <c r="BN23" s="22"/>
      <c r="BO23" s="30"/>
      <c r="BP23" s="69"/>
      <c r="BQ23" s="22"/>
      <c r="BR23" s="22"/>
      <c r="BS23" s="22"/>
      <c r="BT23" s="68"/>
      <c r="BU23" s="22"/>
      <c r="BV23" s="22"/>
      <c r="BW23" s="22"/>
      <c r="BX23" s="22"/>
      <c r="BY23" s="30"/>
      <c r="BZ23" s="22"/>
      <c r="CA23" s="22"/>
      <c r="CB23" s="22"/>
      <c r="CC23" s="22"/>
      <c r="CD23" s="68"/>
      <c r="CN23" s="30"/>
      <c r="CS23" s="30"/>
      <c r="CX23" s="30"/>
      <c r="DC23" s="30"/>
      <c r="DH23" s="30"/>
      <c r="DM23" s="30"/>
      <c r="DQ23" s="52"/>
      <c r="DV23" s="52"/>
      <c r="EA23" s="52"/>
      <c r="EF23" s="52"/>
      <c r="EK23" s="52"/>
      <c r="EO23" s="4"/>
      <c r="EP23" s="52"/>
    </row>
    <row r="24" spans="1:146" x14ac:dyDescent="0.25">
      <c r="A24" s="76" t="s">
        <v>748</v>
      </c>
      <c r="B24" s="86">
        <f>EL35</f>
        <v>2</v>
      </c>
      <c r="C24" s="88">
        <f>EM35</f>
        <v>12</v>
      </c>
      <c r="D24" s="88">
        <f>EN35</f>
        <v>0</v>
      </c>
      <c r="E24" s="88">
        <f>EO35</f>
        <v>29</v>
      </c>
      <c r="F24" s="88">
        <f>EP35</f>
        <v>1</v>
      </c>
      <c r="G24" s="94"/>
      <c r="H24" s="95"/>
      <c r="I24" s="94"/>
      <c r="J24" s="94"/>
      <c r="K24" s="7"/>
      <c r="L24" s="68"/>
      <c r="M24" s="70"/>
      <c r="N24" s="22"/>
      <c r="O24" s="22"/>
      <c r="P24" s="22"/>
      <c r="Q24" s="68"/>
      <c r="R24" s="70"/>
      <c r="S24" s="70"/>
      <c r="T24" s="70"/>
      <c r="U24" s="22"/>
      <c r="V24" s="68"/>
      <c r="W24" s="22"/>
      <c r="X24" s="22"/>
      <c r="Y24" s="22"/>
      <c r="Z24" s="22"/>
      <c r="AA24" s="68"/>
      <c r="AB24" s="22"/>
      <c r="AC24" s="22"/>
      <c r="AD24" s="22"/>
      <c r="AE24" s="22"/>
      <c r="AF24" s="68"/>
      <c r="AG24" s="70"/>
      <c r="AH24" s="22"/>
      <c r="AI24" s="22"/>
      <c r="AJ24" s="22"/>
      <c r="AK24" s="30"/>
      <c r="AL24" s="22"/>
      <c r="AM24" s="22"/>
      <c r="AN24" s="22"/>
      <c r="AO24" s="22"/>
      <c r="AP24" s="68"/>
      <c r="AQ24" s="22"/>
      <c r="AR24" s="22"/>
      <c r="AS24" s="22"/>
      <c r="AT24" s="22"/>
      <c r="AU24" s="68"/>
      <c r="AV24" s="22"/>
      <c r="AW24" s="22"/>
      <c r="AX24" s="22"/>
      <c r="AY24" s="22"/>
      <c r="AZ24" s="68"/>
      <c r="BA24" s="22"/>
      <c r="BB24" s="22"/>
      <c r="BC24" s="22"/>
      <c r="BD24" s="22"/>
      <c r="BE24" s="68"/>
      <c r="BF24" s="70"/>
      <c r="BG24" s="22"/>
      <c r="BH24" s="22"/>
      <c r="BI24" s="22"/>
      <c r="BJ24" s="68"/>
      <c r="BK24" s="69"/>
      <c r="BL24" s="22"/>
      <c r="BM24" s="22"/>
      <c r="BN24" s="22"/>
      <c r="BO24" s="30"/>
      <c r="BP24" s="69"/>
      <c r="BQ24" s="22"/>
      <c r="BR24" s="22"/>
      <c r="BS24" s="22"/>
      <c r="BT24" s="68"/>
      <c r="BU24" s="22"/>
      <c r="BV24" s="22"/>
      <c r="BW24" s="22"/>
      <c r="BX24" s="22"/>
      <c r="BY24" s="30"/>
      <c r="BZ24" s="22"/>
      <c r="CA24" s="22"/>
      <c r="CB24" s="22"/>
      <c r="CC24" s="22"/>
      <c r="CD24" s="68"/>
      <c r="CN24" s="30"/>
      <c r="CS24" s="30"/>
      <c r="CX24" s="30"/>
      <c r="DC24" s="30"/>
      <c r="DH24" s="30"/>
      <c r="DM24" s="30"/>
      <c r="DQ24" s="52"/>
      <c r="DV24" s="52"/>
      <c r="EA24" s="52"/>
      <c r="EF24" s="52"/>
      <c r="EK24" s="52"/>
      <c r="EO24" s="4"/>
      <c r="EP24" s="52"/>
    </row>
    <row r="25" spans="1:146" x14ac:dyDescent="0.25">
      <c r="A25" s="76" t="s">
        <v>1130</v>
      </c>
      <c r="B25" s="86">
        <f>EG35</f>
        <v>4</v>
      </c>
      <c r="C25" s="88">
        <f>EH35</f>
        <v>24</v>
      </c>
      <c r="D25" s="88">
        <f>EI35</f>
        <v>0</v>
      </c>
      <c r="E25" s="88">
        <f>EJ35</f>
        <v>20</v>
      </c>
      <c r="F25" s="88">
        <f>EK35</f>
        <v>0</v>
      </c>
      <c r="G25" s="94"/>
      <c r="H25" s="95"/>
      <c r="I25" s="94"/>
      <c r="J25" s="94"/>
      <c r="K25" s="7"/>
      <c r="L25" s="68"/>
      <c r="M25" s="70"/>
      <c r="N25" s="22"/>
      <c r="O25" s="22"/>
      <c r="P25" s="22"/>
      <c r="Q25" s="68"/>
      <c r="R25" s="70"/>
      <c r="S25" s="70"/>
      <c r="T25" s="70"/>
      <c r="U25" s="22"/>
      <c r="V25" s="68"/>
      <c r="W25" s="22"/>
      <c r="X25" s="22"/>
      <c r="Y25" s="22"/>
      <c r="Z25" s="22"/>
      <c r="AA25" s="68"/>
      <c r="AB25" s="22"/>
      <c r="AC25" s="22"/>
      <c r="AD25" s="22"/>
      <c r="AE25" s="22"/>
      <c r="AF25" s="68"/>
      <c r="AG25" s="70"/>
      <c r="AH25" s="22"/>
      <c r="AI25" s="22"/>
      <c r="AJ25" s="22"/>
      <c r="AK25" s="68"/>
      <c r="AL25" s="22"/>
      <c r="AM25" s="22"/>
      <c r="AN25" s="22"/>
      <c r="AO25" s="22"/>
      <c r="AP25" s="68"/>
      <c r="AQ25" s="22"/>
      <c r="AR25" s="22"/>
      <c r="AS25" s="22"/>
      <c r="AT25" s="22"/>
      <c r="AU25" s="68"/>
      <c r="AV25" s="22"/>
      <c r="AW25" s="22"/>
      <c r="AX25" s="22"/>
      <c r="AY25" s="22"/>
      <c r="AZ25" s="68"/>
      <c r="BA25" s="22"/>
      <c r="BB25" s="22"/>
      <c r="BC25" s="22"/>
      <c r="BD25" s="22"/>
      <c r="BE25" s="68"/>
      <c r="BF25" s="70"/>
      <c r="BG25" s="22"/>
      <c r="BH25" s="22"/>
      <c r="BI25" s="22"/>
      <c r="BJ25" s="68"/>
      <c r="BK25" s="69"/>
      <c r="BL25" s="22"/>
      <c r="BM25" s="22"/>
      <c r="BN25" s="22"/>
      <c r="BO25" s="30"/>
      <c r="BP25" s="69"/>
      <c r="BQ25" s="22"/>
      <c r="BR25" s="22"/>
      <c r="BS25" s="22"/>
      <c r="BT25" s="68"/>
      <c r="BU25" s="22"/>
      <c r="BV25" s="22"/>
      <c r="BW25" s="22"/>
      <c r="BX25" s="22"/>
      <c r="BY25" s="30"/>
      <c r="BZ25" s="22"/>
      <c r="CA25" s="22"/>
      <c r="CB25" s="22"/>
      <c r="CC25" s="22"/>
      <c r="CD25" s="68"/>
      <c r="CN25" s="30"/>
      <c r="CS25" s="30"/>
      <c r="CX25" s="30"/>
      <c r="DC25" s="30"/>
      <c r="DH25" s="30"/>
      <c r="DM25" s="30"/>
      <c r="DQ25" s="52"/>
      <c r="DV25" s="52"/>
      <c r="EA25" s="52"/>
      <c r="EF25" s="52"/>
      <c r="EK25" s="52"/>
      <c r="EO25" s="4"/>
      <c r="EP25" s="52"/>
    </row>
    <row r="26" spans="1:146" x14ac:dyDescent="0.25">
      <c r="A26" t="str">
        <f>EB2</f>
        <v>Graham</v>
      </c>
      <c r="B26" s="22">
        <f>EB35</f>
        <v>8.1</v>
      </c>
      <c r="C26" s="22">
        <f>EC35</f>
        <v>49</v>
      </c>
      <c r="D26" s="22">
        <f>ED35</f>
        <v>0</v>
      </c>
      <c r="E26" s="22">
        <f>EE35</f>
        <v>78</v>
      </c>
      <c r="F26" s="22">
        <f>EF35</f>
        <v>0</v>
      </c>
      <c r="K26" s="7"/>
      <c r="L26" s="68"/>
      <c r="M26" s="70"/>
      <c r="N26" s="22"/>
      <c r="O26" s="22"/>
      <c r="P26" s="22"/>
      <c r="Q26" s="68"/>
      <c r="R26" s="70"/>
      <c r="S26" s="70"/>
      <c r="T26" s="70"/>
      <c r="U26" s="22"/>
      <c r="V26" s="68"/>
      <c r="W26" s="22"/>
      <c r="X26" s="22"/>
      <c r="Y26" s="22"/>
      <c r="Z26" s="22"/>
      <c r="AA26" s="68"/>
      <c r="AB26" s="22"/>
      <c r="AC26" s="22"/>
      <c r="AD26" s="22"/>
      <c r="AE26" s="22"/>
      <c r="AF26" s="68"/>
      <c r="AG26" s="70"/>
      <c r="AH26" s="22"/>
      <c r="AI26" s="22"/>
      <c r="AJ26" s="22"/>
      <c r="AK26" s="68"/>
      <c r="AL26" s="22"/>
      <c r="AM26" s="22"/>
      <c r="AN26" s="22"/>
      <c r="AO26" s="22"/>
      <c r="AP26" s="68"/>
      <c r="AQ26" s="22"/>
      <c r="AR26" s="22"/>
      <c r="AS26" s="22"/>
      <c r="AT26" s="22"/>
      <c r="AU26" s="68"/>
      <c r="AV26" s="22"/>
      <c r="AW26" s="22"/>
      <c r="AX26" s="22"/>
      <c r="AY26" s="22"/>
      <c r="AZ26" s="68"/>
      <c r="BA26" s="22"/>
      <c r="BB26" s="22"/>
      <c r="BC26" s="22"/>
      <c r="BD26" s="22"/>
      <c r="BE26" s="68"/>
      <c r="BF26" s="70"/>
      <c r="BG26" s="22"/>
      <c r="BH26" s="22"/>
      <c r="BI26" s="22"/>
      <c r="BJ26" s="68"/>
      <c r="BK26" s="69"/>
      <c r="BL26" s="22"/>
      <c r="BM26" s="22"/>
      <c r="BN26" s="22"/>
      <c r="BO26" s="30"/>
      <c r="BP26" s="69"/>
      <c r="BQ26" s="22"/>
      <c r="BR26" s="22"/>
      <c r="BS26" s="22"/>
      <c r="BT26" s="68"/>
      <c r="BU26" s="22"/>
      <c r="BV26" s="22"/>
      <c r="BW26" s="22"/>
      <c r="BX26" s="22"/>
      <c r="BY26" s="30"/>
      <c r="BZ26" s="22"/>
      <c r="CA26" s="22"/>
      <c r="CB26" s="22"/>
      <c r="CC26" s="22"/>
      <c r="CD26" s="68"/>
      <c r="CN26" s="30"/>
      <c r="CS26" s="30"/>
      <c r="CX26" s="30"/>
      <c r="DC26" s="30"/>
      <c r="DH26" s="30"/>
      <c r="DM26" s="30"/>
      <c r="DQ26" s="52"/>
      <c r="DV26" s="52"/>
      <c r="EA26" s="52"/>
      <c r="EF26" s="52"/>
      <c r="EK26" s="52"/>
      <c r="EO26" s="4"/>
      <c r="EP26" s="52"/>
    </row>
    <row r="27" spans="1:146" x14ac:dyDescent="0.25">
      <c r="A27" s="77" t="str">
        <f>CX2</f>
        <v>Hodkinson</v>
      </c>
      <c r="B27" s="86">
        <f>CX35</f>
        <v>4</v>
      </c>
      <c r="C27" s="88">
        <f>CY35</f>
        <v>24</v>
      </c>
      <c r="D27" s="88">
        <f>CZ35</f>
        <v>0</v>
      </c>
      <c r="E27" s="88">
        <f>DA35</f>
        <v>37</v>
      </c>
      <c r="F27" s="88">
        <f>DB35</f>
        <v>1</v>
      </c>
      <c r="G27" s="94"/>
      <c r="H27" s="95"/>
      <c r="I27" s="94"/>
      <c r="J27" s="94">
        <f t="shared" ref="J27:J32" si="6">6*E27/C27</f>
        <v>9.25</v>
      </c>
      <c r="K27" s="7"/>
      <c r="L27" s="68"/>
      <c r="M27" s="70"/>
      <c r="N27" s="22"/>
      <c r="O27" s="22"/>
      <c r="P27" s="22"/>
      <c r="Q27" s="68"/>
      <c r="R27" s="70"/>
      <c r="S27" s="70"/>
      <c r="T27" s="70"/>
      <c r="U27" s="22"/>
      <c r="V27" s="68"/>
      <c r="W27" s="22"/>
      <c r="X27" s="22"/>
      <c r="Y27" s="22"/>
      <c r="Z27" s="22"/>
      <c r="AA27" s="68"/>
      <c r="AB27" s="22"/>
      <c r="AC27" s="22"/>
      <c r="AD27" s="22"/>
      <c r="AE27" s="22"/>
      <c r="AF27" s="68"/>
      <c r="AG27" s="70"/>
      <c r="AH27" s="22"/>
      <c r="AI27" s="22"/>
      <c r="AJ27" s="22"/>
      <c r="AK27" s="68"/>
      <c r="AL27" s="22"/>
      <c r="AM27" s="22"/>
      <c r="AN27" s="22"/>
      <c r="AO27" s="22"/>
      <c r="AP27" s="68"/>
      <c r="AQ27" s="22"/>
      <c r="AR27" s="22"/>
      <c r="AS27" s="22"/>
      <c r="AT27" s="22"/>
      <c r="AU27" s="68"/>
      <c r="AV27" s="22"/>
      <c r="AW27" s="22"/>
      <c r="AX27" s="22"/>
      <c r="AY27" s="22"/>
      <c r="AZ27" s="68"/>
      <c r="BA27" s="22"/>
      <c r="BB27" s="22"/>
      <c r="BC27" s="22"/>
      <c r="BD27" s="22"/>
      <c r="BE27" s="68"/>
      <c r="BF27" s="70"/>
      <c r="BG27" s="22"/>
      <c r="BH27" s="22"/>
      <c r="BI27" s="22"/>
      <c r="BJ27" s="68"/>
      <c r="BK27" s="69"/>
      <c r="BL27" s="22"/>
      <c r="BM27" s="22"/>
      <c r="BN27" s="22"/>
      <c r="BO27" s="30"/>
      <c r="BP27" s="69"/>
      <c r="BQ27" s="22"/>
      <c r="BR27" s="22"/>
      <c r="BS27" s="22"/>
      <c r="BT27" s="68"/>
      <c r="BU27" s="22"/>
      <c r="BV27" s="22"/>
      <c r="BW27" s="22"/>
      <c r="BX27" s="22"/>
      <c r="BY27" s="30"/>
      <c r="BZ27" s="22"/>
      <c r="CA27" s="22"/>
      <c r="CB27" s="22"/>
      <c r="CC27" s="22"/>
      <c r="CD27" s="68"/>
      <c r="CN27" s="30"/>
      <c r="CS27" s="30"/>
      <c r="CX27" s="30"/>
      <c r="DC27" s="30"/>
      <c r="DH27" s="30"/>
      <c r="DM27" s="30"/>
      <c r="DQ27" s="52"/>
      <c r="DV27" s="52"/>
      <c r="EA27" s="52"/>
      <c r="EF27" s="52"/>
      <c r="EK27" s="52"/>
      <c r="EO27" s="4"/>
      <c r="EP27" s="52"/>
    </row>
    <row r="28" spans="1:146" x14ac:dyDescent="0.25">
      <c r="A28" s="76" t="str">
        <f>AP2</f>
        <v>Mason-Wilkes</v>
      </c>
      <c r="B28" s="86">
        <f>AP35</f>
        <v>4</v>
      </c>
      <c r="C28" s="88">
        <f>AQ35</f>
        <v>24</v>
      </c>
      <c r="D28" s="88">
        <f>AR35</f>
        <v>0</v>
      </c>
      <c r="E28" s="88">
        <f>AS35</f>
        <v>24</v>
      </c>
      <c r="F28" s="88">
        <f>AT35</f>
        <v>1</v>
      </c>
      <c r="G28" s="94">
        <f>E28/F28</f>
        <v>24</v>
      </c>
      <c r="H28" s="95"/>
      <c r="I28" s="94">
        <f>C28/F28</f>
        <v>24</v>
      </c>
      <c r="J28" s="94">
        <f>6*E28/C28</f>
        <v>6</v>
      </c>
      <c r="K28" s="7"/>
      <c r="L28" s="68"/>
      <c r="M28" s="70"/>
      <c r="N28" s="22"/>
      <c r="O28" s="22"/>
      <c r="P28" s="22"/>
      <c r="Q28" s="68"/>
      <c r="R28" s="70"/>
      <c r="S28" s="70"/>
      <c r="T28" s="70"/>
      <c r="U28" s="22"/>
      <c r="V28" s="68"/>
      <c r="W28" s="22"/>
      <c r="X28" s="22"/>
      <c r="Y28" s="22"/>
      <c r="Z28" s="22"/>
      <c r="AA28" s="68"/>
      <c r="AB28" s="22"/>
      <c r="AC28" s="22"/>
      <c r="AD28" s="22"/>
      <c r="AE28" s="22"/>
      <c r="AF28" s="68"/>
      <c r="AG28" s="70"/>
      <c r="AH28" s="22"/>
      <c r="AI28" s="22"/>
      <c r="AJ28" s="22"/>
      <c r="AK28" s="68"/>
      <c r="AL28" s="22"/>
      <c r="AM28" s="22"/>
      <c r="AN28" s="22"/>
      <c r="AO28" s="22"/>
      <c r="AP28" s="68"/>
      <c r="AQ28" s="22"/>
      <c r="AR28" s="22"/>
      <c r="AS28" s="22"/>
      <c r="AT28" s="22"/>
      <c r="AU28" s="68"/>
      <c r="AV28" s="22"/>
      <c r="AW28" s="22"/>
      <c r="AX28" s="22"/>
      <c r="AY28" s="22"/>
      <c r="AZ28" s="68"/>
      <c r="BA28" s="22"/>
      <c r="BB28" s="22"/>
      <c r="BC28" s="22"/>
      <c r="BD28" s="22"/>
      <c r="BE28" s="68"/>
      <c r="BF28" s="70"/>
      <c r="BG28" s="22"/>
      <c r="BH28" s="22"/>
      <c r="BI28" s="22"/>
      <c r="BJ28" s="68"/>
      <c r="BK28" s="69"/>
      <c r="BL28" s="22"/>
      <c r="BM28" s="22"/>
      <c r="BN28" s="22"/>
      <c r="BO28" s="30"/>
      <c r="BP28" s="69"/>
      <c r="BQ28" s="22"/>
      <c r="BR28" s="22"/>
      <c r="BS28" s="22"/>
      <c r="BT28" s="68"/>
      <c r="BU28" s="22"/>
      <c r="BV28" s="22"/>
      <c r="BW28" s="22"/>
      <c r="BX28" s="22"/>
      <c r="BY28" s="30"/>
      <c r="BZ28" s="22"/>
      <c r="CA28" s="22"/>
      <c r="CB28" s="22"/>
      <c r="CC28" s="22"/>
      <c r="CD28" s="68"/>
      <c r="CN28" s="30"/>
      <c r="CS28" s="30"/>
      <c r="CX28" s="30"/>
      <c r="DC28" s="30"/>
      <c r="DH28" s="30"/>
      <c r="DM28" s="30"/>
      <c r="DQ28" s="52"/>
      <c r="DV28" s="52"/>
      <c r="EA28" s="52"/>
      <c r="EF28" s="52"/>
      <c r="EK28" s="52"/>
      <c r="EO28" s="4"/>
      <c r="EP28" s="52"/>
    </row>
    <row r="29" spans="1:146" x14ac:dyDescent="0.25">
      <c r="A29" s="77" t="str">
        <f>BE2</f>
        <v>Prior J</v>
      </c>
      <c r="B29" s="86">
        <f>BE35</f>
        <v>2</v>
      </c>
      <c r="C29" s="88">
        <f>BF35</f>
        <v>12</v>
      </c>
      <c r="D29" s="88">
        <f>BG35</f>
        <v>0</v>
      </c>
      <c r="E29" s="88">
        <f>BH35</f>
        <v>13</v>
      </c>
      <c r="F29" s="88">
        <f>BI35</f>
        <v>0</v>
      </c>
      <c r="G29" s="94"/>
      <c r="H29" s="95"/>
      <c r="I29" s="94"/>
      <c r="J29" s="94">
        <f>6*E29/C29</f>
        <v>6.5</v>
      </c>
      <c r="K29" s="7"/>
      <c r="L29" s="68"/>
      <c r="M29" s="70"/>
      <c r="N29" s="22"/>
      <c r="O29" s="22"/>
      <c r="P29" s="22"/>
      <c r="Q29" s="68"/>
      <c r="R29" s="70"/>
      <c r="S29" s="70"/>
      <c r="T29" s="70"/>
      <c r="U29" s="22"/>
      <c r="V29" s="68"/>
      <c r="W29" s="22"/>
      <c r="X29" s="22"/>
      <c r="Y29" s="22"/>
      <c r="Z29" s="22"/>
      <c r="AA29" s="68"/>
      <c r="AB29" s="22"/>
      <c r="AC29" s="22"/>
      <c r="AD29" s="22"/>
      <c r="AE29" s="22"/>
      <c r="AF29" s="68"/>
      <c r="AG29" s="70"/>
      <c r="AH29" s="22"/>
      <c r="AI29" s="22"/>
      <c r="AJ29" s="22"/>
      <c r="AK29" s="68"/>
      <c r="AL29" s="22"/>
      <c r="AM29" s="22"/>
      <c r="AN29" s="22"/>
      <c r="AO29" s="22"/>
      <c r="AP29" s="68"/>
      <c r="AQ29" s="22"/>
      <c r="AR29" s="22"/>
      <c r="AS29" s="22"/>
      <c r="AT29" s="22"/>
      <c r="AU29" s="68"/>
      <c r="AV29" s="22"/>
      <c r="AW29" s="22"/>
      <c r="AX29" s="22"/>
      <c r="AY29" s="22"/>
      <c r="AZ29" s="68"/>
      <c r="BA29" s="22"/>
      <c r="BB29" s="22"/>
      <c r="BC29" s="22"/>
      <c r="BD29" s="22"/>
      <c r="BE29" s="68"/>
      <c r="BF29" s="70"/>
      <c r="BG29" s="22"/>
      <c r="BH29" s="22"/>
      <c r="BI29" s="22"/>
      <c r="BJ29" s="68"/>
      <c r="BK29" s="69"/>
      <c r="BL29" s="22"/>
      <c r="BM29" s="22"/>
      <c r="BN29" s="22"/>
      <c r="BO29" s="30"/>
      <c r="BP29" s="69"/>
      <c r="BQ29" s="22"/>
      <c r="BR29" s="22"/>
      <c r="BS29" s="22"/>
      <c r="BT29" s="68"/>
      <c r="BU29" s="22"/>
      <c r="BV29" s="22"/>
      <c r="BW29" s="22"/>
      <c r="BX29" s="22"/>
      <c r="BY29" s="30"/>
      <c r="BZ29" s="22"/>
      <c r="CA29" s="22"/>
      <c r="CB29" s="22"/>
      <c r="CC29" s="22"/>
      <c r="CD29" s="68"/>
      <c r="CN29" s="30"/>
      <c r="CS29" s="4"/>
      <c r="CX29" s="30"/>
      <c r="DC29" s="30"/>
      <c r="DH29" s="30"/>
      <c r="DM29" s="4"/>
      <c r="DQ29" s="52"/>
      <c r="DV29" s="52"/>
      <c r="EA29" s="52"/>
      <c r="EF29" s="52"/>
      <c r="EK29" s="52"/>
      <c r="EO29" s="4"/>
      <c r="EP29" s="52"/>
    </row>
    <row r="30" spans="1:146" x14ac:dyDescent="0.25">
      <c r="A30" s="80" t="str">
        <f>BO2</f>
        <v>Stephens M</v>
      </c>
      <c r="B30" s="86">
        <f>BO35</f>
        <v>5.0999999999999996</v>
      </c>
      <c r="C30" s="88">
        <f>BP35</f>
        <v>31</v>
      </c>
      <c r="D30" s="88">
        <f>BQ35</f>
        <v>0</v>
      </c>
      <c r="E30" s="88">
        <f>BR35</f>
        <v>26</v>
      </c>
      <c r="F30" s="88">
        <f>BS35</f>
        <v>1</v>
      </c>
      <c r="G30" s="94">
        <f>E30/F30</f>
        <v>26</v>
      </c>
      <c r="H30" s="95"/>
      <c r="I30" s="94">
        <f>C30/F30</f>
        <v>31</v>
      </c>
      <c r="J30" s="94">
        <f>6*E30/C30</f>
        <v>5.032258064516129</v>
      </c>
      <c r="K30" s="7"/>
      <c r="L30" s="68"/>
      <c r="M30" s="70"/>
      <c r="N30" s="22"/>
      <c r="O30" s="22"/>
      <c r="P30" s="22"/>
      <c r="Q30" s="68"/>
      <c r="R30" s="70"/>
      <c r="S30" s="70"/>
      <c r="T30" s="70"/>
      <c r="U30" s="22"/>
      <c r="V30" s="68"/>
      <c r="W30" s="22"/>
      <c r="X30" s="22"/>
      <c r="Y30" s="22"/>
      <c r="Z30" s="22"/>
      <c r="AA30" s="68"/>
      <c r="AB30" s="22"/>
      <c r="AC30" s="22"/>
      <c r="AD30" s="22"/>
      <c r="AE30" s="22"/>
      <c r="AF30" s="30"/>
      <c r="AK30" s="30"/>
      <c r="AL30" s="22"/>
      <c r="AM30" s="22"/>
      <c r="AN30" s="22"/>
      <c r="AO30" s="22"/>
      <c r="AP30" s="68"/>
      <c r="AQ30" s="22"/>
      <c r="AR30" s="22"/>
      <c r="AS30" s="22"/>
      <c r="AT30" s="22"/>
      <c r="AU30" s="68"/>
      <c r="AV30" s="22"/>
      <c r="AW30" s="22"/>
      <c r="AX30" s="22"/>
      <c r="AY30" s="22"/>
      <c r="AZ30" s="68"/>
      <c r="BA30" s="22"/>
      <c r="BB30" s="22"/>
      <c r="BC30" s="22"/>
      <c r="BD30" s="22"/>
      <c r="BE30" s="68"/>
      <c r="BF30" s="22"/>
      <c r="BG30" s="22"/>
      <c r="BH30" s="22"/>
      <c r="BI30" s="22"/>
      <c r="BJ30" s="68"/>
      <c r="BK30" s="69"/>
      <c r="BL30" s="22"/>
      <c r="BM30" s="22"/>
      <c r="BN30" s="69"/>
      <c r="BO30" s="68"/>
      <c r="BP30" s="22"/>
      <c r="BQ30" s="22"/>
      <c r="BR30" s="22"/>
      <c r="BS30" s="22"/>
      <c r="BT30" s="68"/>
      <c r="BU30" s="22"/>
      <c r="BV30" s="22"/>
      <c r="BW30" s="22"/>
      <c r="BX30" s="22"/>
      <c r="BY30" s="68"/>
      <c r="BZ30" s="22"/>
      <c r="CA30" s="22"/>
      <c r="CB30" s="22"/>
      <c r="CC30" s="22"/>
      <c r="CD30" s="68"/>
      <c r="CN30" s="30"/>
      <c r="CX30" s="30"/>
      <c r="DC30" s="30"/>
      <c r="DH30" s="30"/>
      <c r="DQ30" s="52"/>
      <c r="DV30" s="52"/>
      <c r="EA30" s="52"/>
      <c r="EF30" s="52"/>
      <c r="EK30" s="52"/>
      <c r="EO30" s="4"/>
      <c r="EP30" s="52"/>
    </row>
    <row r="31" spans="1:146" x14ac:dyDescent="0.25">
      <c r="A31" s="76" t="s">
        <v>866</v>
      </c>
      <c r="B31" s="86">
        <f>CD35</f>
        <v>9.4</v>
      </c>
      <c r="C31" s="88">
        <f>CE35</f>
        <v>58</v>
      </c>
      <c r="D31" s="88">
        <f>CF35</f>
        <v>0</v>
      </c>
      <c r="E31" s="88">
        <f>CG35</f>
        <v>57</v>
      </c>
      <c r="F31" s="88">
        <f>CH35</f>
        <v>6</v>
      </c>
      <c r="G31" s="94">
        <f>E31/F31</f>
        <v>9.5</v>
      </c>
      <c r="H31" s="95">
        <v>2</v>
      </c>
      <c r="I31" s="94">
        <f>C31/F31</f>
        <v>9.6666666666666661</v>
      </c>
      <c r="J31" s="94">
        <f>6*E31/C31</f>
        <v>5.8965517241379306</v>
      </c>
      <c r="K31" s="7"/>
      <c r="L31" s="68"/>
      <c r="M31" s="70"/>
      <c r="N31" s="22"/>
      <c r="O31" s="22"/>
      <c r="P31" s="22"/>
      <c r="Q31" s="68"/>
      <c r="R31" s="70"/>
      <c r="S31" s="70"/>
      <c r="T31" s="70"/>
      <c r="U31" s="22"/>
      <c r="V31" s="68"/>
      <c r="W31" s="22"/>
      <c r="X31" s="22"/>
      <c r="Y31" s="22"/>
      <c r="Z31" s="22"/>
      <c r="AA31" s="68"/>
      <c r="AB31" s="22"/>
      <c r="AC31" s="22"/>
      <c r="AD31" s="22"/>
      <c r="AE31" s="22"/>
      <c r="AF31" s="30"/>
      <c r="AK31" s="30"/>
      <c r="AL31" s="22"/>
      <c r="AM31" s="22"/>
      <c r="AN31" s="22"/>
      <c r="AO31" s="22"/>
      <c r="AP31" s="68"/>
      <c r="AQ31" s="22"/>
      <c r="AR31" s="22"/>
      <c r="AS31" s="22"/>
      <c r="AT31" s="22"/>
      <c r="AU31" s="68"/>
      <c r="AV31" s="22"/>
      <c r="AW31" s="22"/>
      <c r="AX31" s="22"/>
      <c r="AY31" s="22"/>
      <c r="AZ31" s="68"/>
      <c r="BA31" s="22"/>
      <c r="BB31" s="22"/>
      <c r="BC31" s="22"/>
      <c r="BD31" s="22"/>
      <c r="BE31" s="68"/>
      <c r="BF31" s="22"/>
      <c r="BG31" s="22"/>
      <c r="BH31" s="22"/>
      <c r="BI31" s="22"/>
      <c r="BJ31" s="68"/>
      <c r="BK31" s="69"/>
      <c r="BL31" s="22"/>
      <c r="BM31" s="22"/>
      <c r="BN31" s="69"/>
      <c r="BO31" s="68"/>
      <c r="BP31" s="22"/>
      <c r="BQ31" s="22"/>
      <c r="BR31" s="22"/>
      <c r="BS31" s="22"/>
      <c r="BT31" s="68"/>
      <c r="BU31" s="22"/>
      <c r="BV31" s="22"/>
      <c r="BW31" s="22"/>
      <c r="BX31" s="22"/>
      <c r="BY31" s="68"/>
      <c r="BZ31" s="22"/>
      <c r="CA31" s="22"/>
      <c r="CB31" s="22"/>
      <c r="CC31" s="22"/>
      <c r="CD31" s="68"/>
      <c r="CN31" s="30"/>
      <c r="CX31" s="30"/>
      <c r="DC31" s="30"/>
      <c r="DH31" s="30"/>
      <c r="DQ31" s="52"/>
      <c r="DV31" s="52"/>
      <c r="EA31" s="52"/>
      <c r="EF31" s="52"/>
      <c r="EK31" s="52"/>
      <c r="EO31" s="4"/>
      <c r="EP31" s="52"/>
    </row>
    <row r="32" spans="1:146" x14ac:dyDescent="0.25">
      <c r="A32" t="str">
        <f>DH2</f>
        <v>Wilks B</v>
      </c>
      <c r="B32" s="86">
        <f>DH35</f>
        <v>4.2</v>
      </c>
      <c r="C32" s="22">
        <f>DI35</f>
        <v>26</v>
      </c>
      <c r="D32" s="22">
        <f>DJ35</f>
        <v>0</v>
      </c>
      <c r="E32" s="22">
        <f>DK35</f>
        <v>41</v>
      </c>
      <c r="F32" s="22">
        <f>DL35</f>
        <v>1</v>
      </c>
      <c r="G32" s="22"/>
      <c r="H32" s="95"/>
      <c r="I32" s="22"/>
      <c r="J32" s="94">
        <f t="shared" si="6"/>
        <v>9.4615384615384617</v>
      </c>
      <c r="K32" s="7"/>
      <c r="L32" s="68"/>
      <c r="M32" s="70"/>
      <c r="N32" s="22"/>
      <c r="O32" s="22"/>
      <c r="P32" s="22"/>
      <c r="Q32" s="68"/>
      <c r="R32" s="70"/>
      <c r="S32" s="70"/>
      <c r="T32" s="70"/>
      <c r="U32" s="22"/>
      <c r="V32" s="68"/>
      <c r="W32" s="22"/>
      <c r="X32" s="22"/>
      <c r="Y32" s="22"/>
      <c r="Z32" s="22"/>
      <c r="AA32" s="68"/>
      <c r="AB32" s="22"/>
      <c r="AC32" s="22"/>
      <c r="AD32" s="22"/>
      <c r="AE32" s="22"/>
      <c r="AF32" s="68"/>
      <c r="AG32" s="70"/>
      <c r="AH32" s="22"/>
      <c r="AI32" s="22"/>
      <c r="AJ32" s="22"/>
      <c r="AK32" s="68"/>
      <c r="AL32" s="22"/>
      <c r="AM32" s="22"/>
      <c r="AN32" s="22"/>
      <c r="AO32" s="22"/>
      <c r="AP32" s="68"/>
      <c r="AQ32" s="22"/>
      <c r="AR32" s="22"/>
      <c r="AS32" s="22"/>
      <c r="AT32" s="22"/>
      <c r="AU32" s="68"/>
      <c r="AV32" s="22"/>
      <c r="AW32" s="22"/>
      <c r="AX32" s="22"/>
      <c r="AY32" s="22"/>
      <c r="AZ32" s="68"/>
      <c r="BA32" s="22"/>
      <c r="BB32" s="22"/>
      <c r="BC32" s="22"/>
      <c r="BD32" s="22"/>
      <c r="BE32" s="68"/>
      <c r="BF32" s="22"/>
      <c r="BG32" s="22"/>
      <c r="BH32" s="22"/>
      <c r="BI32" s="22"/>
      <c r="BJ32" s="68"/>
      <c r="BK32" s="69"/>
      <c r="BL32" s="22"/>
      <c r="BM32" s="22"/>
      <c r="BN32" s="69"/>
      <c r="BO32" s="68"/>
      <c r="BP32" s="22"/>
      <c r="BQ32" s="22"/>
      <c r="BR32" s="22"/>
      <c r="BS32" s="22"/>
      <c r="BT32" s="68"/>
      <c r="BU32" s="22"/>
      <c r="BV32" s="22"/>
      <c r="BW32" s="22"/>
      <c r="BX32" s="22"/>
      <c r="BY32" s="68"/>
      <c r="BZ32" s="22"/>
      <c r="CA32" s="22"/>
      <c r="CB32" s="22"/>
      <c r="CC32" s="22"/>
      <c r="CD32" s="68"/>
      <c r="CN32" s="30"/>
      <c r="CX32" s="30"/>
      <c r="DC32" s="30"/>
      <c r="DH32" s="30"/>
      <c r="DQ32" s="52"/>
      <c r="DV32" s="52"/>
      <c r="EA32" s="52"/>
      <c r="EF32" s="52"/>
      <c r="EK32" s="52"/>
      <c r="EO32" s="4"/>
      <c r="EP32" s="52"/>
    </row>
    <row r="33" spans="1:151" x14ac:dyDescent="0.25">
      <c r="K33" s="7"/>
      <c r="L33" s="68"/>
      <c r="M33" s="69"/>
      <c r="N33" s="22"/>
      <c r="O33" s="22"/>
      <c r="P33" s="22"/>
      <c r="Q33" s="68"/>
      <c r="R33" s="70"/>
      <c r="S33" s="70"/>
      <c r="T33" s="70"/>
      <c r="U33" s="22"/>
      <c r="V33" s="68"/>
      <c r="W33" s="22"/>
      <c r="X33" s="22"/>
      <c r="Y33" s="22"/>
      <c r="Z33" s="22"/>
      <c r="AA33" s="68"/>
      <c r="AB33" s="22"/>
      <c r="AC33" s="22"/>
      <c r="AD33" s="22"/>
      <c r="AE33" s="22"/>
      <c r="AF33" s="68"/>
      <c r="AG33" s="70"/>
      <c r="AH33" s="22"/>
      <c r="AI33" s="22"/>
      <c r="AJ33" s="22"/>
      <c r="AK33" s="68"/>
      <c r="AL33" s="70"/>
      <c r="AM33" s="22"/>
      <c r="AN33" s="22"/>
      <c r="AO33" s="22"/>
      <c r="AP33" s="68"/>
      <c r="AQ33" s="22"/>
      <c r="AR33" s="22"/>
      <c r="AS33" s="22"/>
      <c r="AT33" s="22"/>
      <c r="AU33" s="68"/>
      <c r="AV33" s="22"/>
      <c r="AW33" s="22"/>
      <c r="AX33" s="22"/>
      <c r="AY33" s="22"/>
      <c r="AZ33" s="68"/>
      <c r="BA33" s="70"/>
      <c r="BB33" s="70"/>
      <c r="BC33" s="22"/>
      <c r="BD33" s="22"/>
      <c r="BE33" s="68"/>
      <c r="BF33" s="70"/>
      <c r="BG33" s="22"/>
      <c r="BH33" s="22"/>
      <c r="BI33" s="22"/>
      <c r="BJ33" s="68"/>
      <c r="BK33" s="70"/>
      <c r="BL33" s="22"/>
      <c r="BM33" s="22"/>
      <c r="BN33" s="22"/>
      <c r="BO33" s="68"/>
      <c r="BP33" s="70"/>
      <c r="BQ33" s="22"/>
      <c r="BR33" s="22"/>
      <c r="BS33" s="22"/>
      <c r="BT33" s="68"/>
      <c r="BU33" s="22"/>
      <c r="BV33" s="22"/>
      <c r="BW33" s="22"/>
      <c r="BX33" s="22"/>
      <c r="BY33" s="68"/>
      <c r="BZ33" s="22"/>
      <c r="CA33" s="22"/>
      <c r="CB33" s="22"/>
      <c r="CC33" s="22"/>
      <c r="CD33" s="68"/>
      <c r="CN33" s="30"/>
      <c r="CX33" s="30"/>
      <c r="DC33" s="30"/>
      <c r="DH33" s="30"/>
      <c r="DQ33" s="52"/>
      <c r="DV33" s="52"/>
      <c r="EA33" s="52"/>
      <c r="EF33" s="52"/>
      <c r="EK33" s="52"/>
      <c r="EO33" s="4"/>
      <c r="EP33" s="52"/>
    </row>
    <row r="34" spans="1:151" x14ac:dyDescent="0.25">
      <c r="B34" s="9">
        <f>TRUNC(C34/6)+0.1*(C34-6*TRUNC(C34/6))</f>
        <v>707.4</v>
      </c>
      <c r="C34" s="16">
        <f>SUM(C3:C32)</f>
        <v>4246</v>
      </c>
      <c r="D34" s="16">
        <f>SUM(D3:D32)</f>
        <v>46</v>
      </c>
      <c r="E34" s="16">
        <f>SUM(E3:E32)</f>
        <v>4003</v>
      </c>
      <c r="F34" s="16">
        <f>SUM(F3:F32)</f>
        <v>143</v>
      </c>
      <c r="G34" s="8">
        <f>E34/F34</f>
        <v>27.993006993006993</v>
      </c>
      <c r="H34" s="16">
        <f>SUM(H3:H32)</f>
        <v>10</v>
      </c>
      <c r="I34" s="8">
        <f>C34/F34</f>
        <v>29.692307692307693</v>
      </c>
      <c r="J34" s="8">
        <f>6*E34/C34</f>
        <v>5.6566179934055585</v>
      </c>
      <c r="K34" s="7"/>
      <c r="L34" s="68"/>
      <c r="M34" s="70"/>
      <c r="N34" s="22"/>
      <c r="O34" s="22"/>
      <c r="P34" s="22"/>
      <c r="Q34" s="68"/>
      <c r="R34" s="70"/>
      <c r="S34" s="70"/>
      <c r="T34" s="70"/>
      <c r="U34" s="22"/>
      <c r="V34" s="68"/>
      <c r="W34" s="22"/>
      <c r="X34" s="22"/>
      <c r="Y34" s="22"/>
      <c r="Z34" s="22"/>
      <c r="AA34" s="68"/>
      <c r="AB34" s="22"/>
      <c r="AC34" s="22"/>
      <c r="AD34" s="22"/>
      <c r="AE34" s="22"/>
      <c r="AF34" s="68"/>
      <c r="AG34" s="70"/>
      <c r="AH34" s="22"/>
      <c r="AI34" s="22"/>
      <c r="AJ34" s="22"/>
      <c r="AK34" s="68"/>
      <c r="AL34" s="70"/>
      <c r="AM34" s="22"/>
      <c r="AN34" s="22"/>
      <c r="AO34" s="22"/>
      <c r="AP34" s="68"/>
      <c r="AQ34" s="22"/>
      <c r="AR34" s="22"/>
      <c r="AS34" s="22"/>
      <c r="AT34" s="22"/>
      <c r="AU34" s="68"/>
      <c r="AV34" s="22"/>
      <c r="AW34" s="22"/>
      <c r="AX34" s="22"/>
      <c r="AY34" s="22"/>
      <c r="AZ34" s="68"/>
      <c r="BA34" s="22"/>
      <c r="BB34" s="22"/>
      <c r="BC34" s="22"/>
      <c r="BD34" s="22"/>
      <c r="BE34" s="68"/>
      <c r="BF34" s="70"/>
      <c r="BG34" s="22"/>
      <c r="BH34" s="22"/>
      <c r="BI34" s="22"/>
      <c r="BJ34" s="68"/>
      <c r="BK34" s="70"/>
      <c r="BL34" s="22"/>
      <c r="BM34" s="22"/>
      <c r="BN34" s="22"/>
      <c r="BO34" s="68"/>
      <c r="BP34" s="70"/>
      <c r="BQ34" s="22"/>
      <c r="BR34" s="22"/>
      <c r="BS34" s="22"/>
      <c r="BT34" s="68"/>
      <c r="BU34" s="22"/>
      <c r="BV34" s="22"/>
      <c r="BW34" s="22"/>
      <c r="BX34" s="22"/>
      <c r="BY34" s="68"/>
      <c r="BZ34" s="22"/>
      <c r="CA34" s="22"/>
      <c r="CB34" s="22"/>
      <c r="CC34" s="22"/>
      <c r="CD34" s="68"/>
      <c r="CN34" s="30"/>
      <c r="CX34" s="30"/>
      <c r="DC34" s="30"/>
      <c r="DH34" s="30"/>
      <c r="DQ34" s="52"/>
      <c r="DV34" s="52"/>
      <c r="EA34" s="52"/>
      <c r="EF34" s="52"/>
      <c r="EK34" s="52"/>
      <c r="EO34" s="4"/>
      <c r="EP34" s="52"/>
    </row>
    <row r="35" spans="1:151" x14ac:dyDescent="0.25">
      <c r="F35" s="66"/>
      <c r="G35" s="49"/>
      <c r="K35" s="7"/>
      <c r="L35" s="68">
        <f>TRUNC(M35/6)+0.1*(M35-6*TRUNC(M35/6))</f>
        <v>38</v>
      </c>
      <c r="M35" s="22">
        <f>SUM(M3:M34)</f>
        <v>228</v>
      </c>
      <c r="N35" s="22">
        <f>SUM(N3:N34)</f>
        <v>0</v>
      </c>
      <c r="O35" s="22">
        <f>SUM(O3:O34)</f>
        <v>241</v>
      </c>
      <c r="P35" s="22">
        <f>SUM(P3:P34)</f>
        <v>6</v>
      </c>
      <c r="Q35" s="68">
        <f>TRUNC(R35/6)+0.1*(R35-6*TRUNC(R35/6))</f>
        <v>7</v>
      </c>
      <c r="R35" s="22">
        <f>SUM(R3:R34)</f>
        <v>42</v>
      </c>
      <c r="S35" s="22">
        <f>SUM(S3:S34)</f>
        <v>0</v>
      </c>
      <c r="T35" s="22">
        <f>SUM(T3:T34)</f>
        <v>24</v>
      </c>
      <c r="U35" s="22">
        <f>SUM(U3:U34)</f>
        <v>2</v>
      </c>
      <c r="V35" s="68">
        <f>TRUNC(W35/6)+0.1*(W35-6*TRUNC(W35/6))</f>
        <v>12</v>
      </c>
      <c r="W35" s="22">
        <f>SUM(W3:W34)</f>
        <v>72</v>
      </c>
      <c r="X35" s="22">
        <f>SUM(X3:X34)</f>
        <v>1</v>
      </c>
      <c r="Y35" s="22">
        <f>SUM(Y3:Y34)</f>
        <v>94</v>
      </c>
      <c r="Z35" s="22">
        <f>SUM(Z3:Z34)</f>
        <v>3</v>
      </c>
      <c r="AA35" s="68">
        <f>TRUNC(AB35/6)+0.1*(AB35-6*TRUNC(AB35/6))</f>
        <v>61.3</v>
      </c>
      <c r="AB35" s="22">
        <f>SUM(AB3:AB34)</f>
        <v>369</v>
      </c>
      <c r="AC35" s="22">
        <f>SUM(AC3:AC34)</f>
        <v>8</v>
      </c>
      <c r="AD35" s="22">
        <f>SUM(AD3:AD34)</f>
        <v>221</v>
      </c>
      <c r="AE35" s="22">
        <f>SUM(AE3:AE34)</f>
        <v>10</v>
      </c>
      <c r="AF35" s="68">
        <f>TRUNC(AG35/6)+0.1*(AG35-6*TRUNC(AG35/6))</f>
        <v>39.299999999999997</v>
      </c>
      <c r="AG35" s="22">
        <f>SUM(AG3:AG34)</f>
        <v>237</v>
      </c>
      <c r="AH35" s="22">
        <f>SUM(AH3:AH34)</f>
        <v>0</v>
      </c>
      <c r="AI35" s="22">
        <f>SUM(AI3:AI34)</f>
        <v>302</v>
      </c>
      <c r="AJ35" s="22">
        <f>SUM(AJ3:AJ34)</f>
        <v>3</v>
      </c>
      <c r="AK35" s="68">
        <f>TRUNC(AL35/6)+0.1*(AL35-6*TRUNC(AL35/6))</f>
        <v>90.3</v>
      </c>
      <c r="AL35" s="22">
        <f>SUM(AL3:AL34)</f>
        <v>543</v>
      </c>
      <c r="AM35" s="22">
        <f>SUM(AM3:AM34)</f>
        <v>17</v>
      </c>
      <c r="AN35" s="22">
        <f>SUM(AN3:AN34)</f>
        <v>378</v>
      </c>
      <c r="AO35" s="22">
        <f>SUM(AO3:AO34)</f>
        <v>17</v>
      </c>
      <c r="AP35" s="68">
        <f>TRUNC(AQ35/6)+0.1*(AQ35-6*TRUNC(AQ35/6))</f>
        <v>4</v>
      </c>
      <c r="AQ35" s="22">
        <f>SUM(AQ3:AQ34)</f>
        <v>24</v>
      </c>
      <c r="AR35" s="22">
        <f>SUM(AR3:AR34)</f>
        <v>0</v>
      </c>
      <c r="AS35" s="22">
        <f>SUM(AS3:AS34)</f>
        <v>24</v>
      </c>
      <c r="AT35" s="22">
        <f>SUM(AT3:AT34)</f>
        <v>1</v>
      </c>
      <c r="AU35" s="68">
        <f>TRUNC(AV35/6)+0.1*(AV35-6*TRUNC(AV35/6))</f>
        <v>64.5</v>
      </c>
      <c r="AV35" s="22">
        <f>SUM(AV3:AV34)</f>
        <v>389</v>
      </c>
      <c r="AW35" s="22">
        <f>SUM(AW3:AW34)</f>
        <v>2</v>
      </c>
      <c r="AX35" s="22">
        <f>SUM(AX3:AX34)</f>
        <v>446</v>
      </c>
      <c r="AY35" s="22">
        <f>SUM(AY3:AY34)</f>
        <v>15</v>
      </c>
      <c r="AZ35" s="68">
        <f>TRUNC(BA35/6)+0.1*(BA35-6*TRUNC(BA35/6))</f>
        <v>54.3</v>
      </c>
      <c r="BA35" s="22">
        <f>SUM(BA3:BA34)</f>
        <v>327</v>
      </c>
      <c r="BB35" s="22">
        <f>SUM(BB3:BB34)</f>
        <v>3</v>
      </c>
      <c r="BC35" s="22">
        <f>SUM(BC3:BC34)</f>
        <v>247</v>
      </c>
      <c r="BD35" s="22">
        <f>SUM(BD3:BD34)</f>
        <v>19</v>
      </c>
      <c r="BE35" s="68">
        <f>TRUNC(BF35/6)+0.1*(BF35-6*TRUNC(BF35/6))</f>
        <v>2</v>
      </c>
      <c r="BF35" s="22">
        <f>SUM(BF3:BF34)</f>
        <v>12</v>
      </c>
      <c r="BG35" s="22">
        <f>SUM(BG3:BG34)</f>
        <v>0</v>
      </c>
      <c r="BH35" s="22">
        <f>SUM(BH3:BH34)</f>
        <v>13</v>
      </c>
      <c r="BI35" s="22">
        <f>SUM(BI3:BI34)</f>
        <v>0</v>
      </c>
      <c r="BJ35" s="68">
        <f>TRUNC(BK35/6)+0.1*(BK35-6*TRUNC(BK35/6))</f>
        <v>27.5</v>
      </c>
      <c r="BK35" s="22">
        <f>SUM(BK3:BK34)</f>
        <v>167</v>
      </c>
      <c r="BL35" s="22">
        <f>SUM(BL3:BL34)</f>
        <v>0</v>
      </c>
      <c r="BM35" s="22">
        <f>SUM(BM3:BM34)</f>
        <v>141</v>
      </c>
      <c r="BN35" s="22">
        <f>SUM(BN3:BN34)</f>
        <v>0</v>
      </c>
      <c r="BO35" s="68">
        <f>TRUNC(BP35/6)+0.1*(BP35-6*TRUNC(BP35/6))</f>
        <v>5.0999999999999996</v>
      </c>
      <c r="BP35" s="22">
        <f>SUM(BP3:BP34)</f>
        <v>31</v>
      </c>
      <c r="BQ35" s="22">
        <f>SUM(BQ3:BQ34)</f>
        <v>0</v>
      </c>
      <c r="BR35" s="22">
        <f>SUM(BR3:BR34)</f>
        <v>26</v>
      </c>
      <c r="BS35" s="22">
        <f>SUM(BS3:BS34)</f>
        <v>1</v>
      </c>
      <c r="BT35" s="68">
        <f>TRUNC(BU35/6)+0.1*(BU35-6*TRUNC(BU35/6))</f>
        <v>14.4</v>
      </c>
      <c r="BU35" s="22">
        <f>SUM(BU3:BU34)</f>
        <v>88</v>
      </c>
      <c r="BV35" s="22">
        <f>SUM(BV3:BV34)</f>
        <v>2</v>
      </c>
      <c r="BW35" s="22">
        <f>SUM(BW3:BW34)</f>
        <v>88</v>
      </c>
      <c r="BX35" s="22">
        <f>SUM(BX3:BX34)</f>
        <v>2</v>
      </c>
      <c r="BY35" s="68">
        <f>TRUNC(BZ35/6)+0.1*(BZ35-6*TRUNC(BZ35/6))</f>
        <v>79</v>
      </c>
      <c r="BZ35" s="22">
        <f>SUM(BZ3:BZ34)</f>
        <v>474</v>
      </c>
      <c r="CA35" s="22">
        <f>SUM(CA3:CA34)</f>
        <v>3</v>
      </c>
      <c r="CB35" s="22">
        <f>SUM(CB3:CB34)</f>
        <v>454</v>
      </c>
      <c r="CC35" s="22">
        <f>SUM(CC3:CC34)</f>
        <v>25</v>
      </c>
      <c r="CD35" s="68">
        <f>TRUNC(CE35/6)+0.1*(CE35-6*TRUNC(CE35/6))</f>
        <v>9.4</v>
      </c>
      <c r="CE35" s="22">
        <f>SUM(CE3:CE34)</f>
        <v>58</v>
      </c>
      <c r="CF35" s="22">
        <f>SUM(CF3:CF34)</f>
        <v>0</v>
      </c>
      <c r="CG35" s="22">
        <f>SUM(CG3:CG34)</f>
        <v>57</v>
      </c>
      <c r="CH35" s="22">
        <f>SUM(CH3:CH34)</f>
        <v>6</v>
      </c>
      <c r="CI35" s="68">
        <f>TRUNC(CJ35/6)+0.1*(CJ35-6*TRUNC(CJ35/6))</f>
        <v>80</v>
      </c>
      <c r="CJ35" s="22">
        <f>SUM(CJ3:CJ34)</f>
        <v>480</v>
      </c>
      <c r="CK35" s="22">
        <f>SUM(CK3:CK34)</f>
        <v>4</v>
      </c>
      <c r="CL35" s="22">
        <f>SUM(CL3:CL34)</f>
        <v>468</v>
      </c>
      <c r="CM35" s="22">
        <f>SUM(CM3:CM34)</f>
        <v>14</v>
      </c>
      <c r="CN35" s="68">
        <f>TRUNC(CO35/6)+0.1*(CO35-6*TRUNC(CO35/6))</f>
        <v>4.2</v>
      </c>
      <c r="CO35" s="22">
        <f>SUM(CO3:CO34)</f>
        <v>26</v>
      </c>
      <c r="CP35" s="22">
        <f>SUM(CP3:CP34)</f>
        <v>0</v>
      </c>
      <c r="CQ35" s="22">
        <f>SUM(CQ3:CQ34)</f>
        <v>39</v>
      </c>
      <c r="CR35" s="22">
        <f>SUM(CR3:CR34)</f>
        <v>2</v>
      </c>
      <c r="CS35" s="68">
        <f>TRUNC(CT35/6)+0.1*(CT35-6*TRUNC(CT35/6))</f>
        <v>25</v>
      </c>
      <c r="CT35" s="22">
        <f>SUM(CT3:CT34)</f>
        <v>150</v>
      </c>
      <c r="CU35" s="22">
        <f>SUM(CU3:CU34)</f>
        <v>3</v>
      </c>
      <c r="CV35" s="22">
        <f>SUM(CV3:CV34)</f>
        <v>117</v>
      </c>
      <c r="CW35" s="22">
        <f>SUM(CW3:CW34)</f>
        <v>5</v>
      </c>
      <c r="CX35" s="68">
        <f>TRUNC(CY35/6)+0.1*(CY35-6*TRUNC(CY35/6))</f>
        <v>4</v>
      </c>
      <c r="CY35" s="22">
        <f>SUM(CY3:CY34)</f>
        <v>24</v>
      </c>
      <c r="CZ35" s="22">
        <f>SUM(CZ3:CZ34)</f>
        <v>0</v>
      </c>
      <c r="DA35" s="22">
        <f>SUM(DA3:DA34)</f>
        <v>37</v>
      </c>
      <c r="DB35" s="22">
        <f>SUM(DB3:DB34)</f>
        <v>1</v>
      </c>
      <c r="DC35" s="68">
        <f>TRUNC(DD35/6)+0.1*(DD35-6*TRUNC(DD35/6))</f>
        <v>14.4</v>
      </c>
      <c r="DD35" s="22">
        <f>SUM(DD3:DD34)</f>
        <v>88</v>
      </c>
      <c r="DE35" s="22">
        <f>SUM(DE3:DE34)</f>
        <v>3</v>
      </c>
      <c r="DF35" s="22">
        <f>SUM(DF3:DF34)</f>
        <v>70</v>
      </c>
      <c r="DG35" s="22">
        <f>SUM(DG3:DG34)</f>
        <v>5</v>
      </c>
      <c r="DH35" s="68">
        <f>TRUNC(DI35/6)+0.1*(DI35-6*TRUNC(DI35/6))</f>
        <v>4.2</v>
      </c>
      <c r="DI35" s="22">
        <f>SUM(DI3:DI34)</f>
        <v>26</v>
      </c>
      <c r="DJ35" s="22">
        <f>SUM(DJ3:DJ34)</f>
        <v>0</v>
      </c>
      <c r="DK35" s="22">
        <f>SUM(DK3:DK34)</f>
        <v>41</v>
      </c>
      <c r="DL35" s="22">
        <f>SUM(DL3:DL34)</f>
        <v>1</v>
      </c>
      <c r="DM35" s="68">
        <f>TRUNC(DN35/6)+0.1*(DN35-6*TRUNC(DN35/6))</f>
        <v>12</v>
      </c>
      <c r="DN35" s="22">
        <f>SUM(DN3:DN34)</f>
        <v>72</v>
      </c>
      <c r="DO35" s="22">
        <f>SUM(DO3:DO34)</f>
        <v>0</v>
      </c>
      <c r="DP35" s="22">
        <f>SUM(DP3:DP34)</f>
        <v>64</v>
      </c>
      <c r="DQ35" s="22">
        <f>SUM(DQ3:DQ34)</f>
        <v>1</v>
      </c>
      <c r="DR35" s="68">
        <f>TRUNC(DS35/6)+0.1*(DS35-6*TRUNC(DS35/6))</f>
        <v>13</v>
      </c>
      <c r="DS35" s="22">
        <f>SUM(DS3:DS34)</f>
        <v>78</v>
      </c>
      <c r="DT35" s="22">
        <f>SUM(DT3:DT34)</f>
        <v>0</v>
      </c>
      <c r="DU35" s="22">
        <f>SUM(DU3:DU34)</f>
        <v>84</v>
      </c>
      <c r="DV35" s="22">
        <f>SUM(DV3:DV34)</f>
        <v>2</v>
      </c>
      <c r="DW35" s="68">
        <f>TRUNC(DX35/6)+0.1*(DX35-6*TRUNC(DX35/6))</f>
        <v>21</v>
      </c>
      <c r="DX35" s="22">
        <f>SUM(DX3:DX34)</f>
        <v>126</v>
      </c>
      <c r="DY35" s="22">
        <f>SUM(DY3:DY34)</f>
        <v>0</v>
      </c>
      <c r="DZ35" s="22">
        <f>SUM(DZ3:DZ34)</f>
        <v>162</v>
      </c>
      <c r="EA35" s="22">
        <f>SUM(EA3:EA34)</f>
        <v>1</v>
      </c>
      <c r="EB35" s="68">
        <f>TRUNC(EC35/6)+0.1*(EC35-6*TRUNC(EC35/6))</f>
        <v>8.1</v>
      </c>
      <c r="EC35" s="22">
        <f>SUM(EC3:EC34)</f>
        <v>49</v>
      </c>
      <c r="ED35" s="22">
        <f>SUM(ED3:ED34)</f>
        <v>0</v>
      </c>
      <c r="EE35" s="22">
        <f>SUM(EE3:EE34)</f>
        <v>78</v>
      </c>
      <c r="EF35" s="22">
        <f>SUM(EF3:EF34)</f>
        <v>0</v>
      </c>
      <c r="EG35" s="68">
        <f>TRUNC(EH35/6)+0.1*(EH35-6*TRUNC(EH35/6))</f>
        <v>4</v>
      </c>
      <c r="EH35" s="22">
        <f>SUM(EH3:EH34)</f>
        <v>24</v>
      </c>
      <c r="EI35" s="22">
        <f>SUM(EI3:EI34)</f>
        <v>0</v>
      </c>
      <c r="EJ35" s="22">
        <f>SUM(EJ3:EJ34)</f>
        <v>20</v>
      </c>
      <c r="EK35" s="72">
        <f>SUM(EK3:EK34)</f>
        <v>0</v>
      </c>
      <c r="EL35" s="70">
        <f>TRUNC(EM35/6)+0.1*(EM35-6*TRUNC(EM35/6))</f>
        <v>2</v>
      </c>
      <c r="EM35" s="22">
        <f>SUM(EM3:EM34)</f>
        <v>12</v>
      </c>
      <c r="EN35" s="22">
        <f>SUM(EN3:EN34)</f>
        <v>0</v>
      </c>
      <c r="EO35" s="22">
        <f>SUM(EO3:EO34)</f>
        <v>29</v>
      </c>
      <c r="EP35" s="22">
        <f>SUM(EP3:EP34)</f>
        <v>1</v>
      </c>
      <c r="EQ35" s="68">
        <f>TRUNC(ER35/6)+0.1*(ER35-6*TRUNC(ER35/6))</f>
        <v>5</v>
      </c>
      <c r="ER35" s="22">
        <f>SUM(ER3:ER34)</f>
        <v>30</v>
      </c>
      <c r="ES35" s="22">
        <f>SUM(ES3:ES34)</f>
        <v>0</v>
      </c>
      <c r="ET35" s="22">
        <f>SUM(ET3:ET34)</f>
        <v>38</v>
      </c>
      <c r="EU35" s="22">
        <f>SUM(EU3:EU34)</f>
        <v>0</v>
      </c>
    </row>
    <row r="36" spans="1:151" x14ac:dyDescent="0.25">
      <c r="A36" s="1" t="s">
        <v>19</v>
      </c>
      <c r="K36" s="7"/>
    </row>
    <row r="37" spans="1:151" x14ac:dyDescent="0.25">
      <c r="A37" s="49"/>
      <c r="B37" s="49"/>
      <c r="C37" s="49"/>
      <c r="D37" s="49"/>
      <c r="E37" s="50"/>
      <c r="J37" s="6"/>
      <c r="K37" s="7"/>
    </row>
    <row r="38" spans="1:151" x14ac:dyDescent="0.25">
      <c r="A38" s="49"/>
      <c r="B38" s="49"/>
      <c r="C38" s="49"/>
      <c r="D38" s="49"/>
      <c r="E38" s="50"/>
      <c r="J38" s="6"/>
      <c r="K38" s="7"/>
    </row>
    <row r="39" spans="1:151" x14ac:dyDescent="0.25">
      <c r="A39" s="1" t="s">
        <v>90</v>
      </c>
      <c r="B39" s="6"/>
      <c r="J39" s="6"/>
      <c r="K39" s="7"/>
    </row>
    <row r="40" spans="1:151" x14ac:dyDescent="0.25">
      <c r="A40" s="49" t="s">
        <v>717</v>
      </c>
      <c r="B40" s="49" t="s">
        <v>1124</v>
      </c>
      <c r="C40" s="49" t="s">
        <v>1125</v>
      </c>
      <c r="E40" s="49" t="s">
        <v>1126</v>
      </c>
      <c r="K40" s="7"/>
    </row>
    <row r="41" spans="1:151" x14ac:dyDescent="0.25">
      <c r="A41" s="49" t="s">
        <v>746</v>
      </c>
      <c r="B41" s="49" t="s">
        <v>244</v>
      </c>
      <c r="C41" s="49" t="s">
        <v>973</v>
      </c>
      <c r="E41" s="49" t="s">
        <v>1131</v>
      </c>
      <c r="K41" s="7"/>
    </row>
    <row r="42" spans="1:151" x14ac:dyDescent="0.25">
      <c r="A42" s="49" t="s">
        <v>1138</v>
      </c>
      <c r="B42" s="49" t="s">
        <v>40</v>
      </c>
      <c r="C42" s="49" t="s">
        <v>770</v>
      </c>
      <c r="E42" s="49" t="s">
        <v>1139</v>
      </c>
      <c r="K42" s="7"/>
    </row>
    <row r="43" spans="1:151" x14ac:dyDescent="0.25">
      <c r="A43" s="49" t="s">
        <v>1136</v>
      </c>
      <c r="B43" s="49" t="s">
        <v>155</v>
      </c>
      <c r="C43" s="49" t="s">
        <v>881</v>
      </c>
      <c r="E43" s="49" t="s">
        <v>1137</v>
      </c>
      <c r="K43" s="7"/>
    </row>
    <row r="44" spans="1:151" x14ac:dyDescent="0.25">
      <c r="A44" s="49" t="s">
        <v>866</v>
      </c>
      <c r="B44" s="49" t="s">
        <v>211</v>
      </c>
      <c r="C44" s="49" t="s">
        <v>678</v>
      </c>
      <c r="E44" s="49" t="s">
        <v>1127</v>
      </c>
      <c r="K44" s="7"/>
    </row>
    <row r="45" spans="1:151" x14ac:dyDescent="0.25">
      <c r="A45" s="49" t="s">
        <v>3</v>
      </c>
      <c r="B45" s="49" t="s">
        <v>501</v>
      </c>
      <c r="C45" s="49" t="s">
        <v>1134</v>
      </c>
      <c r="E45" s="49" t="s">
        <v>1135</v>
      </c>
    </row>
    <row r="46" spans="1:151" x14ac:dyDescent="0.25">
      <c r="A46" s="49" t="s">
        <v>746</v>
      </c>
      <c r="B46" t="s">
        <v>42</v>
      </c>
      <c r="C46" t="s">
        <v>679</v>
      </c>
      <c r="E46" t="s">
        <v>1122</v>
      </c>
    </row>
    <row r="47" spans="1:151" x14ac:dyDescent="0.25">
      <c r="A47" s="49" t="s">
        <v>747</v>
      </c>
      <c r="B47" s="49" t="s">
        <v>497</v>
      </c>
      <c r="C47" s="49" t="s">
        <v>696</v>
      </c>
      <c r="E47" s="49" t="s">
        <v>1132</v>
      </c>
    </row>
    <row r="48" spans="1:151" x14ac:dyDescent="0.25">
      <c r="A48" s="49" t="s">
        <v>1051</v>
      </c>
      <c r="B48" t="s">
        <v>450</v>
      </c>
      <c r="C48" t="s">
        <v>696</v>
      </c>
      <c r="E48" s="55" t="s">
        <v>1132</v>
      </c>
    </row>
    <row r="49" spans="1:5" x14ac:dyDescent="0.25">
      <c r="A49" s="49" t="s">
        <v>866</v>
      </c>
      <c r="B49" t="s">
        <v>699</v>
      </c>
      <c r="C49" t="s">
        <v>1129</v>
      </c>
      <c r="E49" t="s">
        <v>1060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357"/>
  <sheetViews>
    <sheetView zoomScale="90" zoomScaleNormal="90" workbookViewId="0">
      <pane xSplit="1" ySplit="2" topLeftCell="B57" activePane="bottomRight" state="frozen"/>
      <selection pane="topRight" activeCell="B1" sqref="B1"/>
      <selection pane="bottomLeft" activeCell="A4" sqref="A4"/>
      <selection pane="bottomRight" activeCell="I65" sqref="I65"/>
    </sheetView>
  </sheetViews>
  <sheetFormatPr defaultRowHeight="13.2" x14ac:dyDescent="0.25"/>
  <cols>
    <col min="1" max="1" width="14.44140625" customWidth="1"/>
    <col min="2" max="2" width="8.109375" customWidth="1"/>
    <col min="3" max="3" width="7.44140625" customWidth="1"/>
    <col min="4" max="4" width="6.88671875" customWidth="1"/>
    <col min="5" max="10" width="6.6640625" customWidth="1"/>
    <col min="11" max="11" width="3.6640625" customWidth="1"/>
  </cols>
  <sheetData>
    <row r="1" spans="1:10" x14ac:dyDescent="0.25">
      <c r="A1" s="1" t="s">
        <v>604</v>
      </c>
      <c r="C1" s="6" t="s">
        <v>1173</v>
      </c>
      <c r="F1" s="21" t="s">
        <v>960</v>
      </c>
      <c r="G1" s="6"/>
      <c r="I1" s="20" t="s">
        <v>33</v>
      </c>
      <c r="J1" s="20" t="s">
        <v>34</v>
      </c>
    </row>
    <row r="2" spans="1:10" x14ac:dyDescent="0.25">
      <c r="A2" s="6" t="s">
        <v>523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</row>
    <row r="3" spans="1:10" x14ac:dyDescent="0.25">
      <c r="A3" s="63" t="s">
        <v>935</v>
      </c>
      <c r="B3" s="5">
        <f t="shared" ref="B3:B78" si="0">TRUNC(C3/6)+0.1*(C3-6*TRUNC(C3/6))</f>
        <v>146</v>
      </c>
      <c r="C3" s="33">
        <f>'06'!C3+'07'!C4+'08'!C3+'10'!C4+'11'!C4+'22'!C25+'23'!C24</f>
        <v>876</v>
      </c>
      <c r="D3" s="33">
        <f>'06'!D3+'07'!D4+'08'!D3+'10'!D4+'11'!D4+'22'!D25+'23'!D24</f>
        <v>3</v>
      </c>
      <c r="E3" s="33">
        <f>'06'!E3+'07'!E4+'08'!E3+'10'!E4+'11'!E4+'22'!E25+'23'!E24</f>
        <v>988</v>
      </c>
      <c r="F3" s="33">
        <f>'06'!F3+'07'!F4+'08'!F3+'10'!F4+'11'!F4+'22'!F25+'23'!F24</f>
        <v>36</v>
      </c>
      <c r="G3" s="7">
        <f t="shared" ref="G3:G78" si="1">E3/F3</f>
        <v>27.444444444444443</v>
      </c>
      <c r="H3" s="33">
        <f>'06'!H3+'07'!H4+'08'!H3+'10'!H4+'11'!H4+'22'!H25+'23'!H24</f>
        <v>4</v>
      </c>
      <c r="I3" s="7">
        <f t="shared" ref="I3:I9" si="2">C3/F3</f>
        <v>24.333333333333332</v>
      </c>
      <c r="J3" s="7">
        <f t="shared" ref="J3:J9" si="3">6*E3/C3</f>
        <v>6.7671232876712333</v>
      </c>
    </row>
    <row r="4" spans="1:10" x14ac:dyDescent="0.25">
      <c r="A4" s="63" t="s">
        <v>1148</v>
      </c>
      <c r="B4" s="5">
        <f t="shared" si="0"/>
        <v>30.4</v>
      </c>
      <c r="C4" s="33">
        <f>'25'!C3</f>
        <v>184</v>
      </c>
      <c r="D4" s="33">
        <f>'25'!D3</f>
        <v>2</v>
      </c>
      <c r="E4" s="33">
        <f>'25'!E3</f>
        <v>223</v>
      </c>
      <c r="F4" s="33">
        <f>'25'!F3</f>
        <v>12</v>
      </c>
      <c r="G4" s="7">
        <f t="shared" si="1"/>
        <v>18.583333333333332</v>
      </c>
      <c r="H4" s="33">
        <f>'25'!H3</f>
        <v>1</v>
      </c>
      <c r="I4" s="7">
        <f t="shared" ref="I4" si="4">C4/F4</f>
        <v>15.333333333333334</v>
      </c>
      <c r="J4" s="7">
        <f t="shared" ref="J4" si="5">6*E4/C4</f>
        <v>7.2717391304347823</v>
      </c>
    </row>
    <row r="5" spans="1:10" x14ac:dyDescent="0.25">
      <c r="A5" s="4" t="s">
        <v>727</v>
      </c>
      <c r="B5" s="5">
        <f t="shared" si="0"/>
        <v>70.099999999999994</v>
      </c>
      <c r="C5" s="6">
        <f>'98'!C3+'99'!C3</f>
        <v>421</v>
      </c>
      <c r="D5" s="6">
        <f>'98'!D3+'99'!D3</f>
        <v>3</v>
      </c>
      <c r="E5" s="6">
        <f>'98'!E3+'99'!E3</f>
        <v>386</v>
      </c>
      <c r="F5" s="6">
        <f>'98'!F3+'99'!F3</f>
        <v>20</v>
      </c>
      <c r="G5" s="7">
        <f t="shared" si="1"/>
        <v>19.3</v>
      </c>
      <c r="H5" s="6">
        <f>'98'!H3+'99'!H3</f>
        <v>3</v>
      </c>
      <c r="I5" s="7">
        <f t="shared" si="2"/>
        <v>21.05</v>
      </c>
      <c r="J5" s="7">
        <f t="shared" si="3"/>
        <v>5.5011876484560567</v>
      </c>
    </row>
    <row r="6" spans="1:10" x14ac:dyDescent="0.25">
      <c r="A6" s="26" t="s">
        <v>572</v>
      </c>
      <c r="B6" s="5">
        <f t="shared" si="0"/>
        <v>138.1</v>
      </c>
      <c r="C6" s="15">
        <f>'07'!C5+'08'!C4+'09'!C4</f>
        <v>829</v>
      </c>
      <c r="D6" s="15">
        <f>'07'!D5+'08'!D4+'09'!D4</f>
        <v>14</v>
      </c>
      <c r="E6" s="15">
        <f>'07'!E5+'08'!E4+'09'!E4</f>
        <v>562</v>
      </c>
      <c r="F6" s="15">
        <f>'07'!F5+'08'!F4+'09'!F4</f>
        <v>29</v>
      </c>
      <c r="G6" s="7">
        <f t="shared" si="1"/>
        <v>19.379310344827587</v>
      </c>
      <c r="H6" s="15">
        <f>'07'!H5+'08'!H4+'09'!H4</f>
        <v>2</v>
      </c>
      <c r="I6" s="7">
        <f t="shared" si="2"/>
        <v>28.586206896551722</v>
      </c>
      <c r="J6" s="7">
        <f t="shared" si="3"/>
        <v>4.0675512665862481</v>
      </c>
    </row>
    <row r="7" spans="1:10" x14ac:dyDescent="0.25">
      <c r="A7" s="26" t="s">
        <v>1094</v>
      </c>
      <c r="B7" s="5">
        <f t="shared" si="0"/>
        <v>17.2</v>
      </c>
      <c r="C7" s="15">
        <f>'23'!C3+'25'!C22</f>
        <v>104</v>
      </c>
      <c r="D7" s="15">
        <f>'23'!D3+'25'!D22</f>
        <v>2</v>
      </c>
      <c r="E7" s="15">
        <f>'23'!E3+'25'!E22</f>
        <v>110</v>
      </c>
      <c r="F7" s="15">
        <f>'23'!F3+'25'!F22</f>
        <v>7</v>
      </c>
      <c r="G7" s="7">
        <f t="shared" si="1"/>
        <v>15.714285714285714</v>
      </c>
      <c r="H7" s="15">
        <f>'23'!H3+'25'!H22</f>
        <v>0</v>
      </c>
      <c r="I7" s="7">
        <f t="shared" si="2"/>
        <v>14.857142857142858</v>
      </c>
      <c r="J7" s="7">
        <f t="shared" si="3"/>
        <v>6.3461538461538458</v>
      </c>
    </row>
    <row r="8" spans="1:10" x14ac:dyDescent="0.25">
      <c r="A8" s="26" t="s">
        <v>1087</v>
      </c>
      <c r="B8" s="5">
        <f t="shared" si="0"/>
        <v>25.2</v>
      </c>
      <c r="C8" s="15">
        <f>'23'!C4</f>
        <v>152</v>
      </c>
      <c r="D8" s="15">
        <f>'23'!D4</f>
        <v>0</v>
      </c>
      <c r="E8" s="15">
        <f>'23'!E4</f>
        <v>120</v>
      </c>
      <c r="F8" s="15">
        <f>'23'!F4</f>
        <v>4</v>
      </c>
      <c r="G8" s="7">
        <f t="shared" si="1"/>
        <v>30</v>
      </c>
      <c r="H8" s="15">
        <f>'23'!H4</f>
        <v>1</v>
      </c>
      <c r="I8" s="7">
        <f t="shared" si="2"/>
        <v>38</v>
      </c>
      <c r="J8" s="7">
        <f t="shared" si="3"/>
        <v>4.7368421052631575</v>
      </c>
    </row>
    <row r="9" spans="1:10" x14ac:dyDescent="0.25">
      <c r="A9" s="26" t="s">
        <v>963</v>
      </c>
      <c r="B9" s="5">
        <f t="shared" si="0"/>
        <v>79.2</v>
      </c>
      <c r="C9" s="15">
        <f>'18'!C20+'19'!C3+'20'!C3+'21'!C22+'22'!C3+'23'!C5+'24'!C22</f>
        <v>476</v>
      </c>
      <c r="D9" s="15">
        <f>'18'!D20+'19'!D3+'20'!D3+'21'!D22+'22'!D3+'23'!D5+'24'!D22</f>
        <v>6</v>
      </c>
      <c r="E9" s="15">
        <f>'18'!E20+'19'!E3+'20'!E3+'21'!E22+'22'!E3+'23'!E5+'24'!E22</f>
        <v>388</v>
      </c>
      <c r="F9" s="15">
        <f>'18'!F20+'19'!F3+'20'!F3+'21'!F22+'22'!F3+'23'!F5+'24'!F22</f>
        <v>23</v>
      </c>
      <c r="G9" s="7">
        <f t="shared" si="1"/>
        <v>16.869565217391305</v>
      </c>
      <c r="H9" s="15">
        <f>'18'!H20+'19'!H3+'20'!H3+'21'!H22+'22'!H3+'23'!H5+'24'!H22</f>
        <v>1</v>
      </c>
      <c r="I9" s="7">
        <f t="shared" si="2"/>
        <v>20.695652173913043</v>
      </c>
      <c r="J9" s="7">
        <f t="shared" si="3"/>
        <v>4.8907563025210088</v>
      </c>
    </row>
    <row r="10" spans="1:10" x14ac:dyDescent="0.25">
      <c r="A10" s="26" t="s">
        <v>914</v>
      </c>
      <c r="B10" s="5">
        <f t="shared" si="0"/>
        <v>144.30000000000001</v>
      </c>
      <c r="C10" s="15">
        <f>'16'!C21+'17'!C3+'18'!C3+'19'!C4+'20'!C17+'21'!C4+'22'!C4+'23'!C6</f>
        <v>867</v>
      </c>
      <c r="D10" s="15">
        <f>'16'!D21+'17'!D3+'18'!D3+'19'!D4+'20'!D17+'21'!D4+'22'!D4+'23'!D6</f>
        <v>1</v>
      </c>
      <c r="E10" s="15">
        <f>'16'!E21+'17'!E3+'18'!E3+'19'!E4+'20'!E17+'21'!E4+'22'!E4+'23'!E6</f>
        <v>987</v>
      </c>
      <c r="F10" s="15">
        <f>'16'!F21+'17'!F3+'18'!F3+'19'!F4+'20'!F17+'21'!F4+'22'!F4+'23'!F6</f>
        <v>33</v>
      </c>
      <c r="G10" s="7">
        <f t="shared" si="1"/>
        <v>29.90909090909091</v>
      </c>
      <c r="H10" s="15">
        <f>'16'!H21+'17'!H3+'18'!H3+'19'!H4+'20'!H17+'21'!H4+'22'!H4+'23'!H6</f>
        <v>2</v>
      </c>
      <c r="I10" s="7">
        <f t="shared" ref="I10:I24" si="6">C10/F10</f>
        <v>26.272727272727273</v>
      </c>
      <c r="J10" s="7">
        <f t="shared" ref="J10:J24" si="7">6*E10/C10</f>
        <v>6.8304498269896197</v>
      </c>
    </row>
    <row r="11" spans="1:10" x14ac:dyDescent="0.25">
      <c r="A11" s="61" t="s">
        <v>802</v>
      </c>
      <c r="B11" s="5">
        <f t="shared" si="0"/>
        <v>28.2</v>
      </c>
      <c r="C11" s="15">
        <f>'12'!C3+'13'!C4</f>
        <v>170</v>
      </c>
      <c r="D11" s="15">
        <f>'12'!D3+'13'!D4</f>
        <v>2</v>
      </c>
      <c r="E11" s="15">
        <f>'12'!E3+'13'!E4</f>
        <v>122</v>
      </c>
      <c r="F11" s="15">
        <f>'12'!F3+'13'!F4</f>
        <v>5</v>
      </c>
      <c r="G11" s="7">
        <f t="shared" si="1"/>
        <v>24.4</v>
      </c>
      <c r="H11" s="15">
        <f>'12'!H3+'13'!H4</f>
        <v>0</v>
      </c>
      <c r="I11" s="7">
        <f t="shared" si="6"/>
        <v>34</v>
      </c>
      <c r="J11" s="7">
        <f t="shared" si="7"/>
        <v>4.3058823529411763</v>
      </c>
    </row>
    <row r="12" spans="1:10" x14ac:dyDescent="0.25">
      <c r="A12" s="2" t="s">
        <v>742</v>
      </c>
      <c r="B12" s="5">
        <f t="shared" si="0"/>
        <v>28.2</v>
      </c>
      <c r="C12" s="15">
        <f>'93'!C16+'94'!C3</f>
        <v>170</v>
      </c>
      <c r="D12" s="15">
        <f>'93'!D16+'94'!D3</f>
        <v>0</v>
      </c>
      <c r="E12" s="15">
        <f>'93'!E16+'94'!E3</f>
        <v>137</v>
      </c>
      <c r="F12" s="15">
        <f>'93'!F16+'94'!F3</f>
        <v>12</v>
      </c>
      <c r="G12" s="7">
        <f t="shared" si="1"/>
        <v>11.416666666666666</v>
      </c>
      <c r="H12" s="15">
        <f>'93'!H16+'94'!H3</f>
        <v>3</v>
      </c>
      <c r="I12" s="7">
        <f t="shared" si="6"/>
        <v>14.166666666666666</v>
      </c>
      <c r="J12" s="7">
        <f t="shared" si="7"/>
        <v>4.8352941176470585</v>
      </c>
    </row>
    <row r="13" spans="1:10" x14ac:dyDescent="0.25">
      <c r="A13" s="2" t="s">
        <v>605</v>
      </c>
      <c r="B13" s="5">
        <f t="shared" si="0"/>
        <v>43</v>
      </c>
      <c r="C13" s="15">
        <f>'08'!C31+'09'!C26+'11'!C24+'12'!C20+'13'!C25+'14'!C25+'15'!C28+'16'!C3+'17'!C21+'18'!C19</f>
        <v>258</v>
      </c>
      <c r="D13" s="15">
        <f>'08'!D31+'09'!D26+'11'!D24+'12'!D20+'13'!D25+'14'!D25+'15'!D28+'16'!D3+'17'!D21+'18'!D19</f>
        <v>0</v>
      </c>
      <c r="E13" s="15">
        <f>'08'!E31+'09'!E26+'11'!E24+'12'!E20+'13'!E25+'14'!E25+'15'!E28+'16'!E3+'17'!E21+'18'!E19</f>
        <v>323</v>
      </c>
      <c r="F13" s="15">
        <f>'08'!F31+'09'!F26+'11'!F24+'12'!F20+'13'!F25+'14'!F25+'15'!F28+'16'!F3+'17'!F21+'18'!F19</f>
        <v>4</v>
      </c>
      <c r="G13" s="7">
        <f t="shared" si="1"/>
        <v>80.75</v>
      </c>
      <c r="H13" s="15">
        <f>'08'!H31+'09'!H26+'11'!H24+'12'!H20+'13'!H25+'14'!H25+'15'!H28+'16'!H3+'17'!H21+'18'!H19</f>
        <v>0</v>
      </c>
      <c r="I13" s="7">
        <f t="shared" si="6"/>
        <v>64.5</v>
      </c>
      <c r="J13" s="7">
        <f t="shared" si="7"/>
        <v>7.5116279069767442</v>
      </c>
    </row>
    <row r="14" spans="1:10" x14ac:dyDescent="0.25">
      <c r="A14" s="4" t="s">
        <v>6</v>
      </c>
      <c r="B14" s="5">
        <f t="shared" si="0"/>
        <v>52.4</v>
      </c>
      <c r="C14" s="15">
        <f>'97'!C3+'98'!C4+'99'!C4</f>
        <v>316</v>
      </c>
      <c r="D14" s="15">
        <f>'97'!D3+'98'!D4+'99'!D4</f>
        <v>11</v>
      </c>
      <c r="E14" s="15">
        <f>'97'!E3+'98'!E4+'99'!E4</f>
        <v>174</v>
      </c>
      <c r="F14" s="15">
        <f>'97'!F3+'98'!F4+'99'!F4</f>
        <v>16</v>
      </c>
      <c r="G14" s="7">
        <f t="shared" si="1"/>
        <v>10.875</v>
      </c>
      <c r="H14" s="15">
        <f>'97'!H3+'98'!H4+'99'!H4</f>
        <v>1</v>
      </c>
      <c r="I14" s="7">
        <f t="shared" si="6"/>
        <v>19.75</v>
      </c>
      <c r="J14" s="7">
        <f t="shared" si="7"/>
        <v>3.3037974683544302</v>
      </c>
    </row>
    <row r="15" spans="1:10" x14ac:dyDescent="0.25">
      <c r="A15" s="4" t="s">
        <v>7</v>
      </c>
      <c r="B15" s="5">
        <f t="shared" si="0"/>
        <v>444.3</v>
      </c>
      <c r="C15" s="15">
        <f>'94'!C4+'95'!C3+'96'!C3+'97'!C4+'98'!C5+'99'!C5+'00'!C4+'01'!C3+'02'!C3+'04'!C22</f>
        <v>2667</v>
      </c>
      <c r="D15" s="15">
        <f>'94'!D4+'95'!D3+'96'!D3+'97'!D4+'98'!D5+'99'!D5+'00'!D4+'01'!D3+'02'!D3+'04'!D22</f>
        <v>34</v>
      </c>
      <c r="E15" s="15">
        <f>'94'!E4+'95'!E3+'96'!E3+'97'!E4+'98'!E5+'99'!E5+'00'!E4+'01'!E3+'02'!E3+'04'!E22</f>
        <v>1841</v>
      </c>
      <c r="F15" s="15">
        <f>'94'!F4+'95'!F3+'96'!F3+'97'!F4+'98'!F5+'99'!F5+'00'!F4+'01'!F3+'02'!F3+'04'!F22</f>
        <v>79</v>
      </c>
      <c r="G15" s="7">
        <f t="shared" si="1"/>
        <v>23.303797468354432</v>
      </c>
      <c r="H15" s="15">
        <f>'94'!H4+'95'!H3+'96'!H3+'97'!H4+'98'!H5+'99'!H5+'00'!H4+'01'!H3+'02'!H3+'04'!H22</f>
        <v>7</v>
      </c>
      <c r="I15" s="7">
        <f t="shared" si="6"/>
        <v>33.759493670886073</v>
      </c>
      <c r="J15" s="7">
        <f t="shared" si="7"/>
        <v>4.1417322834645667</v>
      </c>
    </row>
    <row r="16" spans="1:10" x14ac:dyDescent="0.25">
      <c r="A16" s="4" t="s">
        <v>8</v>
      </c>
      <c r="B16" s="5">
        <f t="shared" si="0"/>
        <v>642.4</v>
      </c>
      <c r="C16" s="15">
        <f>'96'!C4+'97'!C5+'98'!C6+'99'!C6+'00'!C5+'01'!C4+'02'!C4+'03'!C3+'04'!C4+'05'!C3+'06'!C4+'07'!C7+'08'!C5+'09'!C5+'10'!C5+'14'!C4+'15'!C3+'16'!C4+'19'!C24</f>
        <v>3856</v>
      </c>
      <c r="D16" s="15">
        <f>'96'!D4+'97'!D5+'98'!D6+'99'!D6+'00'!D5+'01'!D4+'02'!D4+'03'!D3+'04'!D4+'05'!D3+'06'!D4+'07'!D7+'08'!D5+'09'!D5+'10'!D5+'14'!D4+'15'!D3+'16'!D4+'19'!D24</f>
        <v>90</v>
      </c>
      <c r="E16" s="15">
        <f>'96'!E4+'97'!E5+'98'!E6+'99'!E6+'00'!E5+'01'!E4+'02'!E4+'03'!E3+'04'!E4+'05'!E3+'06'!E4+'07'!E7+'08'!E5+'09'!E5+'10'!E5+'14'!E4+'15'!E3+'16'!E4+'19'!E24</f>
        <v>2194</v>
      </c>
      <c r="F16" s="15">
        <f>'96'!F4+'97'!F5+'98'!F6+'99'!F6+'00'!F5+'01'!F4+'02'!F4+'03'!F3+'04'!F4+'05'!F3+'06'!F4+'07'!F7+'08'!F5+'09'!F5+'10'!F5+'14'!F4+'15'!F3+'16'!F4+'19'!F24</f>
        <v>113</v>
      </c>
      <c r="G16" s="7">
        <f t="shared" si="1"/>
        <v>19.415929203539822</v>
      </c>
      <c r="H16" s="15">
        <f>'96'!H4+'97'!H5+'98'!H6+'99'!H6+'00'!H5+'01'!H4+'02'!H4+'03'!H3+'04'!H4+'05'!H3+'06'!H4+'07'!H7+'08'!H5+'09'!H5+'10'!H5+'14'!H4+'15'!H3+'16'!H4+'19'!H24</f>
        <v>9</v>
      </c>
      <c r="I16" s="7">
        <f t="shared" si="6"/>
        <v>34.123893805309734</v>
      </c>
      <c r="J16" s="7">
        <f t="shared" si="7"/>
        <v>3.4139004149377592</v>
      </c>
    </row>
    <row r="17" spans="1:10" x14ac:dyDescent="0.25">
      <c r="A17" s="26" t="s">
        <v>964</v>
      </c>
      <c r="B17" s="5">
        <f t="shared" si="0"/>
        <v>146.1</v>
      </c>
      <c r="C17" s="15">
        <f>'18'!C4+'19'!C5+'21'!C5+'22'!C5+'23'!C7+'24'!C3+'25'!C4</f>
        <v>877</v>
      </c>
      <c r="D17" s="15">
        <f>'18'!D4+'19'!D5+'21'!D5+'22'!D5+'23'!D7+'24'!D3+'25'!D4</f>
        <v>2</v>
      </c>
      <c r="E17" s="15">
        <f>'18'!E4+'19'!E5+'21'!E5+'22'!E5+'23'!E7+'24'!E3+'25'!E4</f>
        <v>1050</v>
      </c>
      <c r="F17" s="15">
        <f>'18'!F4+'19'!F5+'21'!F5+'22'!F5+'23'!F7+'24'!F3+'25'!F4</f>
        <v>36</v>
      </c>
      <c r="G17" s="7">
        <f t="shared" si="1"/>
        <v>29.166666666666668</v>
      </c>
      <c r="H17" s="15">
        <f>'18'!H4+'19'!H5+'21'!H5+'22'!H5+'23'!H7+'24'!H3+'25'!H4</f>
        <v>3</v>
      </c>
      <c r="I17" s="7">
        <f t="shared" si="6"/>
        <v>24.361111111111111</v>
      </c>
      <c r="J17" s="7">
        <f t="shared" si="7"/>
        <v>7.1835803876852911</v>
      </c>
    </row>
    <row r="18" spans="1:10" x14ac:dyDescent="0.25">
      <c r="A18" s="2" t="s">
        <v>752</v>
      </c>
      <c r="B18" s="5">
        <f t="shared" si="0"/>
        <v>39.4</v>
      </c>
      <c r="C18" s="15">
        <f>'11'!C5+'12'!C4</f>
        <v>238</v>
      </c>
      <c r="D18" s="15">
        <f>'11'!D5+'12'!D4</f>
        <v>1</v>
      </c>
      <c r="E18" s="15">
        <f>'11'!E5+'12'!E4</f>
        <v>228</v>
      </c>
      <c r="F18" s="15">
        <f>'11'!F5+'12'!F4</f>
        <v>10</v>
      </c>
      <c r="G18" s="7">
        <f t="shared" si="1"/>
        <v>22.8</v>
      </c>
      <c r="H18" s="15">
        <f>'11'!H5+'12'!H4</f>
        <v>1</v>
      </c>
      <c r="I18" s="7">
        <f t="shared" si="6"/>
        <v>23.8</v>
      </c>
      <c r="J18" s="7">
        <f t="shared" si="7"/>
        <v>5.7478991596638656</v>
      </c>
    </row>
    <row r="19" spans="1:10" x14ac:dyDescent="0.25">
      <c r="A19" s="4" t="s">
        <v>438</v>
      </c>
      <c r="B19" s="5">
        <f t="shared" si="0"/>
        <v>169.4</v>
      </c>
      <c r="C19" s="15">
        <f>'03'!C4+'04'!C5+'05'!C4+'06'!C5</f>
        <v>1018</v>
      </c>
      <c r="D19" s="15">
        <f>'03'!D4+'04'!D5+'05'!D4+'06'!D5</f>
        <v>12</v>
      </c>
      <c r="E19" s="15">
        <f>'03'!E4+'04'!E5+'05'!E4+'06'!E5</f>
        <v>703</v>
      </c>
      <c r="F19" s="15">
        <f>'03'!F4+'04'!F5+'05'!F4+'06'!F5</f>
        <v>46</v>
      </c>
      <c r="G19" s="7">
        <f t="shared" si="1"/>
        <v>15.282608695652174</v>
      </c>
      <c r="H19" s="15">
        <f>'03'!H4+'04'!H5+'05'!H4+'06'!H5</f>
        <v>6</v>
      </c>
      <c r="I19" s="7">
        <f t="shared" si="6"/>
        <v>22.130434782608695</v>
      </c>
      <c r="J19" s="7">
        <f t="shared" si="7"/>
        <v>4.1434184675834969</v>
      </c>
    </row>
    <row r="20" spans="1:10" x14ac:dyDescent="0.25">
      <c r="A20" s="26" t="s">
        <v>728</v>
      </c>
      <c r="B20" s="5">
        <f t="shared" si="0"/>
        <v>99.1</v>
      </c>
      <c r="C20" s="15">
        <f>'06'!C6+'07'!C8+'08'!C6+'09'!C6+'10'!C28</f>
        <v>595</v>
      </c>
      <c r="D20" s="15">
        <f>'06'!D6+'07'!D8+'08'!D6+'09'!D6+'10'!D28</f>
        <v>2</v>
      </c>
      <c r="E20" s="15">
        <f>'06'!E6+'07'!E8+'08'!E6+'09'!E6+'10'!E28</f>
        <v>552</v>
      </c>
      <c r="F20" s="15">
        <f>'06'!F6+'07'!F8+'08'!F6+'09'!F6+'10'!F28</f>
        <v>37</v>
      </c>
      <c r="G20" s="7">
        <f t="shared" si="1"/>
        <v>14.918918918918919</v>
      </c>
      <c r="H20" s="15">
        <f>'06'!H6+'07'!H8+'08'!H6+'09'!H6+'10'!H28</f>
        <v>5</v>
      </c>
      <c r="I20" s="7">
        <f t="shared" si="6"/>
        <v>16.081081081081081</v>
      </c>
      <c r="J20" s="7">
        <f t="shared" si="7"/>
        <v>5.5663865546218485</v>
      </c>
    </row>
    <row r="21" spans="1:10" x14ac:dyDescent="0.25">
      <c r="A21" s="26" t="s">
        <v>1030</v>
      </c>
      <c r="B21" s="5">
        <f t="shared" si="0"/>
        <v>33.299999999999997</v>
      </c>
      <c r="C21" s="15">
        <f>'21'!C26+'22'!C6+'23'!C25+'24'!C23+'25'!C23</f>
        <v>201</v>
      </c>
      <c r="D21" s="15">
        <f>'21'!D26+'22'!D6+'23'!D25+'24'!D23+'25'!D23</f>
        <v>3</v>
      </c>
      <c r="E21" s="15">
        <f>'21'!E26+'22'!E6+'23'!E25+'24'!E23+'25'!E23</f>
        <v>203</v>
      </c>
      <c r="F21" s="15">
        <f>'21'!F26+'22'!F6+'23'!F25+'24'!F23+'25'!F23</f>
        <v>8</v>
      </c>
      <c r="G21" s="7">
        <f t="shared" si="1"/>
        <v>25.375</v>
      </c>
      <c r="H21" s="15">
        <f>'21'!H26+'22'!H6+'23'!H25+'24'!H23+'25'!H23</f>
        <v>1</v>
      </c>
      <c r="I21" s="7">
        <f t="shared" si="6"/>
        <v>25.125</v>
      </c>
      <c r="J21" s="7">
        <f t="shared" si="7"/>
        <v>6.0597014925373136</v>
      </c>
    </row>
    <row r="22" spans="1:10" x14ac:dyDescent="0.25">
      <c r="A22" s="26" t="s">
        <v>717</v>
      </c>
      <c r="B22" s="5">
        <f t="shared" si="0"/>
        <v>849.2</v>
      </c>
      <c r="C22" s="15">
        <f>'10'!C6+'11'!C6+'12'!C5+'13'!C5+'14'!C5+'15'!C4+'16'!C5+'17'!C4+'18'!C5+'19'!C6+'20'!C4+'21'!C6+'22'!C7+'23'!C8+'24'!C4+'25'!C5</f>
        <v>5096</v>
      </c>
      <c r="D22" s="15">
        <f>'10'!D6+'11'!D6+'12'!D5+'13'!D5+'14'!D5+'15'!D4+'16'!D5+'17'!D4+'18'!D5+'19'!D6+'20'!D4+'21'!D6+'22'!D7+'23'!D8+'24'!D4+'25'!D5</f>
        <v>72</v>
      </c>
      <c r="E22" s="15">
        <f>'10'!E6+'11'!E6+'12'!E5+'13'!E5+'14'!E5+'15'!E4+'16'!E5+'17'!E4+'18'!E5+'19'!E6+'20'!E4+'21'!E6+'22'!E7+'23'!E8+'24'!E4+'25'!E5</f>
        <v>3819</v>
      </c>
      <c r="F22" s="15">
        <f>'10'!F6+'11'!F6+'12'!F5+'13'!F5+'14'!F5+'15'!F4+'16'!F5+'17'!F4+'18'!F5+'19'!F6+'20'!F4+'21'!F6+'22'!F7+'23'!F8+'24'!F4+'25'!F5</f>
        <v>154</v>
      </c>
      <c r="G22" s="7">
        <f t="shared" si="1"/>
        <v>24.7987012987013</v>
      </c>
      <c r="H22" s="15">
        <f>'10'!H6+'11'!H6+'12'!H5+'13'!H5+'14'!H5+'15'!H4+'16'!H5+'17'!H4+'18'!H5+'19'!H6+'20'!H4+'21'!H6+'22'!H7+'23'!H8+'24'!H4+'25'!H5</f>
        <v>18</v>
      </c>
      <c r="I22" s="7">
        <f t="shared" si="6"/>
        <v>33.090909090909093</v>
      </c>
      <c r="J22" s="7">
        <f t="shared" si="7"/>
        <v>4.4964678178963897</v>
      </c>
    </row>
    <row r="23" spans="1:10" x14ac:dyDescent="0.25">
      <c r="A23" s="61" t="s">
        <v>1016</v>
      </c>
      <c r="B23" s="5">
        <f t="shared" si="0"/>
        <v>173.4</v>
      </c>
      <c r="C23" s="15">
        <f>'20'!C5+'21'!C7+'22'!C8+'23'!C9+'24'!C5+'25'!C6</f>
        <v>1042</v>
      </c>
      <c r="D23" s="15">
        <f>'20'!D5+'21'!D7+'22'!D8+'23'!D9+'24'!D5+'25'!D6</f>
        <v>6</v>
      </c>
      <c r="E23" s="15">
        <f>'20'!E5+'21'!E7+'22'!E8+'23'!E9+'24'!E5+'25'!E6</f>
        <v>1203</v>
      </c>
      <c r="F23" s="15">
        <f>'20'!F5+'21'!F7+'22'!F8+'23'!F9+'24'!F5+'25'!F6</f>
        <v>31</v>
      </c>
      <c r="G23" s="7">
        <f t="shared" si="1"/>
        <v>38.806451612903224</v>
      </c>
      <c r="H23" s="15">
        <f>'20'!H5+'21'!H7+'22'!H8+'23'!H9+'24'!H5+'25'!H6</f>
        <v>3</v>
      </c>
      <c r="I23" s="7">
        <f t="shared" si="6"/>
        <v>33.612903225806448</v>
      </c>
      <c r="J23" s="7">
        <f t="shared" si="7"/>
        <v>6.9270633397312862</v>
      </c>
    </row>
    <row r="24" spans="1:10" x14ac:dyDescent="0.25">
      <c r="A24" s="26" t="s">
        <v>539</v>
      </c>
      <c r="B24" s="5">
        <f t="shared" si="0"/>
        <v>98.4</v>
      </c>
      <c r="C24" s="15">
        <f>'06'!C7+'07'!C9+'08'!C7+'09'!C27</f>
        <v>592</v>
      </c>
      <c r="D24" s="15">
        <f>'06'!D7+'07'!D9+'08'!D7+'09'!D27</f>
        <v>4</v>
      </c>
      <c r="E24" s="15">
        <f>'06'!E7+'07'!E9+'08'!E7+'09'!E27</f>
        <v>614</v>
      </c>
      <c r="F24" s="15">
        <f>'06'!F7+'07'!F9+'08'!F7+'09'!F27</f>
        <v>13</v>
      </c>
      <c r="G24" s="7">
        <f t="shared" si="1"/>
        <v>47.230769230769234</v>
      </c>
      <c r="H24" s="15">
        <f>'06'!H7+'07'!H9+'08'!H7+'09'!H27</f>
        <v>0</v>
      </c>
      <c r="I24" s="7">
        <f t="shared" si="6"/>
        <v>45.53846153846154</v>
      </c>
      <c r="J24" s="7">
        <f t="shared" si="7"/>
        <v>6.2229729729729728</v>
      </c>
    </row>
    <row r="25" spans="1:10" x14ac:dyDescent="0.25">
      <c r="A25" s="26" t="s">
        <v>1092</v>
      </c>
      <c r="B25" s="5">
        <f>TRUNC(C25/6)+0.1*(C25-6*TRUNC(C25/6))</f>
        <v>8</v>
      </c>
      <c r="C25" s="15">
        <f>'23'!C26+'25'!C24</f>
        <v>48</v>
      </c>
      <c r="D25" s="15">
        <f>'23'!D26+'25'!D24</f>
        <v>3</v>
      </c>
      <c r="E25" s="15">
        <f>'23'!E26+'25'!E24</f>
        <v>18</v>
      </c>
      <c r="F25" s="15">
        <f>'23'!F26+'25'!F24</f>
        <v>1</v>
      </c>
      <c r="G25" s="7">
        <f>E25/F25</f>
        <v>18</v>
      </c>
      <c r="H25" s="15">
        <f>'23'!H26+'25'!H24</f>
        <v>0</v>
      </c>
      <c r="I25" s="7">
        <f>C25/F25</f>
        <v>48</v>
      </c>
      <c r="J25" s="7">
        <f>6*E25/C25</f>
        <v>2.25</v>
      </c>
    </row>
    <row r="26" spans="1:10" x14ac:dyDescent="0.25">
      <c r="A26" s="26" t="s">
        <v>1093</v>
      </c>
      <c r="B26" s="5">
        <f>TRUNC(C26/6)+0.1*(C26-6*TRUNC(C26/6))</f>
        <v>8</v>
      </c>
      <c r="C26" s="15">
        <f>'23'!C27+'25'!C25</f>
        <v>48</v>
      </c>
      <c r="D26" s="15">
        <f>'23'!D27+'25'!D25</f>
        <v>0</v>
      </c>
      <c r="E26" s="15">
        <f>'23'!E27+'25'!E25</f>
        <v>24</v>
      </c>
      <c r="F26" s="15">
        <f>'23'!F27+'25'!F25</f>
        <v>1</v>
      </c>
      <c r="G26" s="7">
        <f>E26/F26</f>
        <v>24</v>
      </c>
      <c r="H26" s="15">
        <f>'23'!H27+'25'!H25</f>
        <v>0</v>
      </c>
      <c r="I26" s="7">
        <f>C26/F26</f>
        <v>48</v>
      </c>
      <c r="J26" s="7">
        <f>6*E26/C26</f>
        <v>3</v>
      </c>
    </row>
    <row r="27" spans="1:10" x14ac:dyDescent="0.25">
      <c r="A27" s="4" t="s">
        <v>325</v>
      </c>
      <c r="B27" s="5">
        <f t="shared" si="0"/>
        <v>39</v>
      </c>
      <c r="C27" s="15">
        <f>'95'!C4+'96'!C5</f>
        <v>234</v>
      </c>
      <c r="D27" s="15">
        <f>'95'!D4+'96'!D5</f>
        <v>7</v>
      </c>
      <c r="E27" s="15">
        <f>'95'!E4+'96'!E5</f>
        <v>145</v>
      </c>
      <c r="F27" s="15">
        <f>'95'!F4+'96'!F5</f>
        <v>13</v>
      </c>
      <c r="G27" s="7">
        <f t="shared" si="1"/>
        <v>11.153846153846153</v>
      </c>
      <c r="H27" s="15">
        <f>'95'!H4+'96'!H5</f>
        <v>3</v>
      </c>
      <c r="I27" s="7">
        <f t="shared" ref="I27:I84" si="8">C27/F27</f>
        <v>18</v>
      </c>
      <c r="J27" s="7">
        <f t="shared" ref="J27:J84" si="9">6*E27/C27</f>
        <v>3.7179487179487181</v>
      </c>
    </row>
    <row r="28" spans="1:10" x14ac:dyDescent="0.25">
      <c r="A28" s="61" t="s">
        <v>890</v>
      </c>
      <c r="B28" s="5">
        <f t="shared" si="0"/>
        <v>47.5</v>
      </c>
      <c r="C28" s="15">
        <f>'15'!C5+'16'!C6</f>
        <v>287</v>
      </c>
      <c r="D28" s="15">
        <f>'15'!D5+'16'!D6</f>
        <v>1</v>
      </c>
      <c r="E28" s="15">
        <f>'15'!E5+'16'!E6</f>
        <v>342</v>
      </c>
      <c r="F28" s="15">
        <f>'15'!F5+'16'!F6</f>
        <v>10</v>
      </c>
      <c r="G28" s="7">
        <f t="shared" si="1"/>
        <v>34.200000000000003</v>
      </c>
      <c r="H28" s="15">
        <f>'15'!H5+'16'!H6</f>
        <v>0</v>
      </c>
      <c r="I28" s="7">
        <f t="shared" si="8"/>
        <v>28.7</v>
      </c>
      <c r="J28" s="7">
        <f t="shared" si="9"/>
        <v>7.1498257839721253</v>
      </c>
    </row>
    <row r="29" spans="1:10" x14ac:dyDescent="0.25">
      <c r="A29" s="4" t="s">
        <v>452</v>
      </c>
      <c r="B29" s="5">
        <f t="shared" si="0"/>
        <v>162.4</v>
      </c>
      <c r="C29" s="15">
        <f>'03'!C5+'04'!C6+'05'!C5+'06'!C8+'07'!C26+'08'!C8</f>
        <v>976</v>
      </c>
      <c r="D29" s="15">
        <f>'03'!D5+'04'!D6+'05'!D5+'06'!D8+'07'!D26+'08'!D8</f>
        <v>2</v>
      </c>
      <c r="E29" s="15">
        <f>'03'!E5+'04'!E6+'05'!E5+'06'!E8+'07'!E26+'08'!E8</f>
        <v>974</v>
      </c>
      <c r="F29" s="15">
        <f>'03'!F5+'04'!F6+'05'!F5+'06'!F8+'07'!F26+'08'!F8</f>
        <v>37</v>
      </c>
      <c r="G29" s="7">
        <f t="shared" si="1"/>
        <v>26.324324324324323</v>
      </c>
      <c r="H29" s="15">
        <f>'03'!H5+'04'!H6+'05'!H5+'06'!H8+'07'!H26+'08'!H8</f>
        <v>5</v>
      </c>
      <c r="I29" s="7">
        <f t="shared" ref="I29:I40" si="10">C29/F29</f>
        <v>26.378378378378379</v>
      </c>
      <c r="J29" s="7">
        <f t="shared" ref="J29:J40" si="11">6*E29/C29</f>
        <v>5.9877049180327866</v>
      </c>
    </row>
    <row r="30" spans="1:10" x14ac:dyDescent="0.25">
      <c r="A30" s="2" t="s">
        <v>236</v>
      </c>
      <c r="B30" s="5">
        <f t="shared" si="0"/>
        <v>630.1</v>
      </c>
      <c r="C30" s="15">
        <f>'01'!C25+'02'!C5+'03'!C6+'05'!C6+'06'!C9+'07'!C10+'08'!C9+'09'!C7+'10'!C7+'11'!C7+'12'!C22</f>
        <v>3781</v>
      </c>
      <c r="D30" s="15">
        <f>'01'!D25+'02'!D5+'03'!D6+'05'!D6+'06'!D9+'07'!D10+'08'!D9+'09'!D7+'10'!D7+'11'!D7+'12'!D22</f>
        <v>60</v>
      </c>
      <c r="E30" s="15">
        <f>'01'!E25+'02'!E5+'03'!E6+'05'!E6+'06'!E9+'07'!E10+'08'!E9+'09'!E7+'10'!E7+'11'!E7+'12'!E22</f>
        <v>2912</v>
      </c>
      <c r="F30" s="15">
        <f>'01'!F25+'02'!F5+'03'!F6+'05'!F6+'06'!F9+'07'!F10+'08'!F9+'09'!F7+'10'!F7+'11'!F7+'12'!F22</f>
        <v>160</v>
      </c>
      <c r="G30" s="7">
        <f t="shared" si="1"/>
        <v>18.2</v>
      </c>
      <c r="H30" s="15">
        <f>'01'!H25+'02'!H5+'03'!H6+'05'!H6+'06'!H9+'07'!H10+'08'!H9+'09'!H7+'10'!H7+'11'!H7+'12'!H22</f>
        <v>16</v>
      </c>
      <c r="I30" s="7">
        <f t="shared" si="10"/>
        <v>23.631250000000001</v>
      </c>
      <c r="J30" s="7">
        <f t="shared" si="11"/>
        <v>4.6209997355197041</v>
      </c>
    </row>
    <row r="31" spans="1:10" x14ac:dyDescent="0.25">
      <c r="A31" s="4" t="s">
        <v>136</v>
      </c>
      <c r="B31" s="5">
        <f t="shared" si="0"/>
        <v>32</v>
      </c>
      <c r="C31" s="15">
        <f>'96'!C6+'00'!C6</f>
        <v>192</v>
      </c>
      <c r="D31" s="15">
        <f>'96'!D6+'00'!D6</f>
        <v>4</v>
      </c>
      <c r="E31" s="15">
        <f>'96'!E6+'00'!E6</f>
        <v>129</v>
      </c>
      <c r="F31" s="15">
        <f>'96'!F6+'00'!F6</f>
        <v>11</v>
      </c>
      <c r="G31" s="7">
        <f t="shared" si="1"/>
        <v>11.727272727272727</v>
      </c>
      <c r="H31" s="15">
        <f>'96'!H6+'00'!H6</f>
        <v>1</v>
      </c>
      <c r="I31" s="7">
        <f t="shared" si="10"/>
        <v>17.454545454545453</v>
      </c>
      <c r="J31" s="7">
        <f t="shared" si="11"/>
        <v>4.03125</v>
      </c>
    </row>
    <row r="32" spans="1:10" x14ac:dyDescent="0.25">
      <c r="A32" s="61" t="s">
        <v>1120</v>
      </c>
      <c r="B32" s="5">
        <f t="shared" si="0"/>
        <v>41.3</v>
      </c>
      <c r="C32" s="15">
        <f>'24'!C6+'25'!C26</f>
        <v>249</v>
      </c>
      <c r="D32" s="15">
        <f>'24'!D6+'25'!D26</f>
        <v>0</v>
      </c>
      <c r="E32" s="15">
        <f>'24'!E6+'25'!E26</f>
        <v>321</v>
      </c>
      <c r="F32" s="15">
        <f>'24'!F6+'25'!F26</f>
        <v>3</v>
      </c>
      <c r="G32" s="7">
        <f t="shared" si="1"/>
        <v>107</v>
      </c>
      <c r="H32" s="15">
        <f>'24'!H6+'25'!H26</f>
        <v>0</v>
      </c>
      <c r="I32" s="7">
        <f t="shared" si="10"/>
        <v>83</v>
      </c>
      <c r="J32" s="7">
        <f t="shared" si="11"/>
        <v>7.7349397590361448</v>
      </c>
    </row>
    <row r="33" spans="1:10" x14ac:dyDescent="0.25">
      <c r="A33" s="4" t="s">
        <v>435</v>
      </c>
      <c r="B33" s="5">
        <f t="shared" si="0"/>
        <v>26.2</v>
      </c>
      <c r="C33" s="15">
        <f>'93'!C17+'94'!C5</f>
        <v>158</v>
      </c>
      <c r="D33" s="15">
        <f>'93'!D17+'94'!D5</f>
        <v>4</v>
      </c>
      <c r="E33" s="15">
        <f>'93'!E17+'94'!E5</f>
        <v>107</v>
      </c>
      <c r="F33" s="15">
        <f>'93'!F17+'94'!F5</f>
        <v>10</v>
      </c>
      <c r="G33" s="7">
        <f t="shared" si="1"/>
        <v>10.7</v>
      </c>
      <c r="H33" s="15">
        <f>'93'!H17+'94'!H5</f>
        <v>1</v>
      </c>
      <c r="I33" s="7">
        <f t="shared" si="10"/>
        <v>15.8</v>
      </c>
      <c r="J33" s="7">
        <f t="shared" si="11"/>
        <v>4.0632911392405067</v>
      </c>
    </row>
    <row r="34" spans="1:10" x14ac:dyDescent="0.25">
      <c r="A34" s="4" t="s">
        <v>709</v>
      </c>
      <c r="B34" s="5">
        <f t="shared" si="0"/>
        <v>576.20000000000005</v>
      </c>
      <c r="C34" s="15">
        <f>'99'!C7+'00'!C7+'01'!C5+'02'!C6+'03'!C7+'04'!C7+'05'!C7+'06'!C25+'07'!C27+'08'!C25+'09'!C8</f>
        <v>3458</v>
      </c>
      <c r="D34" s="15">
        <f>'99'!D7+'00'!D7+'01'!D5+'02'!D6+'03'!D7+'04'!D7+'05'!D7+'06'!D25+'07'!D27+'08'!D25+'09'!D8</f>
        <v>64</v>
      </c>
      <c r="E34" s="15">
        <f>'99'!E7+'00'!E7+'01'!E5+'02'!E6+'03'!E7+'04'!E7+'05'!E7+'06'!E25+'07'!E27+'08'!E25+'09'!E8</f>
        <v>2455</v>
      </c>
      <c r="F34" s="15">
        <f>'99'!F7+'00'!F7+'01'!F5+'02'!F6+'03'!F7+'04'!F7+'05'!F7+'06'!F25+'07'!F27+'08'!F25+'09'!F8</f>
        <v>135</v>
      </c>
      <c r="G34" s="7">
        <f t="shared" si="1"/>
        <v>18.185185185185187</v>
      </c>
      <c r="H34" s="15">
        <f>'99'!H7+'00'!H7+'01'!H5+'02'!H6+'03'!H7+'04'!H7+'05'!H7+'06'!H25+'07'!H27+'08'!H25+'09'!H8</f>
        <v>15</v>
      </c>
      <c r="I34" s="7">
        <f t="shared" si="10"/>
        <v>25.614814814814814</v>
      </c>
      <c r="J34" s="7">
        <f t="shared" si="11"/>
        <v>4.2596876807403126</v>
      </c>
    </row>
    <row r="35" spans="1:10" x14ac:dyDescent="0.25">
      <c r="A35" s="4" t="s">
        <v>723</v>
      </c>
      <c r="B35" s="5">
        <f t="shared" si="0"/>
        <v>270.3</v>
      </c>
      <c r="C35" s="15">
        <f>'96'!C7+'97'!C6+'98'!C7+'99'!C8+'00'!C8+'01'!C21+'02'!C7+'03'!C21+'04'!C8+'05'!C20+'06'!C26+'07'!C28+'08'!C26+'09'!C28+'10'!C29+'11'!C8+'12'!C23+'13'!C28</f>
        <v>1623</v>
      </c>
      <c r="D35" s="15">
        <f>'96'!D7+'97'!D6+'98'!D7+'99'!D8+'00'!D8+'01'!D21+'02'!D7+'03'!D21+'04'!D8+'05'!D20+'06'!D26+'07'!D28+'08'!D26+'09'!D28+'10'!D29+'11'!D8+'12'!D23+'13'!D28</f>
        <v>22</v>
      </c>
      <c r="E35" s="15">
        <f>'96'!E7+'97'!E6+'98'!E7+'99'!E8+'00'!E8+'01'!E21+'02'!E7+'03'!E21+'04'!E8+'05'!E20+'06'!E26+'07'!E28+'08'!E26+'09'!E28+'10'!E29+'11'!E8+'12'!E23+'13'!E28</f>
        <v>1298</v>
      </c>
      <c r="F35" s="15">
        <f>'96'!F7+'97'!F6+'98'!F7+'99'!F8+'00'!F8+'01'!F21+'02'!F7+'03'!F21+'04'!F8+'05'!F20+'06'!F26+'07'!F28+'08'!F26+'09'!F28+'10'!F29+'11'!F8+'12'!F23+'13'!F28</f>
        <v>74</v>
      </c>
      <c r="G35" s="7">
        <f t="shared" si="1"/>
        <v>17.54054054054054</v>
      </c>
      <c r="H35" s="15">
        <f>'96'!H7+'97'!H6+'98'!H7+'99'!H8+'00'!H8+'01'!H21+'02'!H7+'03'!H21+'04'!H8+'05'!H20+'06'!H26+'07'!H28+'08'!H26+'09'!H28+'10'!H29+'11'!H8+'12'!H23+'13'!H28</f>
        <v>5</v>
      </c>
      <c r="I35" s="7">
        <f t="shared" si="10"/>
        <v>21.932432432432432</v>
      </c>
      <c r="J35" s="7">
        <f t="shared" si="11"/>
        <v>4.7985212569316085</v>
      </c>
    </row>
    <row r="36" spans="1:10" x14ac:dyDescent="0.25">
      <c r="A36" s="4" t="s">
        <v>195</v>
      </c>
      <c r="B36" s="5">
        <f t="shared" si="0"/>
        <v>112</v>
      </c>
      <c r="C36" s="15">
        <f>'01'!C6+'02'!C19+'03'!C8+'04'!C23+'05'!C21+'06'!C27+'07'!C29+'08'!C27+'09'!C29+'10'!C30+'11'!C25+'15'!C29+'19'!C25+'25'!C27</f>
        <v>672</v>
      </c>
      <c r="D36" s="15">
        <f>'01'!D6+'02'!D19+'03'!D8+'04'!D23+'05'!D21+'06'!D27+'07'!D29+'08'!D27+'09'!D29+'10'!D30+'11'!D25+'15'!D29+'19'!D25+'25'!D27</f>
        <v>9</v>
      </c>
      <c r="E36" s="15">
        <f>'01'!E6+'02'!E19+'03'!E8+'04'!E23+'05'!E21+'06'!E27+'07'!E29+'08'!E27+'09'!E29+'10'!E30+'11'!E25+'15'!E29+'19'!E25+'25'!E27</f>
        <v>672</v>
      </c>
      <c r="F36" s="15">
        <f>'01'!F6+'02'!F19+'03'!F8+'04'!F23+'05'!F21+'06'!F27+'07'!F29+'08'!F27+'09'!F29+'10'!F30+'11'!F25+'15'!F29+'19'!F25+'25'!F27</f>
        <v>31</v>
      </c>
      <c r="G36" s="7">
        <f t="shared" si="1"/>
        <v>21.677419354838708</v>
      </c>
      <c r="H36" s="15">
        <f>'01'!H6+'02'!H19+'03'!H8+'04'!H23+'05'!H21+'06'!H27+'07'!H29+'08'!H27+'09'!H29+'10'!H30+'11'!H25+'15'!H29+'19'!H25+'25'!H27</f>
        <v>0</v>
      </c>
      <c r="I36" s="7">
        <f t="shared" si="10"/>
        <v>21.677419354838708</v>
      </c>
      <c r="J36" s="7">
        <f t="shared" si="11"/>
        <v>6</v>
      </c>
    </row>
    <row r="37" spans="1:10" x14ac:dyDescent="0.25">
      <c r="A37" s="4" t="s">
        <v>196</v>
      </c>
      <c r="B37" s="5">
        <f t="shared" si="0"/>
        <v>250</v>
      </c>
      <c r="C37" s="15">
        <f>'01'!C7+'02'!C8+'03'!C9+'04'!C9+'05'!C8+'06'!C10+'07'!C11+'08'!C10+'09'!C9+'10'!C31</f>
        <v>1500</v>
      </c>
      <c r="D37" s="15">
        <f>'01'!D7+'02'!D8+'03'!D9+'04'!D9+'05'!D8+'06'!D10+'07'!D11+'08'!D10+'09'!D9+'10'!D31</f>
        <v>34</v>
      </c>
      <c r="E37" s="15">
        <f>'01'!E7+'02'!E8+'03'!E9+'04'!E9+'05'!E8+'06'!E10+'07'!E11+'08'!E10+'09'!E9+'10'!E31</f>
        <v>990</v>
      </c>
      <c r="F37" s="15">
        <f>'01'!F7+'02'!F8+'03'!F9+'04'!F9+'05'!F8+'06'!F10+'07'!F11+'08'!F10+'09'!F9+'10'!F31</f>
        <v>62</v>
      </c>
      <c r="G37" s="7">
        <f t="shared" si="1"/>
        <v>15.96774193548387</v>
      </c>
      <c r="H37" s="15">
        <f>'01'!H7+'02'!H8+'03'!H9+'04'!H9+'05'!H8+'06'!H10+'07'!H11+'08'!H10+'09'!H9+'10'!H31</f>
        <v>6</v>
      </c>
      <c r="I37" s="7">
        <f t="shared" si="10"/>
        <v>24.193548387096776</v>
      </c>
      <c r="J37" s="7">
        <f t="shared" si="11"/>
        <v>3.96</v>
      </c>
    </row>
    <row r="38" spans="1:10" x14ac:dyDescent="0.25">
      <c r="A38" s="26" t="s">
        <v>1089</v>
      </c>
      <c r="B38" s="5">
        <f t="shared" si="0"/>
        <v>52</v>
      </c>
      <c r="C38" s="15">
        <f>'23'!C30+'24'!C7+'25'!C7</f>
        <v>312</v>
      </c>
      <c r="D38" s="15">
        <f>'23'!D30+'24'!D7+'25'!D7</f>
        <v>6</v>
      </c>
      <c r="E38" s="15">
        <f>'23'!E30+'24'!E7+'25'!E7</f>
        <v>243</v>
      </c>
      <c r="F38" s="15">
        <f>'23'!F30+'24'!F7+'25'!F7</f>
        <v>8</v>
      </c>
      <c r="G38" s="7">
        <f t="shared" si="1"/>
        <v>30.375</v>
      </c>
      <c r="H38" s="15">
        <f>'23'!H30+'24'!H7+'25'!H7</f>
        <v>1</v>
      </c>
      <c r="I38" s="7">
        <f t="shared" si="10"/>
        <v>39</v>
      </c>
      <c r="J38" s="7">
        <f t="shared" si="11"/>
        <v>4.6730769230769234</v>
      </c>
    </row>
    <row r="39" spans="1:10" x14ac:dyDescent="0.25">
      <c r="A39" s="61" t="s">
        <v>1151</v>
      </c>
      <c r="B39" s="5">
        <f t="shared" si="0"/>
        <v>3</v>
      </c>
      <c r="C39" s="15">
        <f>'25'!C28</f>
        <v>18</v>
      </c>
      <c r="D39" s="15">
        <f>'25'!D28</f>
        <v>0</v>
      </c>
      <c r="E39" s="15">
        <f>'25'!E28</f>
        <v>9</v>
      </c>
      <c r="F39" s="15">
        <f>'25'!F28</f>
        <v>0</v>
      </c>
      <c r="G39" s="7"/>
      <c r="H39" s="15">
        <f>'25'!H28</f>
        <v>0</v>
      </c>
      <c r="I39" s="7"/>
      <c r="J39" s="7">
        <f t="shared" si="11"/>
        <v>3</v>
      </c>
    </row>
    <row r="40" spans="1:10" x14ac:dyDescent="0.25">
      <c r="A40" s="2" t="s">
        <v>716</v>
      </c>
      <c r="B40" s="5">
        <f t="shared" si="0"/>
        <v>37</v>
      </c>
      <c r="C40" s="15">
        <f>'93'!C4+'94'!C7</f>
        <v>222</v>
      </c>
      <c r="D40" s="15">
        <f>'93'!D4+'94'!D7</f>
        <v>11</v>
      </c>
      <c r="E40" s="15">
        <f>'93'!E4+'94'!E7</f>
        <v>114</v>
      </c>
      <c r="F40" s="15">
        <f>'93'!F4+'94'!F7</f>
        <v>10</v>
      </c>
      <c r="G40" s="7">
        <f t="shared" si="1"/>
        <v>11.4</v>
      </c>
      <c r="H40" s="15">
        <f>'93'!H4+'94'!H7</f>
        <v>1</v>
      </c>
      <c r="I40" s="7">
        <f t="shared" si="10"/>
        <v>22.2</v>
      </c>
      <c r="J40" s="7">
        <f t="shared" si="11"/>
        <v>3.0810810810810811</v>
      </c>
    </row>
    <row r="41" spans="1:10" x14ac:dyDescent="0.25">
      <c r="A41" s="2" t="s">
        <v>574</v>
      </c>
      <c r="B41" s="5">
        <f t="shared" si="0"/>
        <v>87</v>
      </c>
      <c r="C41" s="15">
        <f>'07'!C12+'08'!C11+'09'!C10+'10'!C8</f>
        <v>522</v>
      </c>
      <c r="D41" s="15">
        <f>'07'!D12+'08'!D11+'09'!D10+'10'!D8</f>
        <v>2</v>
      </c>
      <c r="E41" s="15">
        <f>'07'!E12+'08'!E11+'09'!E10+'10'!E8</f>
        <v>447</v>
      </c>
      <c r="F41" s="15">
        <f>'07'!F12+'08'!F11+'09'!F10+'10'!F8</f>
        <v>9</v>
      </c>
      <c r="G41" s="7">
        <f t="shared" si="1"/>
        <v>49.666666666666664</v>
      </c>
      <c r="H41" s="15">
        <f>'07'!H12+'08'!H11+'09'!H10+'10'!H8</f>
        <v>0</v>
      </c>
      <c r="I41" s="7">
        <f t="shared" si="8"/>
        <v>58</v>
      </c>
      <c r="J41" s="7">
        <f t="shared" si="9"/>
        <v>5.1379310344827589</v>
      </c>
    </row>
    <row r="42" spans="1:10" x14ac:dyDescent="0.25">
      <c r="A42" s="49" t="s">
        <v>834</v>
      </c>
      <c r="B42" s="5">
        <f t="shared" si="0"/>
        <v>48</v>
      </c>
      <c r="C42" s="15">
        <f>'13'!C6+'14'!C7</f>
        <v>288</v>
      </c>
      <c r="D42" s="15">
        <f>'13'!D6+'14'!D7</f>
        <v>1</v>
      </c>
      <c r="E42" s="15">
        <f>'13'!E6+'14'!E7</f>
        <v>366</v>
      </c>
      <c r="F42" s="15">
        <f>'13'!F6+'14'!F7</f>
        <v>7</v>
      </c>
      <c r="G42" s="7">
        <f t="shared" si="1"/>
        <v>52.285714285714285</v>
      </c>
      <c r="H42" s="15">
        <f>'13'!H6+'14'!H7</f>
        <v>0</v>
      </c>
      <c r="I42" s="7">
        <f t="shared" si="8"/>
        <v>41.142857142857146</v>
      </c>
      <c r="J42" s="7">
        <f t="shared" si="9"/>
        <v>7.625</v>
      </c>
    </row>
    <row r="43" spans="1:10" x14ac:dyDescent="0.25">
      <c r="A43" s="49" t="s">
        <v>870</v>
      </c>
      <c r="B43" s="5">
        <f t="shared" si="0"/>
        <v>48.5</v>
      </c>
      <c r="C43" s="15">
        <f>'14'!C8+'15'!C6</f>
        <v>293</v>
      </c>
      <c r="D43" s="15">
        <f>'14'!D8+'15'!D6</f>
        <v>0</v>
      </c>
      <c r="E43" s="15">
        <f>'14'!E8+'15'!E6</f>
        <v>268</v>
      </c>
      <c r="F43" s="15">
        <f>'14'!F8+'15'!F6</f>
        <v>14</v>
      </c>
      <c r="G43" s="7">
        <f t="shared" si="1"/>
        <v>19.142857142857142</v>
      </c>
      <c r="H43" s="15">
        <f>'14'!H8+'15'!H6</f>
        <v>1</v>
      </c>
      <c r="I43" s="7">
        <f t="shared" si="8"/>
        <v>20.928571428571427</v>
      </c>
      <c r="J43" s="7">
        <f t="shared" si="9"/>
        <v>5.4880546075085324</v>
      </c>
    </row>
    <row r="44" spans="1:10" x14ac:dyDescent="0.25">
      <c r="A44" s="2" t="s">
        <v>749</v>
      </c>
      <c r="B44" s="5">
        <f t="shared" si="0"/>
        <v>26</v>
      </c>
      <c r="C44" s="15">
        <f>'04'!C24+'05'!C9+'10'!C32</f>
        <v>156</v>
      </c>
      <c r="D44" s="15">
        <f>'04'!D24+'05'!D9+'10'!D32</f>
        <v>1</v>
      </c>
      <c r="E44" s="15">
        <f>'04'!E24+'05'!E9+'10'!E32</f>
        <v>150</v>
      </c>
      <c r="F44" s="15">
        <f>'04'!F24+'05'!F9+'10'!F32</f>
        <v>6</v>
      </c>
      <c r="G44" s="7">
        <f t="shared" si="1"/>
        <v>25</v>
      </c>
      <c r="H44" s="15">
        <f>'04'!H24+'05'!H9+'10'!H32</f>
        <v>1</v>
      </c>
      <c r="I44" s="7">
        <f t="shared" si="8"/>
        <v>26</v>
      </c>
      <c r="J44" s="7">
        <f t="shared" si="9"/>
        <v>5.7692307692307692</v>
      </c>
    </row>
    <row r="45" spans="1:10" x14ac:dyDescent="0.25">
      <c r="A45" s="49" t="s">
        <v>1074</v>
      </c>
      <c r="B45" s="5">
        <f t="shared" si="0"/>
        <v>29.3</v>
      </c>
      <c r="C45" s="15">
        <f>'22'!C28+'23'!C10</f>
        <v>177</v>
      </c>
      <c r="D45" s="15">
        <f>'22'!D28+'23'!D10</f>
        <v>1</v>
      </c>
      <c r="E45" s="15">
        <f>'22'!E28+'23'!E10</f>
        <v>178</v>
      </c>
      <c r="F45" s="15">
        <f>'22'!F28+'23'!F10</f>
        <v>8</v>
      </c>
      <c r="G45" s="7">
        <f t="shared" si="1"/>
        <v>22.25</v>
      </c>
      <c r="H45" s="15">
        <f>'22'!H28+'23'!H10</f>
        <v>0</v>
      </c>
      <c r="I45" s="7">
        <f t="shared" si="8"/>
        <v>22.125</v>
      </c>
      <c r="J45" s="7">
        <f t="shared" si="9"/>
        <v>6.0338983050847457</v>
      </c>
    </row>
    <row r="46" spans="1:10" x14ac:dyDescent="0.25">
      <c r="A46" s="2" t="s">
        <v>528</v>
      </c>
      <c r="B46" s="5">
        <f t="shared" si="0"/>
        <v>299.10000000000002</v>
      </c>
      <c r="C46" s="15">
        <f>'06'!C11+'07'!C13+'08'!C12+'09'!C11+'10'!C9+'11'!C9+'12'!C6+'13'!C8+'14'!C9+'15'!C7+'16'!C7+'17'!C5+'18'!C22+'21'!C23+'22'!C29</f>
        <v>1795</v>
      </c>
      <c r="D46" s="15">
        <f>'06'!D11+'07'!D13+'08'!D12+'09'!D11+'10'!D9+'11'!D9+'12'!D6+'13'!D8+'14'!D9+'15'!D7+'16'!D7+'17'!D5+'18'!D22+'21'!D23+'22'!D29</f>
        <v>6</v>
      </c>
      <c r="E46" s="15">
        <f>'06'!E11+'07'!E13+'08'!E12+'09'!E11+'10'!E9+'11'!E9+'12'!E6+'13'!E8+'14'!E9+'15'!E7+'16'!E7+'17'!E5+'18'!E22+'21'!E23+'22'!E29</f>
        <v>1899</v>
      </c>
      <c r="F46" s="15">
        <f>'06'!F11+'07'!F13+'08'!F12+'09'!F11+'10'!F9+'11'!F9+'12'!F6+'13'!F8+'14'!F9+'15'!F7+'16'!F7+'17'!F5+'18'!F22+'21'!F23+'22'!F29</f>
        <v>78</v>
      </c>
      <c r="G46" s="7">
        <f t="shared" si="1"/>
        <v>24.346153846153847</v>
      </c>
      <c r="H46" s="15">
        <f>'06'!H11+'07'!H13+'08'!H12+'09'!H11+'10'!H9+'11'!H9+'12'!H6+'13'!H8+'14'!H9+'15'!H7+'16'!H7+'17'!H5+'18'!H22+'21'!H23+'22'!H29</f>
        <v>4</v>
      </c>
      <c r="I46" s="7">
        <f t="shared" si="8"/>
        <v>23.012820512820515</v>
      </c>
      <c r="J46" s="7">
        <f t="shared" si="9"/>
        <v>6.3476323119777156</v>
      </c>
    </row>
    <row r="47" spans="1:10" x14ac:dyDescent="0.25">
      <c r="A47" s="49" t="s">
        <v>997</v>
      </c>
      <c r="B47" s="5">
        <f t="shared" si="0"/>
        <v>20</v>
      </c>
      <c r="C47" s="15">
        <f>'19'!C28+'21'!C24+'22'!C30+'23'!C31+'24'!C27+'25'!C29</f>
        <v>120</v>
      </c>
      <c r="D47" s="15">
        <f>'19'!D28+'21'!D24+'22'!D30+'23'!D31+'24'!D27+'25'!D29</f>
        <v>0</v>
      </c>
      <c r="E47" s="15">
        <f>'19'!E28+'21'!E24+'22'!E30+'23'!E31+'24'!E27+'25'!E29</f>
        <v>171</v>
      </c>
      <c r="F47" s="15">
        <f>'19'!F28+'21'!F24+'22'!F30+'23'!F31+'24'!F27+'25'!F29</f>
        <v>4</v>
      </c>
      <c r="G47" s="7">
        <f t="shared" si="1"/>
        <v>42.75</v>
      </c>
      <c r="H47" s="15">
        <f>'19'!H28+'21'!H24+'22'!H30+'23'!H31+'24'!H27+'25'!H29</f>
        <v>0</v>
      </c>
      <c r="I47" s="7">
        <f t="shared" si="8"/>
        <v>30</v>
      </c>
      <c r="J47" s="7">
        <f t="shared" si="9"/>
        <v>8.5500000000000007</v>
      </c>
    </row>
    <row r="48" spans="1:10" x14ac:dyDescent="0.25">
      <c r="A48" s="4" t="s">
        <v>726</v>
      </c>
      <c r="B48" s="5">
        <f t="shared" si="0"/>
        <v>121.1</v>
      </c>
      <c r="C48" s="15">
        <f>'94'!C8+'95'!C5</f>
        <v>727</v>
      </c>
      <c r="D48" s="15">
        <f>'94'!D8+'95'!D5</f>
        <v>26</v>
      </c>
      <c r="E48" s="15">
        <f>'94'!E8+'95'!E5</f>
        <v>365</v>
      </c>
      <c r="F48" s="15">
        <f>'94'!F8+'95'!F5</f>
        <v>36</v>
      </c>
      <c r="G48" s="7">
        <f t="shared" si="1"/>
        <v>10.138888888888889</v>
      </c>
      <c r="H48" s="15">
        <f>'94'!H8+'95'!H5</f>
        <v>5</v>
      </c>
      <c r="I48" s="7">
        <f t="shared" si="8"/>
        <v>20.194444444444443</v>
      </c>
      <c r="J48" s="7">
        <f t="shared" si="9"/>
        <v>3.0123796423658873</v>
      </c>
    </row>
    <row r="49" spans="1:10" x14ac:dyDescent="0.25">
      <c r="A49" t="s">
        <v>22</v>
      </c>
      <c r="B49" s="5">
        <f t="shared" si="0"/>
        <v>368</v>
      </c>
      <c r="C49" s="15">
        <f>'97'!C25+'99'!C19+'00'!C20+'01'!C22+'02'!C9+'03'!C22+'04'!C10+'05'!C22+'06'!C28+'07'!C30+'08'!C28+'09'!C30+'10'!C34+'11'!C27+'12'!C24+'13'!C9+'14'!C10+'15'!C8+'16'!C8+'17'!C6+'18'!C6+'19'!C7+'20'!C6+'21'!C25+'22'!C31</f>
        <v>2208</v>
      </c>
      <c r="D49" s="15">
        <f>'97'!D25+'99'!D19+'00'!D20+'01'!D22+'02'!D9+'03'!D22+'04'!D10+'05'!D22+'06'!D28+'07'!D30+'08'!D28+'09'!D30+'10'!D34+'11'!D27+'12'!D24+'13'!D9+'14'!D10+'15'!D8+'16'!D8+'17'!D6+'18'!D6+'19'!D7+'20'!D6+'21'!D25+'22'!D31</f>
        <v>6</v>
      </c>
      <c r="E49" s="15">
        <f>'97'!E25+'99'!E19+'00'!E20+'01'!E22+'02'!E9+'03'!E22+'04'!E10+'05'!E22+'06'!E28+'07'!E30+'08'!E28+'09'!E30+'10'!E34+'11'!E27+'12'!E24+'13'!E9+'14'!E10+'15'!E8+'16'!E8+'17'!E6+'18'!E6+'19'!E7+'20'!E6+'21'!E25+'22'!E31</f>
        <v>2529</v>
      </c>
      <c r="F49" s="15">
        <f>'97'!F25+'99'!F19+'00'!F20+'01'!F22+'02'!F9+'03'!F22+'04'!F10+'05'!F22+'06'!F28+'07'!F30+'08'!F28+'09'!F30+'10'!F34+'11'!F27+'12'!F24+'13'!F9+'14'!F10+'15'!F8+'16'!F8+'17'!F6+'18'!F6+'19'!F7+'20'!F6+'21'!F25+'22'!F31</f>
        <v>94</v>
      </c>
      <c r="G49" s="7">
        <f t="shared" si="1"/>
        <v>26.904255319148938</v>
      </c>
      <c r="H49" s="15">
        <f>'97'!H25+'99'!H19+'00'!H20+'01'!H22+'02'!H9+'03'!H22+'04'!H10+'05'!H22+'06'!H28+'07'!H30+'08'!H28+'09'!H30+'10'!H34+'11'!H27+'12'!H24+'13'!H9+'14'!H10+'15'!H8+'16'!H8+'17'!H6+'18'!H6+'19'!H7+'20'!H6+'21'!H25+'22'!H31</f>
        <v>3</v>
      </c>
      <c r="I49" s="7">
        <f t="shared" si="8"/>
        <v>23.48936170212766</v>
      </c>
      <c r="J49" s="7">
        <f t="shared" si="9"/>
        <v>6.8722826086956523</v>
      </c>
    </row>
    <row r="50" spans="1:10" x14ac:dyDescent="0.25">
      <c r="A50" s="4" t="s">
        <v>10</v>
      </c>
      <c r="B50" s="5">
        <f t="shared" si="0"/>
        <v>1690.4</v>
      </c>
      <c r="C50" s="15">
        <f>'95'!C6+'96'!C8+'97'!C7+'98'!C8+'99'!C9+'00'!C9+'01'!C8+'02'!C10+'03'!C10+'04'!C11+'05'!C10+'06'!C12+'07'!C14+'08'!C13+'09'!C12+'10'!C10+'11'!C10+'12'!C7+'13'!C10+'14'!C11+'15'!C9+'16'!C24+'19'!C29</f>
        <v>10144</v>
      </c>
      <c r="D50" s="15">
        <f>'95'!D6+'96'!D8+'97'!D7+'98'!D8+'99'!D9+'00'!D9+'01'!D8+'02'!D10+'03'!D10+'04'!D11+'05'!D10+'06'!D12+'07'!D14+'08'!D13+'09'!D12+'10'!D10+'11'!D10+'12'!D7+'13'!D10+'14'!D11+'15'!D9+'16'!D24+'19'!D29</f>
        <v>256</v>
      </c>
      <c r="E50" s="15">
        <f>'95'!E6+'96'!E8+'97'!E7+'98'!E8+'99'!E9+'00'!E9+'01'!E8+'02'!E10+'03'!E10+'04'!E11+'05'!E10+'06'!E12+'07'!E14+'08'!E13+'09'!E12+'10'!E10+'11'!E10+'12'!E7+'13'!E10+'14'!E11+'15'!E9+'16'!E24+'19'!E29</f>
        <v>5474</v>
      </c>
      <c r="F50" s="15">
        <f>'95'!F6+'96'!F8+'97'!F7+'98'!F8+'99'!F9+'00'!F9+'01'!F8+'02'!F10+'03'!F10+'04'!F11+'05'!F10+'06'!F12+'07'!F14+'08'!F13+'09'!F12+'10'!F10+'11'!F10+'12'!F7+'13'!F10+'14'!F11+'15'!F9+'16'!F24+'19'!F29</f>
        <v>377</v>
      </c>
      <c r="G50" s="7">
        <f t="shared" si="1"/>
        <v>14.519893899204243</v>
      </c>
      <c r="H50" s="15">
        <f>'95'!H6+'96'!H8+'97'!H7+'98'!H8+'99'!H9+'00'!H9+'01'!H8+'02'!H10+'03'!H10+'04'!H11+'05'!H10+'06'!H12+'07'!H14+'08'!H13+'09'!H12+'10'!H10+'11'!H10+'12'!H7+'13'!H10+'14'!H11+'15'!H9+'16'!H24+'19'!H29</f>
        <v>41</v>
      </c>
      <c r="I50" s="7">
        <f t="shared" si="8"/>
        <v>26.907161803713528</v>
      </c>
      <c r="J50" s="7">
        <f t="shared" si="9"/>
        <v>3.237776025236593</v>
      </c>
    </row>
    <row r="51" spans="1:10" x14ac:dyDescent="0.25">
      <c r="A51" s="26" t="s">
        <v>1152</v>
      </c>
      <c r="B51" s="5">
        <f t="shared" si="0"/>
        <v>19</v>
      </c>
      <c r="C51" s="15">
        <f>'25'!C8</f>
        <v>114</v>
      </c>
      <c r="D51" s="15">
        <f>'25'!D8</f>
        <v>1</v>
      </c>
      <c r="E51" s="15">
        <f>'25'!E8</f>
        <v>134</v>
      </c>
      <c r="F51" s="15">
        <f>'25'!F8</f>
        <v>6</v>
      </c>
      <c r="G51" s="7">
        <f t="shared" si="1"/>
        <v>22.333333333333332</v>
      </c>
      <c r="H51" s="15">
        <f>'25'!H8</f>
        <v>1</v>
      </c>
      <c r="I51" s="7">
        <f t="shared" ref="I51:I54" si="12">C51/F51</f>
        <v>19</v>
      </c>
      <c r="J51" s="7">
        <f t="shared" ref="J51:J54" si="13">6*E51/C51</f>
        <v>7.0526315789473681</v>
      </c>
    </row>
    <row r="52" spans="1:10" x14ac:dyDescent="0.25">
      <c r="A52" s="26" t="s">
        <v>615</v>
      </c>
      <c r="B52" s="5">
        <f t="shared" si="0"/>
        <v>40.5</v>
      </c>
      <c r="C52" s="15">
        <f>'09'!C13</f>
        <v>245</v>
      </c>
      <c r="D52" s="15">
        <f>'09'!D13</f>
        <v>7</v>
      </c>
      <c r="E52" s="15">
        <f>'09'!E13</f>
        <v>147</v>
      </c>
      <c r="F52" s="15">
        <f>'09'!F13</f>
        <v>7</v>
      </c>
      <c r="G52" s="7">
        <f t="shared" si="1"/>
        <v>21</v>
      </c>
      <c r="H52" s="15">
        <f>'09'!H13</f>
        <v>1</v>
      </c>
      <c r="I52" s="7">
        <f t="shared" si="12"/>
        <v>35</v>
      </c>
      <c r="J52" s="7">
        <f t="shared" si="13"/>
        <v>3.6</v>
      </c>
    </row>
    <row r="53" spans="1:10" x14ac:dyDescent="0.25">
      <c r="A53" s="26" t="s">
        <v>1172</v>
      </c>
      <c r="B53" s="5">
        <f t="shared" si="0"/>
        <v>10</v>
      </c>
      <c r="C53" s="15">
        <f>'25'!C9</f>
        <v>60</v>
      </c>
      <c r="D53" s="15">
        <f>'25'!D9</f>
        <v>0</v>
      </c>
      <c r="E53" s="15">
        <f>'25'!E9</f>
        <v>61</v>
      </c>
      <c r="F53" s="15">
        <f>'25'!F9</f>
        <v>1</v>
      </c>
      <c r="G53" s="7">
        <f t="shared" si="1"/>
        <v>61</v>
      </c>
      <c r="H53" s="15">
        <f>'25'!H9</f>
        <v>0</v>
      </c>
      <c r="I53" s="7">
        <f t="shared" si="12"/>
        <v>60</v>
      </c>
      <c r="J53" s="7">
        <f t="shared" si="13"/>
        <v>6.1</v>
      </c>
    </row>
    <row r="54" spans="1:10" x14ac:dyDescent="0.25">
      <c r="A54" s="26" t="s">
        <v>663</v>
      </c>
      <c r="B54" s="5">
        <f t="shared" si="0"/>
        <v>75</v>
      </c>
      <c r="C54" s="15">
        <f>'10'!C11</f>
        <v>450</v>
      </c>
      <c r="D54" s="15">
        <f>'10'!D11</f>
        <v>20</v>
      </c>
      <c r="E54" s="15">
        <f>'10'!E11</f>
        <v>222</v>
      </c>
      <c r="F54" s="15">
        <f>'10'!F11</f>
        <v>16</v>
      </c>
      <c r="G54" s="7">
        <f t="shared" si="1"/>
        <v>13.875</v>
      </c>
      <c r="H54" s="15">
        <f>'10'!H11</f>
        <v>2</v>
      </c>
      <c r="I54" s="7">
        <f t="shared" si="12"/>
        <v>28.125</v>
      </c>
      <c r="J54" s="7">
        <f t="shared" si="13"/>
        <v>2.96</v>
      </c>
    </row>
    <row r="55" spans="1:10" x14ac:dyDescent="0.25">
      <c r="A55" s="4" t="s">
        <v>11</v>
      </c>
      <c r="B55" s="5">
        <f t="shared" si="0"/>
        <v>230.2</v>
      </c>
      <c r="C55" s="15">
        <f>'97'!C8+'98'!C9+'99'!C10+'00'!C10+'01'!C9+'02'!C11+'03'!C11+'04'!C12+'05'!C23</f>
        <v>1382</v>
      </c>
      <c r="D55" s="15">
        <f>'97'!D8+'98'!D9+'99'!D10+'00'!D10+'01'!D9+'02'!D11+'03'!D11+'04'!D12+'05'!D23</f>
        <v>25</v>
      </c>
      <c r="E55" s="15">
        <f>'97'!E8+'98'!E9+'99'!E10+'00'!E10+'01'!E9+'02'!E11+'03'!E11+'04'!E12+'05'!E23</f>
        <v>855</v>
      </c>
      <c r="F55" s="15">
        <f>'97'!F8+'98'!F9+'99'!F10+'00'!F10+'01'!F9+'02'!F11+'03'!F11+'04'!F12+'05'!F23</f>
        <v>64</v>
      </c>
      <c r="G55" s="7">
        <f t="shared" si="1"/>
        <v>13.359375</v>
      </c>
      <c r="H55" s="15">
        <f>'97'!H8+'98'!H9+'99'!H10+'00'!H10+'01'!H9+'02'!H11+'03'!H11+'04'!H12+'05'!H23</f>
        <v>5</v>
      </c>
      <c r="I55" s="7">
        <f t="shared" si="8"/>
        <v>21.59375</v>
      </c>
      <c r="J55" s="7">
        <f t="shared" si="9"/>
        <v>3.7120115774240232</v>
      </c>
    </row>
    <row r="56" spans="1:10" x14ac:dyDescent="0.25">
      <c r="A56" s="2" t="s">
        <v>734</v>
      </c>
      <c r="B56" s="5">
        <f t="shared" si="0"/>
        <v>43.1</v>
      </c>
      <c r="C56" s="15">
        <f>'93'!C5+'94'!C23+'95'!C16</f>
        <v>259</v>
      </c>
      <c r="D56" s="15">
        <f>'93'!D5+'94'!D23+'95'!D16</f>
        <v>4</v>
      </c>
      <c r="E56" s="15">
        <f>'93'!E5+'94'!E23+'95'!E16</f>
        <v>224</v>
      </c>
      <c r="F56" s="15">
        <f>'93'!F5+'94'!F23+'95'!F16</f>
        <v>11</v>
      </c>
      <c r="G56" s="7">
        <f t="shared" si="1"/>
        <v>20.363636363636363</v>
      </c>
      <c r="H56" s="15">
        <f>'93'!H5+'94'!H23+'95'!H16</f>
        <v>2</v>
      </c>
      <c r="I56" s="7">
        <f t="shared" si="8"/>
        <v>23.545454545454547</v>
      </c>
      <c r="J56" s="7">
        <f t="shared" si="9"/>
        <v>5.1891891891891895</v>
      </c>
    </row>
    <row r="57" spans="1:10" x14ac:dyDescent="0.25">
      <c r="A57" s="2" t="s">
        <v>616</v>
      </c>
      <c r="B57" s="5">
        <f t="shared" si="0"/>
        <v>55</v>
      </c>
      <c r="C57" s="15">
        <f>'09'!C14+'10'!C12</f>
        <v>330</v>
      </c>
      <c r="D57" s="15">
        <f>'09'!D14+'10'!D12</f>
        <v>3</v>
      </c>
      <c r="E57" s="15">
        <f>'09'!E14+'10'!E12</f>
        <v>331</v>
      </c>
      <c r="F57" s="15">
        <f>'09'!F14+'10'!F12</f>
        <v>7</v>
      </c>
      <c r="G57" s="7">
        <f t="shared" si="1"/>
        <v>47.285714285714285</v>
      </c>
      <c r="H57" s="15">
        <f>'09'!H14+'10'!H12</f>
        <v>1</v>
      </c>
      <c r="I57" s="7">
        <f t="shared" si="8"/>
        <v>47.142857142857146</v>
      </c>
      <c r="J57" s="7">
        <f t="shared" si="9"/>
        <v>6.0181818181818185</v>
      </c>
    </row>
    <row r="58" spans="1:10" x14ac:dyDescent="0.25">
      <c r="A58" s="4" t="s">
        <v>326</v>
      </c>
      <c r="B58" s="5">
        <f t="shared" si="0"/>
        <v>25</v>
      </c>
      <c r="C58" s="15">
        <f>'93'!C6+'95'!C17+'96'!C9</f>
        <v>150</v>
      </c>
      <c r="D58" s="15">
        <f>'93'!D6+'95'!D17+'96'!D9</f>
        <v>0</v>
      </c>
      <c r="E58" s="15">
        <f>'93'!E6+'95'!E17+'96'!E9</f>
        <v>113</v>
      </c>
      <c r="F58" s="15">
        <f>'93'!F6+'95'!F17+'96'!F9</f>
        <v>8</v>
      </c>
      <c r="G58" s="7">
        <f t="shared" si="1"/>
        <v>14.125</v>
      </c>
      <c r="H58" s="15">
        <f>'93'!H6+'95'!H17+'96'!H9</f>
        <v>0</v>
      </c>
      <c r="I58" s="7">
        <f t="shared" si="8"/>
        <v>18.75</v>
      </c>
      <c r="J58" s="7">
        <f t="shared" si="9"/>
        <v>4.5199999999999996</v>
      </c>
    </row>
    <row r="59" spans="1:10" x14ac:dyDescent="0.25">
      <c r="A59" s="4" t="s">
        <v>747</v>
      </c>
      <c r="B59" s="5">
        <f t="shared" si="0"/>
        <v>2687.4</v>
      </c>
      <c r="C59" s="15">
        <f>'96'!C10+'97'!C9+'98'!C10+'99'!C11+'00'!C11+'01'!C10+'02'!C12+'03'!C12+'04'!C13+'05'!C11+'06'!C13+'07'!C15+'08'!C15+'09'!C15+'10'!C13+'11'!C11+'12'!C8+'13'!C11+'14'!C12+'15'!C10+'16'!C9+'17'!C7+'18'!C7+'19'!C8+'20'!C8+'21'!C8+'22'!C9+'23'!C11+'24'!C9+'25'!C10</f>
        <v>16126</v>
      </c>
      <c r="D59" s="15">
        <f>'96'!D10+'97'!D9+'98'!D10+'99'!D11+'00'!D11+'01'!D10+'02'!D12+'03'!D12+'04'!D13+'05'!D11+'06'!D13+'07'!D15+'08'!D15+'09'!D15+'10'!D13+'11'!D11+'12'!D8+'13'!D11+'14'!D12+'15'!D10+'16'!D9+'17'!D7+'18'!D7+'19'!D8+'20'!D8+'21'!D8+'22'!D9+'23'!D11+'24'!D9+'25'!D10</f>
        <v>362</v>
      </c>
      <c r="E59" s="15">
        <f>'96'!E10+'97'!E9+'98'!E10+'99'!E11+'00'!E11+'01'!E10+'02'!E12+'03'!E12+'04'!E13+'05'!E11+'06'!E13+'07'!E15+'08'!E15+'09'!E15+'10'!E13+'11'!E11+'12'!E8+'13'!E11+'14'!E12+'15'!E10+'16'!E9+'17'!E7+'18'!E7+'19'!E8+'20'!E8+'21'!E8+'22'!E9+'23'!E11+'24'!E9+'25'!E10</f>
        <v>9767</v>
      </c>
      <c r="F59" s="15">
        <f>'96'!F10+'97'!F9+'98'!F10+'99'!F11+'00'!F11+'01'!F10+'02'!F12+'03'!F12+'04'!F13+'05'!F11+'06'!F13+'07'!F15+'08'!F15+'09'!F15+'10'!F13+'11'!F11+'12'!F8+'13'!F11+'14'!F12+'15'!F10+'16'!F9+'17'!F7+'18'!F7+'19'!F8+'20'!F8+'21'!F8+'22'!F9+'23'!F11+'24'!F9+'25'!F10</f>
        <v>612</v>
      </c>
      <c r="G59" s="7">
        <f t="shared" si="1"/>
        <v>15.959150326797385</v>
      </c>
      <c r="H59" s="15">
        <f>'96'!H10+'97'!H9+'98'!H10+'99'!H11+'00'!H11+'01'!H10+'02'!H12+'03'!H12+'04'!H13+'05'!H11+'06'!H13+'07'!H15+'08'!H15+'09'!H15+'10'!H13+'11'!H11+'12'!H8+'13'!H11+'14'!H12+'15'!H10+'16'!H9+'17'!H7+'18'!H7+'19'!H8+'20'!H8+'21'!H8+'22'!H9+'23'!H11+'24'!H9+'25'!H10</f>
        <v>56</v>
      </c>
      <c r="I59" s="7">
        <f t="shared" si="8"/>
        <v>26.34967320261438</v>
      </c>
      <c r="J59" s="7">
        <f t="shared" si="9"/>
        <v>3.6340071933523501</v>
      </c>
    </row>
    <row r="60" spans="1:10" x14ac:dyDescent="0.25">
      <c r="A60" s="26" t="s">
        <v>1147</v>
      </c>
      <c r="B60" s="5">
        <f t="shared" si="0"/>
        <v>6.5</v>
      </c>
      <c r="C60" s="15">
        <f>'25'!C30</f>
        <v>41</v>
      </c>
      <c r="D60" s="15">
        <f>'25'!D30</f>
        <v>1</v>
      </c>
      <c r="E60" s="15">
        <f>'25'!E30</f>
        <v>26</v>
      </c>
      <c r="F60" s="15">
        <f>'25'!F30</f>
        <v>1</v>
      </c>
      <c r="G60" s="7">
        <f t="shared" si="1"/>
        <v>26</v>
      </c>
      <c r="H60" s="15">
        <f>'25'!H30</f>
        <v>0</v>
      </c>
      <c r="I60" s="7">
        <f t="shared" si="8"/>
        <v>41</v>
      </c>
      <c r="J60" s="7">
        <f t="shared" si="9"/>
        <v>3.8048780487804876</v>
      </c>
    </row>
    <row r="61" spans="1:10" x14ac:dyDescent="0.25">
      <c r="A61" s="4" t="s">
        <v>276</v>
      </c>
      <c r="B61" s="5">
        <f t="shared" si="0"/>
        <v>27</v>
      </c>
      <c r="C61" s="15">
        <f>'97'!C10</f>
        <v>162</v>
      </c>
      <c r="D61" s="15">
        <f>'97'!D10</f>
        <v>6</v>
      </c>
      <c r="E61" s="15">
        <f>'97'!E10</f>
        <v>65</v>
      </c>
      <c r="F61" s="15">
        <f>'97'!F10</f>
        <v>7</v>
      </c>
      <c r="G61" s="7">
        <f t="shared" si="1"/>
        <v>9.2857142857142865</v>
      </c>
      <c r="H61" s="15">
        <f>'97'!H10</f>
        <v>1</v>
      </c>
      <c r="I61" s="7">
        <f t="shared" si="8"/>
        <v>23.142857142857142</v>
      </c>
      <c r="J61" s="7">
        <f t="shared" si="9"/>
        <v>2.4074074074074074</v>
      </c>
    </row>
    <row r="62" spans="1:10" x14ac:dyDescent="0.25">
      <c r="A62" s="26" t="s">
        <v>665</v>
      </c>
      <c r="B62" s="5">
        <f t="shared" si="0"/>
        <v>346.1</v>
      </c>
      <c r="C62" s="15">
        <f>'10'!C14+'11'!C12+'12'!C9+'13'!C29+'14'!C13+'15'!C11+'18'!C8+'19'!C9+'20'!C9+'21'!C9+'22'!C10+'23'!C12</f>
        <v>2077</v>
      </c>
      <c r="D62" s="15">
        <f>'10'!D14+'11'!D12+'12'!D9+'13'!D29+'14'!D13+'15'!D11+'18'!D8+'19'!D9+'20'!D9+'21'!D9+'22'!D10+'23'!D12</f>
        <v>35</v>
      </c>
      <c r="E62" s="15">
        <f>'10'!E14+'11'!E12+'12'!E9+'13'!E29+'14'!E13+'15'!E11+'18'!E8+'19'!E9+'20'!E9+'21'!E9+'22'!E10+'23'!E12</f>
        <v>1727</v>
      </c>
      <c r="F62" s="15">
        <f>'10'!F14+'11'!F12+'12'!F9+'13'!F29+'14'!F13+'15'!F11+'18'!F8+'19'!F9+'20'!F9+'21'!F9+'22'!F10+'23'!F12</f>
        <v>65</v>
      </c>
      <c r="G62" s="7">
        <f t="shared" si="1"/>
        <v>26.569230769230771</v>
      </c>
      <c r="H62" s="15">
        <f>'10'!H14+'11'!H12+'12'!H9+'13'!H29+'14'!H13+'15'!H11+'18'!H8+'19'!H9+'20'!H9+'21'!H9+'22'!H10+'23'!H12</f>
        <v>5</v>
      </c>
      <c r="I62" s="7">
        <f t="shared" si="8"/>
        <v>31.953846153846154</v>
      </c>
      <c r="J62" s="7">
        <f t="shared" si="9"/>
        <v>4.9889263360616276</v>
      </c>
    </row>
    <row r="63" spans="1:10" x14ac:dyDescent="0.25">
      <c r="A63" s="4" t="s">
        <v>327</v>
      </c>
      <c r="B63" s="5">
        <f t="shared" si="0"/>
        <v>176.2</v>
      </c>
      <c r="C63" s="15">
        <f>'93'!C7+'94'!C9+'95'!C8+'96'!C11</f>
        <v>1058</v>
      </c>
      <c r="D63" s="15">
        <f>'93'!D7+'94'!D9+'95'!D8+'96'!D11</f>
        <v>20</v>
      </c>
      <c r="E63" s="15">
        <f>'93'!E7+'94'!E9+'95'!E8+'96'!E11</f>
        <v>589</v>
      </c>
      <c r="F63" s="15">
        <f>'93'!F7+'94'!F9+'95'!F8+'96'!F11</f>
        <v>33</v>
      </c>
      <c r="G63" s="7">
        <f t="shared" si="1"/>
        <v>17.848484848484848</v>
      </c>
      <c r="H63" s="15">
        <f>'93'!H7+'94'!H9+'95'!H8+'96'!H11</f>
        <v>3</v>
      </c>
      <c r="I63" s="7">
        <f t="shared" si="8"/>
        <v>32.060606060606062</v>
      </c>
      <c r="J63" s="7">
        <f t="shared" si="9"/>
        <v>3.340264650283554</v>
      </c>
    </row>
    <row r="64" spans="1:10" x14ac:dyDescent="0.25">
      <c r="A64" s="61" t="s">
        <v>1022</v>
      </c>
      <c r="B64" s="5">
        <f t="shared" si="0"/>
        <v>26</v>
      </c>
      <c r="C64" s="15">
        <f>'20'!C19+'21'!C10+'22'!C32+'25'!C31</f>
        <v>156</v>
      </c>
      <c r="D64" s="15">
        <f>'20'!D19+'21'!D10+'22'!D32+'25'!D31</f>
        <v>0</v>
      </c>
      <c r="E64" s="15">
        <f>'20'!E19+'21'!E10+'22'!E32+'25'!E31</f>
        <v>186</v>
      </c>
      <c r="F64" s="15">
        <f>'20'!F19+'21'!F10+'22'!F32+'25'!F31</f>
        <v>6</v>
      </c>
      <c r="G64" s="7">
        <f>E64/F64</f>
        <v>31</v>
      </c>
      <c r="H64" s="15">
        <f>'20'!H19+'21'!H10+'22'!H32+'25'!H31</f>
        <v>1</v>
      </c>
      <c r="I64" s="7">
        <f>C64/F64</f>
        <v>26</v>
      </c>
      <c r="J64" s="7">
        <f>6*E64/C64</f>
        <v>7.1538461538461542</v>
      </c>
    </row>
    <row r="65" spans="1:11" x14ac:dyDescent="0.25">
      <c r="A65" s="61" t="s">
        <v>831</v>
      </c>
      <c r="B65" s="5">
        <f t="shared" si="0"/>
        <v>132.30000000000001</v>
      </c>
      <c r="C65" s="15">
        <f>'13'!C34+'14'!C14+'15'!C31+'17'!C24+'18'!C9+'19'!C10+'20'!C10+'21'!C11+'22'!C11+'23'!C13+'24'!C28+'25'!C32</f>
        <v>795</v>
      </c>
      <c r="D65" s="15">
        <f>'13'!D34+'14'!D14+'15'!D31+'17'!D24+'18'!D9+'19'!D10+'20'!D10+'21'!D11+'22'!D11+'23'!D13+'24'!D28+'25'!D32</f>
        <v>7</v>
      </c>
      <c r="E65" s="15">
        <f>'13'!E34+'14'!E14+'15'!E31+'17'!E24+'18'!E9+'19'!E10+'20'!E10+'21'!E11+'22'!E11+'23'!E13+'24'!E28+'25'!E32</f>
        <v>687</v>
      </c>
      <c r="F65" s="15">
        <f>'13'!F34+'14'!F14+'15'!F31+'17'!F24+'18'!F9+'19'!F10+'20'!F10+'21'!F11+'22'!F11+'23'!F13+'24'!F28+'25'!F32</f>
        <v>46</v>
      </c>
      <c r="G65" s="7">
        <f t="shared" si="1"/>
        <v>14.934782608695652</v>
      </c>
      <c r="H65" s="15">
        <f>'13'!H34+'14'!H14+'15'!H31+'17'!H24+'18'!H9+'19'!H10+'20'!H10+'21'!H11+'22'!H11+'23'!H13+'24'!H28+'25'!H32</f>
        <v>3</v>
      </c>
      <c r="I65" s="7">
        <f t="shared" si="8"/>
        <v>17.282608695652176</v>
      </c>
      <c r="J65" s="7">
        <f t="shared" si="9"/>
        <v>5.1849056603773587</v>
      </c>
    </row>
    <row r="66" spans="1:11" x14ac:dyDescent="0.25">
      <c r="A66" s="4" t="s">
        <v>725</v>
      </c>
      <c r="B66" s="5">
        <f t="shared" si="0"/>
        <v>104</v>
      </c>
      <c r="C66" s="15">
        <f>'04'!C14+'05'!C12+'06'!C14</f>
        <v>624</v>
      </c>
      <c r="D66" s="15">
        <f>'04'!D14+'05'!D12+'06'!D14</f>
        <v>7</v>
      </c>
      <c r="E66" s="15">
        <f>'04'!E14+'05'!E12+'06'!E14</f>
        <v>516</v>
      </c>
      <c r="F66" s="15">
        <f>'04'!F14+'05'!F12+'06'!F14</f>
        <v>18</v>
      </c>
      <c r="G66" s="7">
        <f t="shared" si="1"/>
        <v>28.666666666666668</v>
      </c>
      <c r="H66" s="15">
        <f>'04'!H14+'05'!H12+'06'!H14</f>
        <v>2</v>
      </c>
      <c r="I66" s="7">
        <f t="shared" si="8"/>
        <v>34.666666666666664</v>
      </c>
      <c r="J66" s="7">
        <f t="shared" si="9"/>
        <v>4.9615384615384617</v>
      </c>
    </row>
    <row r="67" spans="1:11" x14ac:dyDescent="0.25">
      <c r="A67" s="4" t="s">
        <v>740</v>
      </c>
      <c r="B67" s="5">
        <f t="shared" si="0"/>
        <v>183.3</v>
      </c>
      <c r="C67" s="15">
        <f>'93'!C8+'94'!C10</f>
        <v>1101</v>
      </c>
      <c r="D67" s="15">
        <f>'93'!D8+'94'!D10</f>
        <v>46</v>
      </c>
      <c r="E67" s="15">
        <f>'93'!E8+'94'!E10</f>
        <v>484</v>
      </c>
      <c r="F67" s="15">
        <f>'93'!F8+'94'!F10</f>
        <v>50</v>
      </c>
      <c r="G67" s="7">
        <f t="shared" si="1"/>
        <v>9.68</v>
      </c>
      <c r="H67" s="15">
        <f>'93'!H8+'94'!H10</f>
        <v>6</v>
      </c>
      <c r="I67" s="7">
        <f t="shared" si="8"/>
        <v>22.02</v>
      </c>
      <c r="J67" s="7">
        <f t="shared" si="9"/>
        <v>2.6376021798365121</v>
      </c>
    </row>
    <row r="68" spans="1:11" x14ac:dyDescent="0.25">
      <c r="A68" s="4" t="s">
        <v>724</v>
      </c>
      <c r="B68" s="5">
        <f t="shared" si="0"/>
        <v>54</v>
      </c>
      <c r="C68" s="15">
        <f>'94'!C11</f>
        <v>324</v>
      </c>
      <c r="D68" s="15">
        <f>'94'!D11</f>
        <v>10</v>
      </c>
      <c r="E68" s="15">
        <f>'94'!E11</f>
        <v>135</v>
      </c>
      <c r="F68" s="15">
        <f>'94'!F11</f>
        <v>8</v>
      </c>
      <c r="G68" s="7">
        <f t="shared" si="1"/>
        <v>16.875</v>
      </c>
      <c r="H68" s="15">
        <f>'94'!H11</f>
        <v>1</v>
      </c>
      <c r="I68" s="7">
        <f t="shared" si="8"/>
        <v>40.5</v>
      </c>
      <c r="J68" s="7">
        <f t="shared" si="9"/>
        <v>2.5</v>
      </c>
    </row>
    <row r="69" spans="1:11" x14ac:dyDescent="0.25">
      <c r="A69" s="4" t="s">
        <v>3</v>
      </c>
      <c r="B69" s="5">
        <f t="shared" si="0"/>
        <v>721.2</v>
      </c>
      <c r="C69" s="15">
        <f>'97'!C11+'98'!C21+'99'!C12+'00'!C12+'01'!C24+'02'!C13+'03'!C13+'04'!C26+'05'!C13+'06'!C15+'07'!C16+'08'!C29+'09'!C31+'10'!C15+'11'!C13+'12'!C11+'13'!C13+'14'!C16+'15'!C13+'16'!C11+'17'!C10+'18'!C11+'19'!C13+'20'!C11+'21'!C12+'22'!C13+'23'!C14+'24'!C10+'25'!C11</f>
        <v>4328</v>
      </c>
      <c r="D69" s="15">
        <f>'97'!D11+'98'!D21+'99'!D12+'00'!D12+'01'!D24+'02'!D13+'03'!D13+'04'!D26+'05'!D13+'06'!D15+'07'!D16+'08'!D29+'09'!D31+'10'!D15+'11'!D13+'12'!D11+'13'!D13+'14'!D16+'15'!D13+'16'!D11+'17'!D10+'18'!D11+'19'!D13+'20'!D11+'21'!D12+'22'!D13+'23'!D14+'24'!D10+'25'!D11</f>
        <v>23</v>
      </c>
      <c r="E69" s="15">
        <f>'97'!E11+'98'!E21+'99'!E12+'00'!E12+'01'!E24+'02'!E13+'03'!E13+'04'!E26+'05'!E13+'06'!E15+'07'!E16+'08'!E29+'09'!E31+'10'!E15+'11'!E13+'12'!E11+'13'!E13+'14'!E16+'15'!E13+'16'!E11+'17'!E10+'18'!E11+'19'!E13+'20'!E11+'21'!E12+'22'!E13+'23'!E14+'24'!E10+'25'!E11</f>
        <v>4333</v>
      </c>
      <c r="F69" s="15">
        <f>'97'!F11+'98'!F21+'99'!F12+'00'!F12+'01'!F24+'02'!F13+'03'!F13+'04'!F26+'05'!F13+'06'!F15+'07'!F16+'08'!F29+'09'!F31+'10'!F15+'11'!F13+'12'!F11+'13'!F13+'14'!F16+'15'!F13+'16'!F11+'17'!F10+'18'!F11+'19'!F13+'20'!F11+'21'!F12+'22'!F13+'23'!F14+'24'!F10+'25'!F11</f>
        <v>179</v>
      </c>
      <c r="G69" s="7">
        <f t="shared" si="1"/>
        <v>24.206703910614525</v>
      </c>
      <c r="H69" s="15">
        <f>'97'!H11+'98'!H21+'99'!H12+'00'!H12+'01'!H24+'02'!H13+'03'!H13+'04'!H26+'05'!H13+'06'!H15+'07'!H16+'08'!H29+'09'!H31+'10'!H15+'11'!H13+'12'!H11+'13'!H13+'14'!H16+'15'!H13+'16'!H11+'17'!H10+'18'!H11+'19'!H13+'20'!H11+'21'!H12+'22'!H13+'23'!H14+'24'!H10+'25'!H11</f>
        <v>10</v>
      </c>
      <c r="I69" s="7">
        <f t="shared" si="8"/>
        <v>24.178770949720672</v>
      </c>
      <c r="J69" s="7">
        <f t="shared" si="9"/>
        <v>6.0069316081330868</v>
      </c>
    </row>
    <row r="70" spans="1:11" x14ac:dyDescent="0.25">
      <c r="A70" s="26" t="s">
        <v>756</v>
      </c>
      <c r="B70" s="5">
        <f t="shared" si="0"/>
        <v>447</v>
      </c>
      <c r="C70" s="15">
        <f>'11'!C31+'12'!C10+'13'!C12+'14'!C15+'15'!C12+'16'!C10+'17'!C9+'18'!C10+'19'!C11+'22'!C12</f>
        <v>2682</v>
      </c>
      <c r="D70" s="15">
        <f>'11'!D31+'12'!D10+'13'!D12+'14'!D15+'15'!D12+'16'!D10+'17'!D9+'18'!D10+'19'!D11+'22'!D12</f>
        <v>25</v>
      </c>
      <c r="E70" s="15">
        <f>'11'!E31+'12'!E10+'13'!E12+'14'!E15+'15'!E12+'16'!E10+'17'!E9+'18'!E10+'19'!E11+'22'!E12</f>
        <v>2406</v>
      </c>
      <c r="F70" s="15">
        <f>'11'!F31+'12'!F10+'13'!F12+'14'!F15+'15'!F12+'16'!F10+'17'!F9+'18'!F10+'19'!F11+'22'!F12</f>
        <v>107</v>
      </c>
      <c r="G70" s="7">
        <f t="shared" si="1"/>
        <v>22.485981308411215</v>
      </c>
      <c r="H70" s="15">
        <f>'11'!H31+'12'!H10+'13'!H12+'14'!H15+'15'!H12+'16'!H10+'17'!H9+'18'!H10+'19'!H11+'22'!H12</f>
        <v>11</v>
      </c>
      <c r="I70" s="7">
        <f t="shared" si="8"/>
        <v>25.065420560747665</v>
      </c>
      <c r="J70" s="7">
        <f t="shared" si="9"/>
        <v>5.3825503355704694</v>
      </c>
    </row>
    <row r="71" spans="1:11" x14ac:dyDescent="0.25">
      <c r="A71" s="61" t="s">
        <v>800</v>
      </c>
      <c r="B71" s="5">
        <f t="shared" si="0"/>
        <v>54.1</v>
      </c>
      <c r="C71" s="15">
        <f>'12'!C12+'13'!C14</f>
        <v>325</v>
      </c>
      <c r="D71" s="15">
        <f>'12'!D12+'13'!D14</f>
        <v>4</v>
      </c>
      <c r="E71" s="15">
        <f>'12'!E12+'13'!E14</f>
        <v>211</v>
      </c>
      <c r="F71" s="15">
        <f>'12'!F12+'13'!F14</f>
        <v>9</v>
      </c>
      <c r="G71" s="7">
        <f t="shared" si="1"/>
        <v>23.444444444444443</v>
      </c>
      <c r="H71" s="15">
        <f>'12'!H12+'13'!H14</f>
        <v>1</v>
      </c>
      <c r="I71" s="7">
        <f t="shared" si="8"/>
        <v>36.111111111111114</v>
      </c>
      <c r="J71" s="7">
        <f t="shared" si="9"/>
        <v>3.8953846153846152</v>
      </c>
    </row>
    <row r="72" spans="1:11" x14ac:dyDescent="0.25">
      <c r="A72" s="61" t="s">
        <v>892</v>
      </c>
      <c r="B72" s="5">
        <f t="shared" si="0"/>
        <v>405.2</v>
      </c>
      <c r="C72" s="15">
        <f>'15'!C14+'16'!C12+'17'!C11+'18'!C23+'19'!C14+'20'!C12+'21'!C13+'22'!C14+'23'!C15+'24'!C11+'25'!C12</f>
        <v>2432</v>
      </c>
      <c r="D72" s="15">
        <f>'15'!D14+'16'!D12+'17'!D11+'18'!D23+'19'!D14+'20'!D12+'21'!D13+'22'!D14+'23'!D15+'24'!D11+'25'!D12</f>
        <v>27</v>
      </c>
      <c r="E72" s="15">
        <f>'15'!E14+'16'!E12+'17'!E11+'18'!E23+'19'!E14+'20'!E12+'21'!E13+'22'!E14+'23'!E15+'24'!E11+'25'!E12</f>
        <v>2108</v>
      </c>
      <c r="F72" s="15">
        <f>'15'!F14+'16'!F12+'17'!F11+'18'!F23+'19'!F14+'20'!F12+'21'!F13+'22'!F14+'23'!F15+'24'!F11+'25'!F12</f>
        <v>113</v>
      </c>
      <c r="G72" s="7">
        <f t="shared" si="1"/>
        <v>18.654867256637168</v>
      </c>
      <c r="H72" s="15">
        <f>'15'!H14+'16'!H12+'17'!H11+'18'!H23+'19'!H14+'20'!H12+'21'!H13+'22'!H14+'23'!H15+'24'!H11+'25'!H12</f>
        <v>7</v>
      </c>
      <c r="I72" s="7">
        <f t="shared" si="8"/>
        <v>21.522123893805311</v>
      </c>
      <c r="J72" s="7">
        <f t="shared" si="9"/>
        <v>5.2006578947368425</v>
      </c>
    </row>
    <row r="73" spans="1:11" x14ac:dyDescent="0.25">
      <c r="A73" s="61" t="s">
        <v>1155</v>
      </c>
      <c r="B73" s="5">
        <f t="shared" si="0"/>
        <v>2</v>
      </c>
      <c r="C73" s="15">
        <f>'25'!C33</f>
        <v>12</v>
      </c>
      <c r="D73" s="15">
        <f>'25'!D33</f>
        <v>0</v>
      </c>
      <c r="E73" s="15">
        <f>'25'!E33</f>
        <v>11</v>
      </c>
      <c r="F73" s="15">
        <f>'25'!F33</f>
        <v>0</v>
      </c>
      <c r="G73" s="7"/>
      <c r="H73" s="15">
        <f>'25'!H33</f>
        <v>0</v>
      </c>
      <c r="I73" s="7"/>
      <c r="J73" s="7">
        <f t="shared" si="9"/>
        <v>5.5</v>
      </c>
    </row>
    <row r="74" spans="1:11" x14ac:dyDescent="0.25">
      <c r="A74" s="61" t="s">
        <v>1017</v>
      </c>
      <c r="B74" s="5">
        <f t="shared" si="0"/>
        <v>26.4</v>
      </c>
      <c r="C74" s="15">
        <f>'20'!C13+'21'!C14</f>
        <v>160</v>
      </c>
      <c r="D74" s="15">
        <f>'20'!D13+'21'!D14</f>
        <v>0</v>
      </c>
      <c r="E74" s="15">
        <f>'20'!E13+'21'!E14</f>
        <v>210</v>
      </c>
      <c r="F74" s="15">
        <f>'20'!F13+'21'!F14</f>
        <v>7</v>
      </c>
      <c r="G74" s="7">
        <f t="shared" si="1"/>
        <v>30</v>
      </c>
      <c r="H74" s="15">
        <f>'20'!H13+'21'!H14</f>
        <v>1</v>
      </c>
      <c r="I74" s="7">
        <f t="shared" si="8"/>
        <v>22.857142857142858</v>
      </c>
      <c r="J74" s="7">
        <f t="shared" si="9"/>
        <v>7.875</v>
      </c>
    </row>
    <row r="75" spans="1:11" x14ac:dyDescent="0.25">
      <c r="A75" s="26" t="s">
        <v>546</v>
      </c>
      <c r="B75" s="5">
        <f t="shared" si="0"/>
        <v>45</v>
      </c>
      <c r="C75" s="15">
        <f>'06'!C29+'07'!C33+'08'!C30+'09'!C16+'10'!C35</f>
        <v>270</v>
      </c>
      <c r="D75" s="15">
        <f>'06'!D29+'07'!D33+'08'!D30+'09'!D16+'10'!D35</f>
        <v>1</v>
      </c>
      <c r="E75" s="15">
        <f>'06'!E29+'07'!E33+'08'!E30+'09'!E16+'10'!E35</f>
        <v>231</v>
      </c>
      <c r="F75" s="15">
        <f>'06'!F29+'07'!F33+'08'!F30+'09'!F16+'10'!F35</f>
        <v>13</v>
      </c>
      <c r="G75" s="7">
        <f t="shared" si="1"/>
        <v>17.76923076923077</v>
      </c>
      <c r="H75" s="15">
        <f>'06'!H29+'07'!H33+'08'!H30+'09'!H16+'10'!H35</f>
        <v>0</v>
      </c>
      <c r="I75" s="7">
        <f t="shared" si="8"/>
        <v>20.76923076923077</v>
      </c>
      <c r="J75" s="7">
        <f t="shared" si="9"/>
        <v>5.1333333333333337</v>
      </c>
    </row>
    <row r="76" spans="1:11" x14ac:dyDescent="0.25">
      <c r="A76" s="4" t="s">
        <v>712</v>
      </c>
      <c r="B76" s="5">
        <f t="shared" si="0"/>
        <v>61</v>
      </c>
      <c r="C76" s="15">
        <f>'93'!C9+'94'!C14+'97'!C27</f>
        <v>366</v>
      </c>
      <c r="D76" s="15">
        <f>'93'!D9+'94'!D14+'97'!D27</f>
        <v>10</v>
      </c>
      <c r="E76" s="15">
        <f>'93'!E9+'94'!E14+'97'!E27</f>
        <v>152</v>
      </c>
      <c r="F76" s="15">
        <f>'93'!F9+'94'!F14+'97'!F27</f>
        <v>18</v>
      </c>
      <c r="G76" s="7">
        <f t="shared" si="1"/>
        <v>8.4444444444444446</v>
      </c>
      <c r="H76" s="15">
        <f>'93'!H9+'94'!H14+'97'!H27</f>
        <v>2</v>
      </c>
      <c r="I76" s="7">
        <f t="shared" si="8"/>
        <v>20.333333333333332</v>
      </c>
      <c r="J76" s="7">
        <f t="shared" si="9"/>
        <v>2.4918032786885247</v>
      </c>
    </row>
    <row r="77" spans="1:11" x14ac:dyDescent="0.25">
      <c r="A77" s="4" t="s">
        <v>714</v>
      </c>
      <c r="B77" s="5">
        <f t="shared" si="0"/>
        <v>98.5</v>
      </c>
      <c r="C77" s="15">
        <f>'95'!C18+'96'!C12+'97'!C12+'98'!C11</f>
        <v>593</v>
      </c>
      <c r="D77" s="15">
        <f>'95'!D18+'96'!D12+'97'!D12+'98'!D11</f>
        <v>5</v>
      </c>
      <c r="E77" s="15">
        <f>'95'!E18+'96'!E12+'97'!E12+'98'!E11</f>
        <v>400</v>
      </c>
      <c r="F77" s="15">
        <f>'95'!F18+'96'!F12+'97'!F12+'98'!F11</f>
        <v>27</v>
      </c>
      <c r="G77" s="7">
        <f t="shared" si="1"/>
        <v>14.814814814814815</v>
      </c>
      <c r="H77" s="15">
        <f>'95'!H18+'96'!H12+'97'!H12+'98'!H11</f>
        <v>3</v>
      </c>
      <c r="I77" s="7">
        <f t="shared" si="8"/>
        <v>21.962962962962962</v>
      </c>
      <c r="J77" s="7">
        <f t="shared" si="9"/>
        <v>4.0472175379426645</v>
      </c>
    </row>
    <row r="78" spans="1:11" x14ac:dyDescent="0.25">
      <c r="A78" t="s">
        <v>721</v>
      </c>
      <c r="B78" s="5">
        <f t="shared" si="0"/>
        <v>703.5</v>
      </c>
      <c r="C78" s="15">
        <f>'93'!C10+'94'!C15+'95'!C9+'96'!C13+'97'!C13+'98'!C22+'00'!C21+'01'!C11+'02'!C14+'03'!C14+'04'!C15+'05'!C14+'06'!C16+'07'!C17+'08'!C16+'09'!C17+'10'!C16+'11'!C14+'12'!C13+'13'!C15+'14'!C17+'15'!C16+'16'!C13+'17'!C12+'18'!C12+'19'!C15+'20'!C20+'21'!C15+'22'!C15+'23'!C33+'24'!C29+'25'!C34</f>
        <v>4223</v>
      </c>
      <c r="D78" s="15">
        <f>'93'!D10+'94'!D15+'95'!D9+'96'!D13+'97'!D13+'98'!D22+'00'!D21+'01'!D11+'02'!D14+'03'!D14+'04'!D15+'05'!D14+'06'!D16+'07'!D17+'08'!D16+'09'!D17+'10'!D16+'11'!D14+'12'!D13+'13'!D15+'14'!D17+'15'!D16+'16'!D13+'17'!D12+'18'!D12+'19'!D15+'20'!D20+'21'!D15+'22'!D15+'23'!D33+'24'!D29+'25'!D34</f>
        <v>33</v>
      </c>
      <c r="E78" s="15">
        <f>'93'!E10+'94'!E15+'95'!E9+'96'!E13+'97'!E13+'98'!E22+'00'!E21+'01'!E11+'02'!E14+'03'!E14+'04'!E15+'05'!E14+'06'!E16+'07'!E17+'08'!E16+'09'!E17+'10'!E16+'11'!E14+'12'!E13+'13'!E15+'14'!E17+'15'!E16+'16'!E13+'17'!E12+'18'!E12+'19'!E15+'20'!E20+'21'!E15+'22'!E15+'23'!E33+'24'!E29+'25'!E34</f>
        <v>3930</v>
      </c>
      <c r="F78" s="15">
        <f>'93'!F10+'94'!F15+'95'!F9+'96'!F13+'97'!F13+'98'!F22+'00'!F21+'01'!F11+'02'!F14+'03'!F14+'04'!F15+'05'!F14+'06'!F16+'07'!F17+'08'!F16+'09'!F17+'10'!F16+'11'!F14+'12'!F13+'13'!F15+'14'!F17+'15'!F16+'16'!F13+'17'!F12+'18'!F12+'19'!F15+'20'!F20+'21'!F15+'22'!F15+'23'!F33+'24'!F29+'25'!F34</f>
        <v>166</v>
      </c>
      <c r="G78" s="7">
        <f t="shared" si="1"/>
        <v>23.674698795180724</v>
      </c>
      <c r="H78" s="15">
        <f>'93'!H10+'94'!H15+'95'!H9+'96'!H13+'97'!H13+'98'!H22+'00'!H21+'01'!H11+'02'!H14+'03'!H14+'04'!H15+'05'!H14+'06'!H16+'07'!H17+'08'!H16+'09'!H17+'10'!H16+'11'!H14+'12'!H13+'13'!H15+'14'!H17+'15'!H16+'16'!H13+'17'!H12+'18'!H12+'19'!H15+'20'!H20+'21'!H15+'22'!H15+'23'!H33+'24'!H29+'25'!H34</f>
        <v>11</v>
      </c>
      <c r="I78" s="7">
        <f t="shared" si="8"/>
        <v>25.439759036144579</v>
      </c>
      <c r="J78" s="7">
        <f t="shared" si="9"/>
        <v>5.5837082642671083</v>
      </c>
    </row>
    <row r="79" spans="1:11" x14ac:dyDescent="0.25">
      <c r="A79" t="s">
        <v>280</v>
      </c>
      <c r="B79" s="5">
        <f t="shared" ref="B79:B107" si="14">TRUNC(C79/6)+0.1*(C79-6*TRUNC(C79/6))</f>
        <v>201</v>
      </c>
      <c r="C79" s="15">
        <f>'93'!C11+'94'!C16+'95'!C10+'96'!C14+'97'!C14</f>
        <v>1206</v>
      </c>
      <c r="D79" s="15">
        <f>'93'!D11+'94'!D16+'95'!D10+'96'!D14+'97'!D14</f>
        <v>15</v>
      </c>
      <c r="E79" s="15">
        <f>'93'!E11+'94'!E16+'95'!E10+'96'!E14+'97'!E14</f>
        <v>714</v>
      </c>
      <c r="F79" s="15">
        <f>'93'!F11+'94'!F16+'95'!F10+'96'!F14+'97'!F14</f>
        <v>48</v>
      </c>
      <c r="G79" s="7">
        <f t="shared" ref="G79:G106" si="15">E79/F79</f>
        <v>14.875</v>
      </c>
      <c r="H79" s="15">
        <f>'93'!H11+'94'!H16+'95'!H10+'96'!H14+'97'!H14</f>
        <v>6</v>
      </c>
      <c r="I79" s="7">
        <f t="shared" si="8"/>
        <v>25.125</v>
      </c>
      <c r="J79" s="7">
        <f t="shared" si="9"/>
        <v>3.5522388059701493</v>
      </c>
    </row>
    <row r="80" spans="1:11" x14ac:dyDescent="0.25">
      <c r="A80" t="s">
        <v>745</v>
      </c>
      <c r="B80" s="5">
        <f t="shared" si="14"/>
        <v>37.4</v>
      </c>
      <c r="C80" s="15">
        <f>'10'!C17</f>
        <v>226</v>
      </c>
      <c r="D80" s="15">
        <f>'10'!D17</f>
        <v>3</v>
      </c>
      <c r="E80" s="15">
        <f>'10'!E17</f>
        <v>171</v>
      </c>
      <c r="F80" s="15">
        <f>'10'!F17</f>
        <v>6</v>
      </c>
      <c r="G80" s="7">
        <f t="shared" si="15"/>
        <v>28.5</v>
      </c>
      <c r="H80" s="15">
        <f>'10'!H17</f>
        <v>2</v>
      </c>
      <c r="I80" s="7">
        <f t="shared" si="8"/>
        <v>37.666666666666664</v>
      </c>
      <c r="J80" s="7">
        <f t="shared" si="9"/>
        <v>4.5398230088495577</v>
      </c>
      <c r="K80" s="15"/>
    </row>
    <row r="81" spans="1:11" x14ac:dyDescent="0.25">
      <c r="A81" t="s">
        <v>1153</v>
      </c>
      <c r="B81" s="5">
        <f t="shared" si="14"/>
        <v>5</v>
      </c>
      <c r="C81" s="15">
        <f>'25'!C35</f>
        <v>30</v>
      </c>
      <c r="D81" s="15">
        <f>'25'!D35</f>
        <v>0</v>
      </c>
      <c r="E81" s="15">
        <f>'25'!E35</f>
        <v>44</v>
      </c>
      <c r="F81" s="15">
        <f>'25'!F35</f>
        <v>0</v>
      </c>
      <c r="G81" s="7"/>
      <c r="H81" s="15">
        <f>'25'!H35</f>
        <v>0</v>
      </c>
      <c r="I81" s="7"/>
      <c r="J81" s="7">
        <f t="shared" si="9"/>
        <v>8.8000000000000007</v>
      </c>
      <c r="K81" s="15"/>
    </row>
    <row r="82" spans="1:11" x14ac:dyDescent="0.25">
      <c r="A82" t="s">
        <v>531</v>
      </c>
      <c r="B82" s="5">
        <f t="shared" si="14"/>
        <v>118.4</v>
      </c>
      <c r="C82" s="15">
        <f>'06'!C17+'07'!C18+'08'!C17+'09'!C18+'10'!C19+'11'!C15+'13'!C30+'14'!C27+'15'!C32</f>
        <v>712</v>
      </c>
      <c r="D82" s="15">
        <f>'06'!D17+'07'!D18+'08'!D17+'09'!D18+'10'!D19+'11'!D15+'13'!D30+'14'!D27+'15'!D32</f>
        <v>1</v>
      </c>
      <c r="E82" s="15">
        <f>'06'!E17+'07'!E18+'08'!E17+'09'!E18+'10'!E19+'11'!E15+'13'!E30+'14'!E27+'15'!E32</f>
        <v>824</v>
      </c>
      <c r="F82" s="15">
        <f>'06'!F17+'07'!F18+'08'!F17+'09'!F18+'10'!F19+'11'!F15+'13'!F30+'14'!F27+'15'!F32</f>
        <v>42</v>
      </c>
      <c r="G82" s="7">
        <f t="shared" si="15"/>
        <v>19.61904761904762</v>
      </c>
      <c r="H82" s="15">
        <f>'06'!H17+'07'!H18+'08'!H17+'09'!H18+'10'!H19+'11'!H15+'13'!H30+'14'!H27+'15'!H32</f>
        <v>6</v>
      </c>
      <c r="I82" s="7">
        <f t="shared" si="8"/>
        <v>16.952380952380953</v>
      </c>
      <c r="J82" s="7">
        <f t="shared" si="9"/>
        <v>6.9438202247191008</v>
      </c>
    </row>
    <row r="83" spans="1:11" x14ac:dyDescent="0.25">
      <c r="A83" t="s">
        <v>279</v>
      </c>
      <c r="B83" s="5">
        <f t="shared" si="14"/>
        <v>68.3</v>
      </c>
      <c r="C83" s="15">
        <f>'95'!C19+'96'!C15+'97'!C15</f>
        <v>411</v>
      </c>
      <c r="D83" s="15">
        <f>'95'!D19+'96'!D15+'97'!D15</f>
        <v>4</v>
      </c>
      <c r="E83" s="15">
        <f>'95'!E19+'96'!E15+'97'!E15</f>
        <v>251</v>
      </c>
      <c r="F83" s="15">
        <f>'95'!F19+'96'!F15+'97'!F15</f>
        <v>12</v>
      </c>
      <c r="G83" s="7">
        <f t="shared" si="15"/>
        <v>20.916666666666668</v>
      </c>
      <c r="H83" s="15">
        <f>'95'!H19+'96'!H15+'97'!H15</f>
        <v>0</v>
      </c>
      <c r="I83" s="7">
        <f t="shared" si="8"/>
        <v>34.25</v>
      </c>
      <c r="J83" s="7">
        <f t="shared" si="9"/>
        <v>3.664233576642336</v>
      </c>
    </row>
    <row r="84" spans="1:11" x14ac:dyDescent="0.25">
      <c r="A84" t="s">
        <v>718</v>
      </c>
      <c r="B84" s="5">
        <f t="shared" si="14"/>
        <v>25.3</v>
      </c>
      <c r="C84" s="15">
        <f>'10'!C36+'11'!C34</f>
        <v>153</v>
      </c>
      <c r="D84" s="15">
        <f>'10'!D36+'11'!D34</f>
        <v>2</v>
      </c>
      <c r="E84" s="15">
        <f>'10'!E36+'11'!E34</f>
        <v>112</v>
      </c>
      <c r="F84" s="15">
        <f>'10'!F36+'11'!F34</f>
        <v>3</v>
      </c>
      <c r="G84" s="7">
        <f t="shared" si="15"/>
        <v>37.333333333333336</v>
      </c>
      <c r="H84" s="15">
        <f>'10'!H36+'11'!H34</f>
        <v>1</v>
      </c>
      <c r="I84" s="7">
        <f t="shared" si="8"/>
        <v>51</v>
      </c>
      <c r="J84" s="7">
        <f t="shared" si="9"/>
        <v>4.3921568627450984</v>
      </c>
    </row>
    <row r="85" spans="1:11" x14ac:dyDescent="0.25">
      <c r="A85" t="s">
        <v>1149</v>
      </c>
      <c r="B85" s="5">
        <f t="shared" si="14"/>
        <v>13</v>
      </c>
      <c r="C85" s="15">
        <f>'25'!C13</f>
        <v>78</v>
      </c>
      <c r="D85" s="15">
        <f>'25'!D13</f>
        <v>1</v>
      </c>
      <c r="E85" s="15">
        <f>'25'!E13</f>
        <v>77</v>
      </c>
      <c r="F85" s="15">
        <f>'25'!F13</f>
        <v>3</v>
      </c>
      <c r="G85" s="7">
        <f t="shared" si="15"/>
        <v>25.666666666666668</v>
      </c>
      <c r="H85" s="15">
        <f>'25'!H13</f>
        <v>0</v>
      </c>
      <c r="I85" s="7">
        <f t="shared" ref="I85:I86" si="16">C85/F85</f>
        <v>26</v>
      </c>
      <c r="J85" s="7">
        <f t="shared" ref="J85:J86" si="17">6*E85/C85</f>
        <v>5.9230769230769234</v>
      </c>
    </row>
    <row r="86" spans="1:11" x14ac:dyDescent="0.25">
      <c r="A86" t="s">
        <v>529</v>
      </c>
      <c r="B86" s="5">
        <f t="shared" si="14"/>
        <v>28</v>
      </c>
      <c r="C86" s="15">
        <f>'06'!C18</f>
        <v>168</v>
      </c>
      <c r="D86" s="15">
        <f>'06'!D18</f>
        <v>1</v>
      </c>
      <c r="E86" s="15">
        <f>'06'!E18</f>
        <v>138</v>
      </c>
      <c r="F86" s="15">
        <f>'06'!F18</f>
        <v>9</v>
      </c>
      <c r="G86" s="7">
        <f t="shared" si="15"/>
        <v>15.333333333333334</v>
      </c>
      <c r="H86" s="15">
        <f>'06'!H18</f>
        <v>0</v>
      </c>
      <c r="I86" s="7">
        <f t="shared" si="16"/>
        <v>18.666666666666668</v>
      </c>
      <c r="J86" s="7">
        <f t="shared" si="17"/>
        <v>4.9285714285714288</v>
      </c>
    </row>
    <row r="87" spans="1:11" x14ac:dyDescent="0.25">
      <c r="A87" t="s">
        <v>1091</v>
      </c>
      <c r="B87" s="5">
        <f t="shared" si="14"/>
        <v>27.1</v>
      </c>
      <c r="C87" s="15">
        <f>'23'!C34+'24'!C12+'25'!C36</f>
        <v>163</v>
      </c>
      <c r="D87" s="15">
        <f>'23'!D34+'24'!D12+'25'!D36</f>
        <v>3</v>
      </c>
      <c r="E87" s="15">
        <f>'23'!E34+'24'!E12+'25'!E36</f>
        <v>143</v>
      </c>
      <c r="F87" s="15">
        <f>'23'!F34+'24'!F12+'25'!F36</f>
        <v>9</v>
      </c>
      <c r="G87" s="7">
        <f t="shared" si="15"/>
        <v>15.888888888888889</v>
      </c>
      <c r="H87" s="15">
        <f>'23'!H34+'24'!H12+'25'!H36</f>
        <v>0</v>
      </c>
      <c r="I87" s="7">
        <f t="shared" ref="I87:I106" si="18">C87/F87</f>
        <v>18.111111111111111</v>
      </c>
      <c r="J87" s="7">
        <f t="shared" ref="J87:J106" si="19">6*E87/C87</f>
        <v>5.2638036809815949</v>
      </c>
    </row>
    <row r="88" spans="1:11" x14ac:dyDescent="0.25">
      <c r="A88" s="49" t="s">
        <v>1123</v>
      </c>
      <c r="B88" s="5">
        <f t="shared" si="14"/>
        <v>26</v>
      </c>
      <c r="C88" s="15">
        <f>'24'!C13+'25'!C37</f>
        <v>156</v>
      </c>
      <c r="D88" s="15">
        <f>'24'!D13+'25'!D37</f>
        <v>0</v>
      </c>
      <c r="E88" s="15">
        <f>'24'!E13+'25'!E37</f>
        <v>216</v>
      </c>
      <c r="F88" s="15">
        <f>'24'!F13+'25'!F37</f>
        <v>1</v>
      </c>
      <c r="G88" s="7">
        <f t="shared" si="15"/>
        <v>216</v>
      </c>
      <c r="H88" s="15">
        <f>'24'!H13+'25'!H37</f>
        <v>0</v>
      </c>
      <c r="I88" s="7">
        <f t="shared" ref="I88:I89" si="20">C88/F88</f>
        <v>156</v>
      </c>
      <c r="J88" s="7">
        <f t="shared" ref="J88:J89" si="21">6*E88/C88</f>
        <v>8.3076923076923084</v>
      </c>
    </row>
    <row r="89" spans="1:11" x14ac:dyDescent="0.25">
      <c r="A89" s="4" t="s">
        <v>732</v>
      </c>
      <c r="B89" s="5">
        <f t="shared" si="14"/>
        <v>1538</v>
      </c>
      <c r="C89" s="15">
        <f>'96'!C16+'97'!C16+'98'!C12+'99'!C13+'00'!C13+'01'!C12+'02'!C15+'03'!C15+'04'!C16+'05'!C15+'06'!C19+'07'!C19+'08'!C18+'09'!C19+'10'!C20+'11'!C16+'12'!C14+'13'!C17+'14'!C18+'15'!C18+'16'!C14+'17'!C13+'18'!C13+'19'!C17+'20'!C14+'21'!C16+'22'!C18+'23'!C16+'24'!C30+'25'!C14</f>
        <v>9228</v>
      </c>
      <c r="D89" s="15">
        <f>'96'!D16+'97'!D16+'98'!D12+'99'!D13+'00'!D13+'01'!D12+'02'!D15+'03'!D15+'04'!D16+'05'!D15+'06'!D19+'07'!D19+'08'!D18+'09'!D19+'10'!D20+'11'!D16+'12'!D14+'13'!D17+'14'!D18+'15'!D18+'16'!D14+'17'!D13+'18'!D13+'19'!D17+'20'!D14+'21'!D16+'22'!D18+'23'!D16+'24'!D30+'25'!D14</f>
        <v>112</v>
      </c>
      <c r="E89" s="15">
        <f>'96'!E16+'97'!E16+'98'!E12+'99'!E13+'00'!E13+'01'!E12+'02'!E15+'03'!E15+'04'!E16+'05'!E15+'06'!E19+'07'!E19+'08'!E18+'09'!E19+'10'!E20+'11'!E16+'12'!E14+'13'!E17+'14'!E18+'15'!E18+'16'!E14+'17'!E13+'18'!E13+'19'!E17+'20'!E14+'21'!E16+'22'!E18+'23'!E16+'24'!E30+'25'!E14</f>
        <v>7431</v>
      </c>
      <c r="F89" s="15">
        <f>'96'!F16+'97'!F16+'98'!F12+'99'!F13+'00'!F13+'01'!F12+'02'!F15+'03'!F15+'04'!F16+'05'!F15+'06'!F19+'07'!F19+'08'!F18+'09'!F19+'10'!F20+'11'!F16+'12'!F14+'13'!F17+'14'!F18+'15'!F18+'16'!F14+'17'!F13+'18'!F13+'19'!F17+'20'!F14+'21'!F16+'22'!F18+'23'!F16+'24'!F30+'25'!F14</f>
        <v>361</v>
      </c>
      <c r="G89" s="7">
        <f t="shared" si="15"/>
        <v>20.584487534626039</v>
      </c>
      <c r="H89" s="15">
        <f>'96'!H16+'97'!H16+'98'!H12+'99'!H13+'00'!H13+'01'!H12+'02'!H15+'03'!H15+'04'!H16+'05'!H15+'06'!H19+'07'!H19+'08'!H18+'09'!H19+'10'!H20+'11'!H16+'12'!H14+'13'!H17+'14'!H18+'15'!H18+'16'!H14+'17'!H13+'18'!H13+'19'!H17+'20'!H14+'21'!H16+'22'!H18+'23'!H16+'24'!H30+'25'!H14</f>
        <v>35</v>
      </c>
      <c r="I89" s="7">
        <f t="shared" si="20"/>
        <v>25.562326869806093</v>
      </c>
      <c r="J89" s="7">
        <f t="shared" si="21"/>
        <v>4.8315994798439528</v>
      </c>
    </row>
    <row r="90" spans="1:11" x14ac:dyDescent="0.25">
      <c r="A90" s="4" t="s">
        <v>738</v>
      </c>
      <c r="B90" s="5">
        <f t="shared" si="14"/>
        <v>2412.1</v>
      </c>
      <c r="C90" s="15">
        <f>'96'!C17+'97'!C17+'98'!C13+'99'!C14+'00'!C14+'01'!C13+'02'!C16+'03'!C16+'04'!C17+'05'!C16+'06'!C20+'07'!C20+'08'!C19+'09'!C20+'10'!C21+'11'!C17+'12'!C15+'13'!C18+'14'!C19+'15'!C19+'16'!C15+'17'!C14+'18'!C14+'19'!C32+'21'!C17+'22'!C19+'23'!C17+'24'!C14+'25'!C15</f>
        <v>14473</v>
      </c>
      <c r="D90" s="15">
        <f>'96'!D17+'97'!D17+'98'!D13+'99'!D14+'00'!D14+'01'!D13+'02'!D16+'03'!D16+'04'!D17+'05'!D16+'06'!D20+'07'!D20+'08'!D19+'09'!D20+'10'!D21+'11'!D17+'12'!D15+'13'!D18+'14'!D19+'15'!D19+'16'!D15+'17'!D14+'18'!D14+'19'!D32+'21'!D17+'22'!D19+'23'!D17+'24'!D14+'25'!D15</f>
        <v>223</v>
      </c>
      <c r="E90" s="15">
        <f>'96'!E17+'97'!E17+'98'!E13+'99'!E14+'00'!E14+'01'!E13+'02'!E16+'03'!E16+'04'!E17+'05'!E16+'06'!E20+'07'!E20+'08'!E19+'09'!E20+'10'!E21+'11'!E17+'12'!E15+'13'!E18+'14'!E19+'15'!E19+'16'!E15+'17'!E14+'18'!E14+'19'!E32+'21'!E17+'22'!E19+'23'!E17+'24'!E14+'25'!E15</f>
        <v>10778</v>
      </c>
      <c r="F90" s="15">
        <f>'96'!F17+'97'!F17+'98'!F13+'99'!F14+'00'!F14+'01'!F13+'02'!F16+'03'!F16+'04'!F17+'05'!F16+'06'!F20+'07'!F20+'08'!F19+'09'!F20+'10'!F21+'11'!F17+'12'!F15+'13'!F18+'14'!F19+'15'!F19+'16'!F15+'17'!F14+'18'!F14+'19'!F32+'21'!F17+'22'!F19+'23'!F17+'24'!F14+'25'!F15</f>
        <v>558</v>
      </c>
      <c r="G90" s="7">
        <f t="shared" si="15"/>
        <v>19.315412186379927</v>
      </c>
      <c r="H90" s="15">
        <f>'96'!H17+'97'!H17+'98'!H13+'99'!H14+'00'!H14+'01'!H13+'02'!H16+'03'!H16+'04'!H17+'05'!H16+'06'!H20+'07'!H20+'08'!H19+'09'!H20+'10'!H21+'11'!H17+'12'!H15+'13'!H18+'14'!H19+'15'!H19+'16'!H15+'17'!H14+'18'!H14+'19'!H32+'21'!H17+'22'!H19+'23'!H17+'24'!H14+'25'!H15</f>
        <v>57</v>
      </c>
      <c r="I90" s="7">
        <f t="shared" si="18"/>
        <v>25.937275985663081</v>
      </c>
      <c r="J90" s="7">
        <f t="shared" si="19"/>
        <v>4.4681821322462518</v>
      </c>
    </row>
    <row r="91" spans="1:11" x14ac:dyDescent="0.25">
      <c r="A91" s="26" t="s">
        <v>617</v>
      </c>
      <c r="B91" s="5">
        <f t="shared" si="14"/>
        <v>521</v>
      </c>
      <c r="C91" s="15">
        <f>'09'!C21+'10'!C22+'11'!C18+'12'!C16+'13'!C19+'14'!C20+'15'!C20+'16'!C16+'17'!C15+'18'!C25+'19'!C18+'20'!C22+'21'!C18+'22'!C20+'23'!C18+'24'!C15+'25'!C16</f>
        <v>3126</v>
      </c>
      <c r="D91" s="15">
        <f>'09'!D21+'10'!D22+'11'!D18+'12'!D16+'13'!D19+'14'!D20+'15'!D20+'16'!D16+'17'!D15+'18'!D25+'19'!D18+'20'!D22+'21'!D18+'22'!D20+'23'!D18+'24'!D15+'25'!D16</f>
        <v>48</v>
      </c>
      <c r="E91" s="15">
        <f>'09'!E21+'10'!E22+'11'!E18+'12'!E16+'13'!E19+'14'!E20+'15'!E20+'16'!E16+'17'!E15+'18'!E25+'19'!E18+'20'!E22+'21'!E18+'22'!E20+'23'!E18+'24'!E15+'25'!E16</f>
        <v>2652</v>
      </c>
      <c r="F91" s="15">
        <f>'09'!F21+'10'!F22+'11'!F18+'12'!F16+'13'!F19+'14'!F20+'15'!F20+'16'!F16+'17'!F15+'18'!F25+'19'!F18+'20'!F22+'21'!F18+'22'!F20+'23'!F18+'24'!F15+'25'!F16</f>
        <v>116</v>
      </c>
      <c r="G91" s="7">
        <f t="shared" si="15"/>
        <v>22.862068965517242</v>
      </c>
      <c r="H91" s="15">
        <f>'09'!H21+'10'!H22+'11'!H18+'12'!H16+'13'!H19+'14'!H20+'15'!H20+'16'!H16+'17'!H15+'18'!H25+'19'!H18+'20'!H22+'21'!H18+'22'!H20+'23'!H18+'24'!H15+'25'!H16</f>
        <v>11</v>
      </c>
      <c r="I91" s="7">
        <f t="shared" si="18"/>
        <v>26.948275862068964</v>
      </c>
      <c r="J91" s="7">
        <f t="shared" si="19"/>
        <v>5.09021113243762</v>
      </c>
    </row>
    <row r="92" spans="1:11" x14ac:dyDescent="0.25">
      <c r="A92" s="26" t="s">
        <v>530</v>
      </c>
      <c r="B92" s="5">
        <f t="shared" si="14"/>
        <v>207</v>
      </c>
      <c r="C92" s="15">
        <f>'06'!C21+'07'!C21+'08'!C20+'09'!C22+'10'!C23+'11'!C19+'12'!C28+'13'!C31+'15'!C21+'16'!C29+'17'!C16+'18'!C15+'19'!C19+'21'!C31</f>
        <v>1242</v>
      </c>
      <c r="D92" s="15">
        <f>'06'!D21+'07'!D21+'08'!D20+'09'!D22+'10'!D23+'11'!D19+'12'!D28+'13'!D31+'15'!D21+'16'!D29+'17'!D16+'18'!D15+'19'!D19+'21'!D31</f>
        <v>7</v>
      </c>
      <c r="E92" s="15">
        <f>'06'!E21+'07'!E21+'08'!E20+'09'!E22+'10'!E23+'11'!E19+'12'!E28+'13'!E31+'15'!E21+'16'!E29+'17'!E16+'18'!E15+'19'!E19+'21'!E31</f>
        <v>1120</v>
      </c>
      <c r="F92" s="15">
        <f>'06'!F21+'07'!F21+'08'!F20+'09'!F22+'10'!F23+'11'!F19+'12'!F28+'13'!F31+'15'!F21+'16'!F29+'17'!F16+'18'!F15+'19'!F19+'21'!F31</f>
        <v>55</v>
      </c>
      <c r="G92" s="7">
        <f t="shared" si="15"/>
        <v>20.363636363636363</v>
      </c>
      <c r="H92" s="15">
        <f>'06'!H21+'07'!H21+'08'!H20+'09'!H22+'10'!H23+'11'!H19+'12'!H28+'13'!H31+'15'!H21+'16'!H29+'17'!H16+'18'!H15+'19'!H19+'21'!H31</f>
        <v>0</v>
      </c>
      <c r="I92" s="7">
        <f t="shared" si="18"/>
        <v>22.581818181818182</v>
      </c>
      <c r="J92" s="7">
        <f t="shared" si="19"/>
        <v>5.4106280193236715</v>
      </c>
    </row>
    <row r="93" spans="1:11" x14ac:dyDescent="0.25">
      <c r="A93" s="49" t="s">
        <v>830</v>
      </c>
      <c r="B93" s="5">
        <f t="shared" si="14"/>
        <v>89.3</v>
      </c>
      <c r="C93" s="15">
        <f>'13'!C20+'15'!C22+'16'!C30+'17'!C17+'18'!C16</f>
        <v>537</v>
      </c>
      <c r="D93" s="15">
        <f>'13'!D20+'15'!D22+'16'!D30+'17'!D17+'18'!D16</f>
        <v>2</v>
      </c>
      <c r="E93" s="15">
        <f>'13'!E20+'15'!E22+'16'!E30+'17'!E17+'18'!E16</f>
        <v>595</v>
      </c>
      <c r="F93" s="15">
        <f>'13'!F20+'15'!F22+'16'!F30+'17'!F17+'18'!F16</f>
        <v>18</v>
      </c>
      <c r="G93" s="7">
        <f t="shared" si="15"/>
        <v>33.055555555555557</v>
      </c>
      <c r="H93" s="15">
        <f>'13'!H20+'15'!H22+'16'!H30+'17'!H17+'18'!H16</f>
        <v>1</v>
      </c>
      <c r="I93" s="7">
        <f t="shared" si="18"/>
        <v>29.833333333333332</v>
      </c>
      <c r="J93" s="7">
        <f t="shared" si="19"/>
        <v>6.6480446927374306</v>
      </c>
    </row>
    <row r="94" spans="1:11" x14ac:dyDescent="0.25">
      <c r="A94" s="4" t="s">
        <v>711</v>
      </c>
      <c r="B94" s="5">
        <f t="shared" si="14"/>
        <v>33</v>
      </c>
      <c r="C94" s="15">
        <f>'97'!C29+'98'!C24+'99'!C15</f>
        <v>198</v>
      </c>
      <c r="D94" s="15">
        <f>'97'!D29+'98'!D24+'99'!D15</f>
        <v>2</v>
      </c>
      <c r="E94" s="15">
        <f>'97'!E29+'98'!E24+'99'!E15</f>
        <v>146</v>
      </c>
      <c r="F94" s="15">
        <f>'97'!F29+'98'!F24+'99'!F15</f>
        <v>12</v>
      </c>
      <c r="G94" s="7">
        <f t="shared" si="15"/>
        <v>12.166666666666666</v>
      </c>
      <c r="H94" s="15">
        <f>'97'!H29+'98'!H24+'99'!H15</f>
        <v>0</v>
      </c>
      <c r="I94" s="7">
        <f t="shared" si="18"/>
        <v>16.5</v>
      </c>
      <c r="J94" s="7">
        <f t="shared" si="19"/>
        <v>4.4242424242424239</v>
      </c>
    </row>
    <row r="95" spans="1:11" x14ac:dyDescent="0.25">
      <c r="A95" s="4" t="s">
        <v>746</v>
      </c>
      <c r="B95" s="5">
        <f t="shared" si="14"/>
        <v>1726.3</v>
      </c>
      <c r="C95" s="15">
        <f>'96'!C18+'97'!C18+'98'!C14+'99'!C16+'00'!C15+'01'!C14+'02'!C17+'03'!C17+'04'!C18+'05'!C17+'06'!C22+'07'!C22+'08'!C21+'09'!C23+'10'!C24+'11'!C20+'12'!C17+'13'!C21+'14'!C21+'15'!C23+'16'!C17+'17'!C18+'18'!C17+'19'!C20+'20'!C15+'21'!C19+'22'!C21+'23'!C19+'24'!C16+'25'!C17</f>
        <v>10359</v>
      </c>
      <c r="D95" s="15">
        <f>'96'!D18+'97'!D18+'98'!D14+'99'!D16+'00'!D15+'01'!D14+'02'!D17+'03'!D17+'04'!D18+'05'!D17+'06'!D22+'07'!D22+'08'!D21+'09'!D23+'10'!D24+'11'!D20+'12'!D17+'13'!D21+'14'!D21+'15'!D23+'16'!D17+'17'!D18+'18'!D17+'19'!D20+'20'!D15+'21'!D19+'22'!D21+'23'!D19+'24'!D16+'25'!D17</f>
        <v>102</v>
      </c>
      <c r="E95" s="15">
        <f>'96'!E18+'97'!E18+'98'!E14+'99'!E16+'00'!E15+'01'!E14+'02'!E17+'03'!E17+'04'!E18+'05'!E17+'06'!E22+'07'!E22+'08'!E21+'09'!E23+'10'!E24+'11'!E20+'12'!E17+'13'!E21+'14'!E21+'15'!E23+'16'!E17+'17'!E18+'18'!E17+'19'!E20+'20'!E15+'21'!E19+'22'!E21+'23'!E19+'24'!E16+'25'!E17</f>
        <v>8644</v>
      </c>
      <c r="F95" s="15">
        <f>'96'!F18+'97'!F18+'98'!F14+'99'!F16+'00'!F15+'01'!F14+'02'!F17+'03'!F17+'04'!F18+'05'!F17+'06'!F22+'07'!F22+'08'!F21+'09'!F23+'10'!F24+'11'!F20+'12'!F17+'13'!F21+'14'!F21+'15'!F23+'16'!F17+'17'!F18+'18'!F17+'19'!F20+'20'!F15+'21'!F19+'22'!F21+'23'!F19+'24'!F16+'25'!F17</f>
        <v>424</v>
      </c>
      <c r="G95" s="7">
        <f t="shared" si="15"/>
        <v>20.386792452830189</v>
      </c>
      <c r="H95" s="15">
        <f>'96'!H18+'97'!H18+'98'!H14+'99'!H16+'00'!H15+'01'!H14+'02'!H17+'03'!H17+'04'!H18+'05'!H17+'06'!H22+'07'!H22+'08'!H21+'09'!H23+'10'!H24+'11'!H20+'12'!H17+'13'!H21+'14'!H21+'15'!H23+'16'!H17+'17'!H18+'18'!H17+'19'!H20+'20'!H15+'21'!H19+'22'!H21+'23'!H19+'24'!H16+'25'!H17</f>
        <v>35</v>
      </c>
      <c r="I95" s="7">
        <f t="shared" si="18"/>
        <v>24.431603773584907</v>
      </c>
      <c r="J95" s="7">
        <f t="shared" si="19"/>
        <v>5.0066608746017955</v>
      </c>
    </row>
    <row r="96" spans="1:11" x14ac:dyDescent="0.25">
      <c r="A96" s="4" t="s">
        <v>720</v>
      </c>
      <c r="B96" s="5">
        <f t="shared" si="14"/>
        <v>132</v>
      </c>
      <c r="C96" s="15">
        <f>'03'!C18+'04'!C19+'05'!C18+'06'!C23</f>
        <v>792</v>
      </c>
      <c r="D96" s="15">
        <f>'03'!D18+'04'!D19+'05'!D18+'06'!D23</f>
        <v>15</v>
      </c>
      <c r="E96" s="15">
        <f>'03'!E18+'04'!E19+'05'!E18+'06'!E23</f>
        <v>550</v>
      </c>
      <c r="F96" s="15">
        <f>'03'!F18+'04'!F19+'05'!F18+'06'!F23</f>
        <v>22</v>
      </c>
      <c r="G96" s="7">
        <f t="shared" si="15"/>
        <v>25</v>
      </c>
      <c r="H96" s="15">
        <f>'03'!H18+'04'!H19+'05'!H18+'06'!H23</f>
        <v>2</v>
      </c>
      <c r="I96" s="7">
        <f t="shared" si="18"/>
        <v>36</v>
      </c>
      <c r="J96" s="7">
        <f t="shared" si="19"/>
        <v>4.166666666666667</v>
      </c>
    </row>
    <row r="97" spans="1:10" x14ac:dyDescent="0.25">
      <c r="A97" s="26" t="s">
        <v>751</v>
      </c>
      <c r="B97" s="5">
        <f t="shared" si="14"/>
        <v>34</v>
      </c>
      <c r="C97" s="15">
        <f>'95'!C11</f>
        <v>204</v>
      </c>
      <c r="D97" s="15">
        <f>'95'!D11</f>
        <v>2</v>
      </c>
      <c r="E97" s="15">
        <f>'95'!E11</f>
        <v>211</v>
      </c>
      <c r="F97" s="15">
        <f>'95'!F11</f>
        <v>8</v>
      </c>
      <c r="G97" s="7">
        <f t="shared" si="15"/>
        <v>26.375</v>
      </c>
      <c r="H97" s="15">
        <f>'95'!H11</f>
        <v>0</v>
      </c>
      <c r="I97" s="7">
        <f t="shared" si="18"/>
        <v>25.5</v>
      </c>
      <c r="J97" s="7">
        <f t="shared" si="19"/>
        <v>6.2058823529411766</v>
      </c>
    </row>
    <row r="98" spans="1:10" x14ac:dyDescent="0.25">
      <c r="A98" s="4" t="s">
        <v>449</v>
      </c>
      <c r="B98" s="5">
        <f t="shared" si="14"/>
        <v>71.3</v>
      </c>
      <c r="C98" s="15">
        <f>'03'!C19+'04'!C20</f>
        <v>429</v>
      </c>
      <c r="D98" s="15">
        <f>'03'!D19+'04'!D20</f>
        <v>5</v>
      </c>
      <c r="E98" s="15">
        <f>'03'!E19+'04'!E20</f>
        <v>336</v>
      </c>
      <c r="F98" s="15">
        <f>'03'!F19+'04'!F20</f>
        <v>19</v>
      </c>
      <c r="G98" s="7">
        <f t="shared" si="15"/>
        <v>17.684210526315791</v>
      </c>
      <c r="H98" s="15">
        <f>'03'!H19+'04'!H20</f>
        <v>1</v>
      </c>
      <c r="I98" s="7">
        <f t="shared" si="18"/>
        <v>22.578947368421051</v>
      </c>
      <c r="J98" s="7">
        <f t="shared" si="19"/>
        <v>4.6993006993006992</v>
      </c>
    </row>
    <row r="99" spans="1:10" x14ac:dyDescent="0.25">
      <c r="A99" t="s">
        <v>138</v>
      </c>
      <c r="B99" s="5">
        <f t="shared" si="14"/>
        <v>72.3</v>
      </c>
      <c r="C99" s="15">
        <f>'00'!C22+'01'!C15+'02'!C20+'03'!C23+'04'!C27+'06'!C31+'07'!C23+'08'!C22+'09'!C32</f>
        <v>435</v>
      </c>
      <c r="D99" s="15">
        <f>'00'!D22+'01'!D15+'02'!D20+'03'!D23+'04'!D27+'06'!D31+'07'!D23+'08'!D22+'09'!D32</f>
        <v>6</v>
      </c>
      <c r="E99" s="15">
        <f>'00'!E22+'01'!E15+'02'!E20+'03'!E23+'04'!E27+'06'!E31+'07'!E23+'08'!E22+'09'!E32</f>
        <v>370</v>
      </c>
      <c r="F99" s="15">
        <f>'00'!F22+'01'!F15+'02'!F20+'03'!F23+'04'!F27+'06'!F31+'07'!F23+'08'!F22+'09'!F32</f>
        <v>31</v>
      </c>
      <c r="G99" s="7">
        <f t="shared" si="15"/>
        <v>11.935483870967742</v>
      </c>
      <c r="H99" s="15">
        <f>'00'!H22+'01'!H15+'02'!H20+'03'!H23+'04'!H27+'06'!H31+'07'!H23+'08'!H22+'09'!H32</f>
        <v>3</v>
      </c>
      <c r="I99" s="7">
        <f t="shared" si="18"/>
        <v>14.03225806451613</v>
      </c>
      <c r="J99" s="7">
        <f t="shared" si="19"/>
        <v>5.1034482758620694</v>
      </c>
    </row>
    <row r="100" spans="1:10" x14ac:dyDescent="0.25">
      <c r="A100" s="4" t="s">
        <v>26</v>
      </c>
      <c r="B100" s="5">
        <f t="shared" si="14"/>
        <v>127.1</v>
      </c>
      <c r="C100" s="15">
        <f>'97'!C19+'98'!C15+'99'!C21+'00'!C16</f>
        <v>763</v>
      </c>
      <c r="D100" s="15">
        <f>'97'!D19+'98'!D15+'99'!D21+'00'!D16</f>
        <v>6</v>
      </c>
      <c r="E100" s="15">
        <f>'97'!E19+'98'!E15+'99'!E21+'00'!E16</f>
        <v>500</v>
      </c>
      <c r="F100" s="15">
        <f>'97'!F19+'98'!F15+'99'!F21+'00'!F16</f>
        <v>39</v>
      </c>
      <c r="G100" s="7">
        <f t="shared" si="15"/>
        <v>12.820512820512821</v>
      </c>
      <c r="H100" s="15">
        <f>'97'!H19+'98'!H15+'99'!H21+'00'!H16</f>
        <v>6</v>
      </c>
      <c r="I100" s="7">
        <f t="shared" si="18"/>
        <v>19.564102564102566</v>
      </c>
      <c r="J100" s="7">
        <f t="shared" si="19"/>
        <v>3.9318479685452163</v>
      </c>
    </row>
    <row r="101" spans="1:10" x14ac:dyDescent="0.25">
      <c r="A101" s="26" t="s">
        <v>1072</v>
      </c>
      <c r="B101" s="5">
        <f t="shared" si="14"/>
        <v>220</v>
      </c>
      <c r="C101" s="15">
        <f>'22'!C22+'23'!C21+'24'!C17+'25'!C18</f>
        <v>1320</v>
      </c>
      <c r="D101" s="15">
        <f>'22'!D22+'23'!D21+'24'!D17+'25'!D18</f>
        <v>12</v>
      </c>
      <c r="E101" s="15">
        <f>'22'!E22+'23'!E21+'24'!E17+'25'!E18</f>
        <v>1248</v>
      </c>
      <c r="F101" s="15">
        <f>'22'!F22+'23'!F21+'24'!F17+'25'!F18</f>
        <v>38</v>
      </c>
      <c r="G101" s="7">
        <f t="shared" si="15"/>
        <v>32.842105263157897</v>
      </c>
      <c r="H101" s="15">
        <f>'22'!H22+'23'!H21+'24'!H17+'25'!H18</f>
        <v>2</v>
      </c>
      <c r="I101" s="7">
        <f t="shared" si="18"/>
        <v>34.736842105263158</v>
      </c>
      <c r="J101" s="7">
        <f t="shared" si="19"/>
        <v>5.6727272727272728</v>
      </c>
    </row>
    <row r="102" spans="1:10" x14ac:dyDescent="0.25">
      <c r="A102" s="26" t="s">
        <v>623</v>
      </c>
      <c r="B102" s="5">
        <f t="shared" si="14"/>
        <v>173.4</v>
      </c>
      <c r="C102" s="15">
        <f>'09'!C24+'10'!C25+'11'!C22+'12'!C30</f>
        <v>1042</v>
      </c>
      <c r="D102" s="15">
        <f>'09'!D24+'10'!D25+'11'!D22+'12'!D30</f>
        <v>13</v>
      </c>
      <c r="E102" s="15">
        <f>'09'!E24+'10'!E25+'11'!E22+'12'!E30</f>
        <v>950</v>
      </c>
      <c r="F102" s="15">
        <f>'09'!F24+'10'!F25+'11'!F22+'12'!F30</f>
        <v>40</v>
      </c>
      <c r="G102" s="7">
        <f t="shared" si="15"/>
        <v>23.75</v>
      </c>
      <c r="H102" s="15">
        <f>'09'!H24+'10'!H25+'11'!H22+'12'!H30</f>
        <v>2</v>
      </c>
      <c r="I102" s="7">
        <f t="shared" si="18"/>
        <v>26.05</v>
      </c>
      <c r="J102" s="7">
        <f t="shared" si="19"/>
        <v>5.4702495201535513</v>
      </c>
    </row>
    <row r="103" spans="1:10" x14ac:dyDescent="0.25">
      <c r="A103" s="26" t="s">
        <v>1150</v>
      </c>
      <c r="B103" s="5">
        <f t="shared" si="14"/>
        <v>3</v>
      </c>
      <c r="C103" s="15">
        <f>'25'!C38</f>
        <v>18</v>
      </c>
      <c r="D103" s="15">
        <f>'25'!D38</f>
        <v>0</v>
      </c>
      <c r="E103" s="15">
        <f>'25'!E38</f>
        <v>12</v>
      </c>
      <c r="F103" s="15">
        <f>'25'!F38</f>
        <v>2</v>
      </c>
      <c r="G103" s="7">
        <f t="shared" si="15"/>
        <v>6</v>
      </c>
      <c r="H103" s="15">
        <f>'25'!H38</f>
        <v>0</v>
      </c>
      <c r="I103" s="7">
        <f t="shared" ref="I103:I104" si="22">C103/F103</f>
        <v>9</v>
      </c>
      <c r="J103" s="7">
        <f t="shared" ref="J103:J104" si="23">6*E103/C103</f>
        <v>4</v>
      </c>
    </row>
    <row r="104" spans="1:10" x14ac:dyDescent="0.25">
      <c r="A104" s="49" t="s">
        <v>866</v>
      </c>
      <c r="B104" s="5">
        <f t="shared" si="14"/>
        <v>157.5</v>
      </c>
      <c r="C104" s="15">
        <f>'95'!C12+'97'!C30+'02'!C21+'18'!C26+'19'!C21+'20'!C23+'21'!C32+'22'!C23+'23'!C22+'24'!C31+'25'!C39</f>
        <v>947</v>
      </c>
      <c r="D104" s="15">
        <f>'95'!D12+'97'!D30+'02'!D21+'18'!D26+'19'!D21+'20'!D23+'21'!D32+'22'!D23+'23'!D22+'24'!D31+'25'!D39</f>
        <v>10</v>
      </c>
      <c r="E104" s="15">
        <f>'95'!E12+'97'!E30+'02'!E21+'18'!E26+'19'!E21+'20'!E23+'21'!E32+'22'!E23+'23'!E22+'24'!E31+'25'!E39</f>
        <v>827</v>
      </c>
      <c r="F104" s="15">
        <f>'95'!F12+'97'!F30+'02'!F21+'18'!F26+'19'!F21+'20'!F23+'21'!F32+'22'!F23+'23'!F22+'24'!F31+'25'!F39</f>
        <v>42</v>
      </c>
      <c r="G104" s="7">
        <f t="shared" si="15"/>
        <v>19.69047619047619</v>
      </c>
      <c r="H104" s="15">
        <f>'95'!H12+'97'!H30+'02'!H21+'18'!H26+'19'!H21+'20'!H23+'21'!H32+'22'!H23+'23'!H22+'24'!H31+'25'!H39</f>
        <v>5</v>
      </c>
      <c r="I104" s="7">
        <f t="shared" si="22"/>
        <v>22.547619047619047</v>
      </c>
      <c r="J104" s="7">
        <f t="shared" si="23"/>
        <v>5.2397043294614569</v>
      </c>
    </row>
    <row r="105" spans="1:10" x14ac:dyDescent="0.25">
      <c r="A105" s="49" t="s">
        <v>1090</v>
      </c>
      <c r="B105" s="5">
        <f t="shared" si="14"/>
        <v>31</v>
      </c>
      <c r="C105" s="15">
        <f>'23'!C35+'24'!C18+'25'!C19</f>
        <v>186</v>
      </c>
      <c r="D105" s="15">
        <f>'23'!D35+'24'!D18+'25'!D19</f>
        <v>2</v>
      </c>
      <c r="E105" s="15">
        <f>'23'!E35+'24'!E18+'25'!E19</f>
        <v>164</v>
      </c>
      <c r="F105" s="15">
        <f>'23'!F35+'24'!F18+'25'!F19</f>
        <v>2</v>
      </c>
      <c r="G105" s="7">
        <f t="shared" si="15"/>
        <v>82</v>
      </c>
      <c r="H105" s="15">
        <f>'23'!H35+'24'!H18+'25'!H19</f>
        <v>0</v>
      </c>
      <c r="I105" s="7">
        <f t="shared" si="18"/>
        <v>93</v>
      </c>
      <c r="J105" s="7">
        <f t="shared" si="19"/>
        <v>5.290322580645161</v>
      </c>
    </row>
    <row r="106" spans="1:10" x14ac:dyDescent="0.25">
      <c r="A106" s="49" t="s">
        <v>1083</v>
      </c>
      <c r="B106" s="5">
        <f t="shared" si="14"/>
        <v>13.2</v>
      </c>
      <c r="C106" s="15">
        <f>'23'!C36+'24'!C32</f>
        <v>80</v>
      </c>
      <c r="D106" s="15">
        <f>'23'!D36+'24'!D32</f>
        <v>0</v>
      </c>
      <c r="E106" s="15">
        <f>'23'!E36+'24'!E32</f>
        <v>72</v>
      </c>
      <c r="F106" s="15">
        <f>'23'!F36+'24'!F32</f>
        <v>3</v>
      </c>
      <c r="G106" s="7">
        <f t="shared" si="15"/>
        <v>24</v>
      </c>
      <c r="H106" s="15">
        <f>'23'!H36+'24'!H32</f>
        <v>0</v>
      </c>
      <c r="I106" s="7">
        <f t="shared" si="18"/>
        <v>26.666666666666668</v>
      </c>
      <c r="J106" s="7">
        <f t="shared" si="19"/>
        <v>5.4</v>
      </c>
    </row>
    <row r="107" spans="1:10" x14ac:dyDescent="0.25">
      <c r="A107" s="4" t="s">
        <v>15</v>
      </c>
      <c r="B107" s="5">
        <f t="shared" si="14"/>
        <v>325.3</v>
      </c>
      <c r="C107" s="15">
        <f>'97'!C20+'98'!C16+'99'!C17+'00'!C17+'01'!C16+'02'!C22</f>
        <v>1953</v>
      </c>
      <c r="D107" s="15">
        <f>'97'!D20+'98'!D16+'99'!D17+'00'!D17+'01'!D16+'02'!D22</f>
        <v>26</v>
      </c>
      <c r="E107" s="15">
        <f>'97'!E20+'98'!E16+'99'!E17+'00'!E17+'01'!E16+'02'!E22</f>
        <v>1308</v>
      </c>
      <c r="F107" s="15">
        <f>'97'!F20+'98'!F16+'99'!F17+'00'!F17+'01'!F16+'02'!F22</f>
        <v>90</v>
      </c>
      <c r="G107" s="7">
        <f>E107/F107</f>
        <v>14.533333333333333</v>
      </c>
      <c r="H107" s="15">
        <f>'97'!H20+'98'!H16+'99'!H17+'00'!H17+'01'!H16+'02'!H22</f>
        <v>7</v>
      </c>
      <c r="I107" s="7">
        <f>C107/F107</f>
        <v>21.7</v>
      </c>
      <c r="J107" s="7">
        <f>6*E107/C107</f>
        <v>4.0184331797235027</v>
      </c>
    </row>
    <row r="108" spans="1:10" x14ac:dyDescent="0.25">
      <c r="A108" s="64" t="s">
        <v>2</v>
      </c>
      <c r="B108" s="5"/>
      <c r="C108" s="15"/>
      <c r="D108" s="15"/>
      <c r="E108" s="15"/>
      <c r="F108" s="15"/>
      <c r="G108" s="7"/>
      <c r="H108" s="15"/>
      <c r="I108" s="7"/>
      <c r="J108" s="7"/>
    </row>
    <row r="109" spans="1:10" hidden="1" x14ac:dyDescent="0.25">
      <c r="A109" s="32" t="s">
        <v>573</v>
      </c>
      <c r="B109" s="5">
        <f t="shared" ref="B109:B150" si="24">TRUNC(C109/6)+0.1*(C109-6*TRUNC(C109/6))</f>
        <v>17</v>
      </c>
      <c r="C109" s="33">
        <f>'07'!C3</f>
        <v>102</v>
      </c>
      <c r="D109" s="33">
        <f>'07'!D3</f>
        <v>1</v>
      </c>
      <c r="E109" s="33">
        <f>'07'!E3</f>
        <v>87</v>
      </c>
      <c r="F109" s="33">
        <f>'07'!F3</f>
        <v>6</v>
      </c>
      <c r="G109" s="7"/>
      <c r="H109" s="33">
        <f>'07'!H3</f>
        <v>0</v>
      </c>
      <c r="I109" s="7"/>
      <c r="J109" s="7">
        <f t="shared" ref="J109:J150" si="25">6*E109/C109</f>
        <v>5.117647058823529</v>
      </c>
    </row>
    <row r="110" spans="1:10" hidden="1" x14ac:dyDescent="0.25">
      <c r="A110" s="63" t="s">
        <v>933</v>
      </c>
      <c r="B110" s="5">
        <f>TRUNC(C110/6)+0.1*(C110-6*TRUNC(C110/6))</f>
        <v>1</v>
      </c>
      <c r="C110" s="33">
        <f>'16'!C19</f>
        <v>6</v>
      </c>
      <c r="D110" s="33">
        <f>'16'!D19</f>
        <v>0</v>
      </c>
      <c r="E110" s="33">
        <f>'16'!E19</f>
        <v>13</v>
      </c>
      <c r="F110" s="33">
        <f>'16'!F19</f>
        <v>0</v>
      </c>
      <c r="G110" s="7"/>
      <c r="H110" s="33">
        <f>'16'!H19</f>
        <v>0</v>
      </c>
      <c r="I110" s="7"/>
      <c r="J110" s="7">
        <f>6*E110/C110</f>
        <v>13</v>
      </c>
    </row>
    <row r="111" spans="1:10" hidden="1" x14ac:dyDescent="0.25">
      <c r="A111" s="45" t="s">
        <v>594</v>
      </c>
      <c r="B111" s="5">
        <f>TRUNC(C111/6)+0.1*(C111-6*TRUNC(C111/6))</f>
        <v>6</v>
      </c>
      <c r="C111" s="33">
        <f>'07'!C25+'08'!C24</f>
        <v>36</v>
      </c>
      <c r="D111" s="33">
        <f>'07'!D25+'08'!D24</f>
        <v>0</v>
      </c>
      <c r="E111" s="33">
        <f>'07'!E25+'08'!E24</f>
        <v>36</v>
      </c>
      <c r="F111" s="33">
        <f>'07'!F25+'08'!F24</f>
        <v>2</v>
      </c>
      <c r="G111" s="7">
        <f>E111/F111</f>
        <v>18</v>
      </c>
      <c r="H111" s="33">
        <f>'07'!H25+'08'!H24</f>
        <v>0</v>
      </c>
      <c r="I111" s="7">
        <f>C111/F111</f>
        <v>18</v>
      </c>
      <c r="J111" s="7">
        <f>6*E111/C111</f>
        <v>6</v>
      </c>
    </row>
    <row r="112" spans="1:10" hidden="1" x14ac:dyDescent="0.25">
      <c r="A112" s="26" t="s">
        <v>739</v>
      </c>
      <c r="B112" s="5">
        <f t="shared" si="24"/>
        <v>1.4</v>
      </c>
      <c r="C112" s="15">
        <f>'10'!C27</f>
        <v>10</v>
      </c>
      <c r="D112" s="15">
        <f>'10'!D27</f>
        <v>0</v>
      </c>
      <c r="E112" s="15">
        <f>'10'!E27</f>
        <v>22</v>
      </c>
      <c r="F112" s="15">
        <f>'10'!F27</f>
        <v>0</v>
      </c>
      <c r="G112" s="7"/>
      <c r="H112" s="15">
        <f>'10'!H27</f>
        <v>0</v>
      </c>
      <c r="I112" s="7"/>
      <c r="J112" s="7">
        <f t="shared" si="25"/>
        <v>13.2</v>
      </c>
    </row>
    <row r="113" spans="1:10" hidden="1" x14ac:dyDescent="0.25">
      <c r="A113" s="4" t="s">
        <v>1133</v>
      </c>
      <c r="B113" s="5">
        <f>TRUNC(C113/6)+0.1*(C113-6*TRUNC(C113/6))</f>
        <v>5</v>
      </c>
      <c r="C113" s="6">
        <f>'24'!C21</f>
        <v>30</v>
      </c>
      <c r="D113" s="6">
        <f>'24'!D21</f>
        <v>0</v>
      </c>
      <c r="E113" s="6">
        <f>'24'!E21</f>
        <v>38</v>
      </c>
      <c r="F113" s="6">
        <f>'24'!F21</f>
        <v>0</v>
      </c>
      <c r="G113" s="7"/>
      <c r="H113" s="6">
        <f>'24'!H21</f>
        <v>0</v>
      </c>
      <c r="I113" s="7"/>
      <c r="J113" s="7">
        <f t="shared" ref="J113" si="26">6*E113/C113</f>
        <v>7.6</v>
      </c>
    </row>
    <row r="114" spans="1:10" hidden="1" x14ac:dyDescent="0.25">
      <c r="A114" s="61" t="s">
        <v>889</v>
      </c>
      <c r="B114" s="5">
        <f t="shared" si="24"/>
        <v>4</v>
      </c>
      <c r="C114" s="15">
        <f>'15'!C26</f>
        <v>24</v>
      </c>
      <c r="D114" s="15">
        <f>'15'!D26</f>
        <v>0</v>
      </c>
      <c r="E114" s="15">
        <f>'15'!E26</f>
        <v>33</v>
      </c>
      <c r="F114" s="15">
        <f>'15'!F26</f>
        <v>1</v>
      </c>
      <c r="G114" s="7"/>
      <c r="H114" s="15">
        <f>'15'!H26</f>
        <v>0</v>
      </c>
      <c r="I114" s="7"/>
      <c r="J114" s="7">
        <f t="shared" si="25"/>
        <v>8.25</v>
      </c>
    </row>
    <row r="115" spans="1:10" hidden="1" x14ac:dyDescent="0.25">
      <c r="A115" s="4" t="s">
        <v>135</v>
      </c>
      <c r="B115" s="5">
        <f t="shared" si="24"/>
        <v>12</v>
      </c>
      <c r="C115" s="15">
        <f>'00'!C3+'01'!C18</f>
        <v>72</v>
      </c>
      <c r="D115" s="15">
        <f>'00'!D3+'01'!D18</f>
        <v>0</v>
      </c>
      <c r="E115" s="15">
        <f>'00'!E3+'01'!E18</f>
        <v>60</v>
      </c>
      <c r="F115" s="15">
        <f>'00'!F3+'01'!F18</f>
        <v>4</v>
      </c>
      <c r="G115" s="7"/>
      <c r="H115" s="15">
        <f>'00'!H3+'01'!H18</f>
        <v>0</v>
      </c>
      <c r="I115" s="7"/>
      <c r="J115" s="7">
        <f t="shared" si="25"/>
        <v>5</v>
      </c>
    </row>
    <row r="116" spans="1:10" hidden="1" x14ac:dyDescent="0.25">
      <c r="A116" s="61" t="s">
        <v>920</v>
      </c>
      <c r="B116" s="5">
        <f>TRUNC(C116/6)+0.1*(C116-6*TRUNC(C116/6))</f>
        <v>5</v>
      </c>
      <c r="C116" s="15">
        <f>'16'!C20</f>
        <v>30</v>
      </c>
      <c r="D116" s="15">
        <f>'16'!D20</f>
        <v>0</v>
      </c>
      <c r="E116" s="15">
        <f>'16'!E20</f>
        <v>20</v>
      </c>
      <c r="F116" s="15">
        <f>'16'!F20</f>
        <v>1</v>
      </c>
      <c r="G116" s="7">
        <f>E116/F116</f>
        <v>20</v>
      </c>
      <c r="H116" s="15">
        <f>'16'!H20</f>
        <v>0</v>
      </c>
      <c r="I116" s="7">
        <f>C116/F116</f>
        <v>30</v>
      </c>
      <c r="J116" s="7">
        <f>6*E116/C116</f>
        <v>4</v>
      </c>
    </row>
    <row r="117" spans="1:10" hidden="1" x14ac:dyDescent="0.25">
      <c r="A117" s="26" t="s">
        <v>1029</v>
      </c>
      <c r="B117" s="5">
        <f>TRUNC(C117/6)+0.1*(C117-6*TRUNC(C117/6))</f>
        <v>5</v>
      </c>
      <c r="C117" s="15">
        <f>'21'!C21</f>
        <v>30</v>
      </c>
      <c r="D117" s="15">
        <f>'21'!D21</f>
        <v>0</v>
      </c>
      <c r="E117" s="15">
        <f>'21'!E21</f>
        <v>54</v>
      </c>
      <c r="F117" s="15">
        <f>'21'!F21</f>
        <v>0</v>
      </c>
      <c r="G117" s="7" t="e">
        <f>E117/F117</f>
        <v>#DIV/0!</v>
      </c>
      <c r="H117" s="15">
        <f>'21'!H21</f>
        <v>0</v>
      </c>
      <c r="I117" s="7" t="e">
        <f>C117/F117</f>
        <v>#DIV/0!</v>
      </c>
      <c r="J117" s="7">
        <f>6*E117/C117</f>
        <v>10.8</v>
      </c>
    </row>
    <row r="118" spans="1:10" hidden="1" x14ac:dyDescent="0.25">
      <c r="A118" s="61" t="s">
        <v>801</v>
      </c>
      <c r="B118" s="5">
        <f>TRUNC(C118/6)+0.1*(C118-6*TRUNC(C118/6))</f>
        <v>14.4</v>
      </c>
      <c r="C118" s="15">
        <f>'12'!C19+'14'!C24+'15'!C27</f>
        <v>88</v>
      </c>
      <c r="D118" s="15">
        <f>'12'!D19+'14'!D24+'15'!D27</f>
        <v>0</v>
      </c>
      <c r="E118" s="15">
        <f>'12'!E19+'14'!E24+'15'!E27</f>
        <v>91</v>
      </c>
      <c r="F118" s="15">
        <f>'12'!F19+'14'!F24+'15'!F27</f>
        <v>4</v>
      </c>
      <c r="G118" s="7"/>
      <c r="H118" s="15">
        <f>'12'!H19+'14'!H24+'15'!H27</f>
        <v>0</v>
      </c>
      <c r="I118" s="7"/>
      <c r="J118" s="7">
        <f>6*E118/C118</f>
        <v>6.2045454545454541</v>
      </c>
    </row>
    <row r="119" spans="1:10" hidden="1" x14ac:dyDescent="0.25">
      <c r="A119" s="4" t="s">
        <v>708</v>
      </c>
      <c r="B119" s="5">
        <f t="shared" si="24"/>
        <v>8</v>
      </c>
      <c r="C119" s="15">
        <f>'93'!C14+'94'!C18</f>
        <v>48</v>
      </c>
      <c r="D119" s="15">
        <f>'93'!D14+'94'!D18</f>
        <v>2</v>
      </c>
      <c r="E119" s="15">
        <f>'93'!E14+'94'!E18</f>
        <v>20</v>
      </c>
      <c r="F119" s="15">
        <f>'93'!F14+'94'!F18</f>
        <v>2</v>
      </c>
      <c r="G119" s="7"/>
      <c r="H119" s="15">
        <f>'93'!H14+'94'!H18</f>
        <v>0</v>
      </c>
      <c r="I119" s="7"/>
      <c r="J119" s="7">
        <f t="shared" si="25"/>
        <v>2.5</v>
      </c>
    </row>
    <row r="120" spans="1:10" hidden="1" x14ac:dyDescent="0.25">
      <c r="A120" s="4" t="s">
        <v>737</v>
      </c>
      <c r="B120" s="5">
        <f t="shared" si="24"/>
        <v>14</v>
      </c>
      <c r="C120" s="15">
        <f>'93'!C3+'94'!C19</f>
        <v>84</v>
      </c>
      <c r="D120" s="15">
        <f>'93'!D3+'94'!D19</f>
        <v>1</v>
      </c>
      <c r="E120" s="15">
        <f>'93'!E3+'94'!E19</f>
        <v>57</v>
      </c>
      <c r="F120" s="15">
        <f>'93'!F3+'94'!F19</f>
        <v>5</v>
      </c>
      <c r="G120" s="7"/>
      <c r="H120" s="15">
        <f>'93'!H3+'94'!H19</f>
        <v>1</v>
      </c>
      <c r="I120" s="7"/>
      <c r="J120" s="7">
        <f t="shared" si="25"/>
        <v>4.0714285714285712</v>
      </c>
    </row>
    <row r="121" spans="1:10" hidden="1" x14ac:dyDescent="0.25">
      <c r="A121" s="4" t="s">
        <v>483</v>
      </c>
      <c r="B121" s="5">
        <f t="shared" si="24"/>
        <v>11</v>
      </c>
      <c r="C121" s="15">
        <f>'04'!C3</f>
        <v>66</v>
      </c>
      <c r="D121" s="15">
        <f>'04'!D3</f>
        <v>1</v>
      </c>
      <c r="E121" s="15">
        <f>'04'!E3</f>
        <v>39</v>
      </c>
      <c r="F121" s="15">
        <f>'04'!F3</f>
        <v>3</v>
      </c>
      <c r="G121" s="7"/>
      <c r="H121" s="15">
        <f>'04'!H3</f>
        <v>0</v>
      </c>
      <c r="I121" s="7"/>
      <c r="J121" s="7">
        <f t="shared" si="25"/>
        <v>3.5454545454545454</v>
      </c>
    </row>
    <row r="122" spans="1:10" hidden="1" x14ac:dyDescent="0.25">
      <c r="A122" s="26" t="s">
        <v>571</v>
      </c>
      <c r="B122" s="5">
        <f t="shared" si="24"/>
        <v>11</v>
      </c>
      <c r="C122" s="15">
        <f>'07'!C6</f>
        <v>66</v>
      </c>
      <c r="D122" s="15">
        <f>'07'!D6</f>
        <v>0</v>
      </c>
      <c r="E122" s="15">
        <f>'07'!E6</f>
        <v>41</v>
      </c>
      <c r="F122" s="15">
        <f>'07'!F6</f>
        <v>3</v>
      </c>
      <c r="G122" s="7"/>
      <c r="H122" s="15">
        <f>'07'!H6</f>
        <v>0</v>
      </c>
      <c r="I122" s="7"/>
      <c r="J122" s="7">
        <f t="shared" si="25"/>
        <v>3.7272727272727271</v>
      </c>
    </row>
    <row r="123" spans="1:10" hidden="1" x14ac:dyDescent="0.25">
      <c r="A123" s="2" t="s">
        <v>341</v>
      </c>
      <c r="B123" s="5">
        <f t="shared" si="24"/>
        <v>12.1</v>
      </c>
      <c r="C123" s="15">
        <f>'93'!C15+'94'!C20+'95'!C14</f>
        <v>73</v>
      </c>
      <c r="D123" s="15">
        <f>'93'!D15+'94'!D20+'95'!D14</f>
        <v>0</v>
      </c>
      <c r="E123" s="15">
        <f>'93'!E15+'94'!E20+'95'!E14</f>
        <v>73</v>
      </c>
      <c r="F123" s="15">
        <f>'93'!F15+'94'!F20+'95'!F14</f>
        <v>1</v>
      </c>
      <c r="G123" s="7"/>
      <c r="H123" s="15">
        <f>'93'!H15+'94'!H20+'95'!H14</f>
        <v>0</v>
      </c>
      <c r="I123" s="7"/>
      <c r="J123" s="7">
        <f t="shared" si="25"/>
        <v>6</v>
      </c>
    </row>
    <row r="124" spans="1:10" hidden="1" x14ac:dyDescent="0.25">
      <c r="A124" s="61" t="s">
        <v>947</v>
      </c>
      <c r="B124" s="5">
        <f>TRUNC(C124/6)+0.1*(C124-6*TRUNC(C124/6))</f>
        <v>1</v>
      </c>
      <c r="C124" s="15">
        <f>'17'!C22</f>
        <v>6</v>
      </c>
      <c r="D124" s="15">
        <f>'17'!D22</f>
        <v>0</v>
      </c>
      <c r="E124" s="15">
        <f>'17'!E22</f>
        <v>26</v>
      </c>
      <c r="F124" s="15">
        <f>'17'!F22</f>
        <v>0</v>
      </c>
      <c r="G124" s="7" t="e">
        <f>E124/F124</f>
        <v>#DIV/0!</v>
      </c>
      <c r="H124" s="15">
        <f>'17'!H22</f>
        <v>0</v>
      </c>
      <c r="I124" s="7"/>
      <c r="J124" s="7">
        <f>6*E124/C124</f>
        <v>26</v>
      </c>
    </row>
    <row r="125" spans="1:10" hidden="1" x14ac:dyDescent="0.25">
      <c r="A125" s="61" t="s">
        <v>966</v>
      </c>
      <c r="B125" s="5">
        <f>TRUNC(C125/6)+0.1*(C125-6*TRUNC(C125/6))</f>
        <v>1.4</v>
      </c>
      <c r="C125" s="15">
        <f>'18'!C21</f>
        <v>10</v>
      </c>
      <c r="D125" s="15">
        <f>'18'!D21</f>
        <v>0</v>
      </c>
      <c r="E125" s="15">
        <f>'18'!E21</f>
        <v>23</v>
      </c>
      <c r="F125" s="15">
        <f>'18'!F21</f>
        <v>0</v>
      </c>
      <c r="G125" s="7" t="e">
        <f>E125/F125</f>
        <v>#DIV/0!</v>
      </c>
      <c r="H125" s="15">
        <f>'18'!H21</f>
        <v>0</v>
      </c>
      <c r="I125" s="7"/>
      <c r="J125" s="7">
        <f>6*E125/C125</f>
        <v>13.8</v>
      </c>
    </row>
    <row r="126" spans="1:10" hidden="1" x14ac:dyDescent="0.25">
      <c r="A126" s="2" t="s">
        <v>277</v>
      </c>
      <c r="B126" s="5">
        <f t="shared" si="24"/>
        <v>5</v>
      </c>
      <c r="C126" s="15">
        <f>'97'!C22</f>
        <v>30</v>
      </c>
      <c r="D126" s="15">
        <f>'97'!D22</f>
        <v>0</v>
      </c>
      <c r="E126" s="15">
        <f>'97'!E22</f>
        <v>37</v>
      </c>
      <c r="F126" s="15">
        <f>'97'!F22</f>
        <v>1</v>
      </c>
      <c r="G126" s="7"/>
      <c r="H126" s="15">
        <f>'97'!H22</f>
        <v>0</v>
      </c>
      <c r="I126" s="7"/>
      <c r="J126" s="7">
        <f t="shared" si="25"/>
        <v>7.4</v>
      </c>
    </row>
    <row r="127" spans="1:10" hidden="1" x14ac:dyDescent="0.25">
      <c r="A127" s="2" t="s">
        <v>137</v>
      </c>
      <c r="B127" s="5">
        <f t="shared" si="24"/>
        <v>5</v>
      </c>
      <c r="C127" s="15">
        <f>'00'!C19+'01'!C19</f>
        <v>30</v>
      </c>
      <c r="D127" s="15">
        <f>'00'!D19+'01'!D19</f>
        <v>0</v>
      </c>
      <c r="E127" s="15">
        <f>'00'!E19+'01'!E19</f>
        <v>22</v>
      </c>
      <c r="F127" s="15">
        <f>'00'!F19+'01'!F19</f>
        <v>3</v>
      </c>
      <c r="G127" s="7"/>
      <c r="H127" s="15">
        <f>'00'!H19+'01'!H19</f>
        <v>1</v>
      </c>
      <c r="I127" s="7"/>
      <c r="J127" s="7">
        <f t="shared" si="25"/>
        <v>4.4000000000000004</v>
      </c>
    </row>
    <row r="128" spans="1:10" hidden="1" x14ac:dyDescent="0.25">
      <c r="A128" s="2" t="s">
        <v>804</v>
      </c>
      <c r="B128" s="5">
        <f t="shared" si="24"/>
        <v>10.199999999999999</v>
      </c>
      <c r="C128" s="15">
        <f>'12'!C21+'13'!C26</f>
        <v>62</v>
      </c>
      <c r="D128" s="15">
        <f>'12'!D21+'13'!D26</f>
        <v>0</v>
      </c>
      <c r="E128" s="15">
        <f>'12'!E21+'13'!E26</f>
        <v>74</v>
      </c>
      <c r="F128" s="15">
        <f>'12'!F21+'13'!F26</f>
        <v>2</v>
      </c>
      <c r="G128" s="7"/>
      <c r="H128" s="15">
        <f>'12'!H21+'13'!H26</f>
        <v>0</v>
      </c>
      <c r="I128" s="7"/>
      <c r="J128" s="7">
        <f t="shared" si="25"/>
        <v>7.161290322580645</v>
      </c>
    </row>
    <row r="129" spans="1:10" hidden="1" x14ac:dyDescent="0.25">
      <c r="A129" s="49" t="s">
        <v>837</v>
      </c>
      <c r="B129" s="5">
        <f t="shared" si="24"/>
        <v>2</v>
      </c>
      <c r="C129" s="15">
        <f>'13'!C27</f>
        <v>12</v>
      </c>
      <c r="D129" s="15">
        <f>'13'!D27</f>
        <v>0</v>
      </c>
      <c r="E129" s="15">
        <f>'13'!E27</f>
        <v>28</v>
      </c>
      <c r="F129" s="15">
        <f>'13'!F27</f>
        <v>0</v>
      </c>
      <c r="G129" s="7"/>
      <c r="H129" s="15">
        <f>'13'!H27</f>
        <v>0</v>
      </c>
      <c r="I129" s="7"/>
      <c r="J129" s="7">
        <f t="shared" si="25"/>
        <v>14</v>
      </c>
    </row>
    <row r="130" spans="1:10" hidden="1" x14ac:dyDescent="0.25">
      <c r="A130" s="2" t="s">
        <v>283</v>
      </c>
      <c r="B130" s="5">
        <f t="shared" si="24"/>
        <v>2</v>
      </c>
      <c r="C130" s="15">
        <f>'97'!C23</f>
        <v>12</v>
      </c>
      <c r="D130" s="15">
        <f>'97'!D23</f>
        <v>0</v>
      </c>
      <c r="E130" s="15">
        <f>'97'!E23</f>
        <v>14</v>
      </c>
      <c r="F130" s="15">
        <f>'97'!F23</f>
        <v>1</v>
      </c>
      <c r="G130" s="7"/>
      <c r="H130" s="15">
        <f>'97'!H23</f>
        <v>0</v>
      </c>
      <c r="I130" s="7"/>
      <c r="J130" s="7">
        <f t="shared" si="25"/>
        <v>7</v>
      </c>
    </row>
    <row r="131" spans="1:10" hidden="1" x14ac:dyDescent="0.25">
      <c r="A131" s="26" t="s">
        <v>1088</v>
      </c>
      <c r="B131" s="5">
        <f>TRUNC(C131/6)+0.1*(C131-6*TRUNC(C131/6))</f>
        <v>3.1</v>
      </c>
      <c r="C131" s="15">
        <f>'23'!C28</f>
        <v>19</v>
      </c>
      <c r="D131" s="15">
        <f>'23'!D28</f>
        <v>0</v>
      </c>
      <c r="E131" s="15">
        <f>'23'!E28</f>
        <v>17</v>
      </c>
      <c r="F131" s="15">
        <f>'23'!F28</f>
        <v>2</v>
      </c>
      <c r="G131" s="7">
        <f>E131/F131</f>
        <v>8.5</v>
      </c>
      <c r="H131" s="15">
        <f>'23'!H28</f>
        <v>0</v>
      </c>
      <c r="I131" s="7">
        <f>C131/F131</f>
        <v>9.5</v>
      </c>
      <c r="J131" s="7">
        <f>6*E131/C131</f>
        <v>5.3684210526315788</v>
      </c>
    </row>
    <row r="132" spans="1:10" hidden="1" x14ac:dyDescent="0.25">
      <c r="A132" s="4" t="s">
        <v>278</v>
      </c>
      <c r="B132" s="5">
        <f t="shared" si="24"/>
        <v>3</v>
      </c>
      <c r="C132" s="15">
        <f>'97'!C24</f>
        <v>18</v>
      </c>
      <c r="D132" s="15">
        <f>'97'!D24</f>
        <v>0</v>
      </c>
      <c r="E132" s="15">
        <f>'97'!E24</f>
        <v>14</v>
      </c>
      <c r="F132" s="15">
        <f>'97'!F24</f>
        <v>0</v>
      </c>
      <c r="G132" s="7"/>
      <c r="H132" s="15">
        <f>'97'!H24</f>
        <v>0</v>
      </c>
      <c r="I132" s="7"/>
      <c r="J132" s="7">
        <f t="shared" si="25"/>
        <v>4.666666666666667</v>
      </c>
    </row>
    <row r="133" spans="1:10" hidden="1" x14ac:dyDescent="0.25">
      <c r="A133" s="61" t="s">
        <v>944</v>
      </c>
      <c r="B133" s="5">
        <f>TRUNC(C133/6)+0.1*(C133-6*TRUNC(C133/6))</f>
        <v>3</v>
      </c>
      <c r="C133" s="15">
        <f>'17'!C23</f>
        <v>18</v>
      </c>
      <c r="D133" s="15">
        <f>'17'!D23</f>
        <v>0</v>
      </c>
      <c r="E133" s="15">
        <f>'17'!E23</f>
        <v>39</v>
      </c>
      <c r="F133" s="15">
        <f>'17'!F23</f>
        <v>1</v>
      </c>
      <c r="G133" s="7">
        <f>E133/F133</f>
        <v>39</v>
      </c>
      <c r="H133" s="15">
        <f>'17'!H23</f>
        <v>0</v>
      </c>
      <c r="I133" s="7">
        <f>C133/F133</f>
        <v>18</v>
      </c>
      <c r="J133" s="7">
        <f>6*E133/C133</f>
        <v>13</v>
      </c>
    </row>
    <row r="134" spans="1:10" hidden="1" x14ac:dyDescent="0.25">
      <c r="A134" t="s">
        <v>197</v>
      </c>
      <c r="B134" s="5">
        <f t="shared" si="24"/>
        <v>2</v>
      </c>
      <c r="C134" s="15">
        <f>'01'!C20</f>
        <v>12</v>
      </c>
      <c r="D134" s="15">
        <f>'01'!D20</f>
        <v>0</v>
      </c>
      <c r="E134" s="15">
        <f>'01'!E20</f>
        <v>28</v>
      </c>
      <c r="F134" s="15">
        <f>'01'!F20</f>
        <v>0</v>
      </c>
      <c r="G134" s="7"/>
      <c r="H134" s="15">
        <f>'01'!H20</f>
        <v>0</v>
      </c>
      <c r="I134" s="7"/>
      <c r="J134" s="7">
        <f t="shared" si="25"/>
        <v>14</v>
      </c>
    </row>
    <row r="135" spans="1:10" hidden="1" x14ac:dyDescent="0.25">
      <c r="A135" t="s">
        <v>748</v>
      </c>
      <c r="B135" s="5">
        <f t="shared" si="24"/>
        <v>4</v>
      </c>
      <c r="C135" s="15">
        <f>'01'!C26</f>
        <v>24</v>
      </c>
      <c r="D135" s="15">
        <f>'01'!D26</f>
        <v>0</v>
      </c>
      <c r="E135" s="15">
        <f>'01'!E26</f>
        <v>27</v>
      </c>
      <c r="F135" s="15">
        <f>'01'!F26</f>
        <v>0</v>
      </c>
      <c r="G135" s="7"/>
      <c r="H135" s="15">
        <f>'01'!H26</f>
        <v>0</v>
      </c>
      <c r="I135" s="7"/>
      <c r="J135" s="7">
        <f t="shared" si="25"/>
        <v>6.75</v>
      </c>
    </row>
    <row r="136" spans="1:10" hidden="1" x14ac:dyDescent="0.25">
      <c r="A136" s="61" t="s">
        <v>1073</v>
      </c>
      <c r="B136" s="5">
        <f>TRUNC(C136/6)+0.1*(C136-6*TRUNC(C136/6))</f>
        <v>0.2</v>
      </c>
      <c r="C136" s="15">
        <f>'22'!C27</f>
        <v>2</v>
      </c>
      <c r="D136" s="15">
        <f>'22'!D27</f>
        <v>0</v>
      </c>
      <c r="E136" s="15">
        <f>'22'!E27</f>
        <v>1</v>
      </c>
      <c r="F136" s="15">
        <f>'22'!F27</f>
        <v>0</v>
      </c>
      <c r="G136" s="7" t="e">
        <f>E136/F136</f>
        <v>#DIV/0!</v>
      </c>
      <c r="H136" s="15">
        <f>'22'!H27</f>
        <v>0</v>
      </c>
      <c r="I136" s="7" t="e">
        <f>C136/F136</f>
        <v>#DIV/0!</v>
      </c>
      <c r="J136" s="7">
        <f>6*E136/C136</f>
        <v>3</v>
      </c>
    </row>
    <row r="137" spans="1:10" hidden="1" x14ac:dyDescent="0.25">
      <c r="A137" s="61" t="s">
        <v>748</v>
      </c>
      <c r="B137" s="5">
        <f>TRUNC(C137/6)+0.1*(C137-6*TRUNC(C137/6))</f>
        <v>2</v>
      </c>
      <c r="C137" s="15">
        <f>'24'!C24</f>
        <v>12</v>
      </c>
      <c r="D137" s="15">
        <f>'24'!D24</f>
        <v>0</v>
      </c>
      <c r="E137" s="15">
        <f>'24'!E24</f>
        <v>29</v>
      </c>
      <c r="F137" s="15">
        <f>'24'!F24</f>
        <v>1</v>
      </c>
      <c r="G137" s="7">
        <f>E137/F137</f>
        <v>29</v>
      </c>
      <c r="H137" s="15">
        <f>'24'!H24</f>
        <v>0</v>
      </c>
      <c r="I137" s="7">
        <f>C137/F137</f>
        <v>12</v>
      </c>
      <c r="J137" s="7">
        <f>6*E137/C137</f>
        <v>14.5</v>
      </c>
    </row>
    <row r="138" spans="1:10" hidden="1" x14ac:dyDescent="0.25">
      <c r="A138" s="61" t="s">
        <v>1044</v>
      </c>
      <c r="B138" s="5">
        <f>TRUNC(C138/6)+0.1*(C138-6*TRUNC(C138/6))</f>
        <v>15</v>
      </c>
      <c r="C138" s="15">
        <f>'22'!C26+'23'!C29</f>
        <v>90</v>
      </c>
      <c r="D138" s="15">
        <f>'22'!D26+'23'!D29</f>
        <v>0</v>
      </c>
      <c r="E138" s="15">
        <f>'22'!E26+'23'!E29</f>
        <v>97</v>
      </c>
      <c r="F138" s="15">
        <f>'22'!F26+'23'!F29</f>
        <v>5</v>
      </c>
      <c r="G138" s="7">
        <f>E138/F138</f>
        <v>19.399999999999999</v>
      </c>
      <c r="H138" s="15">
        <f>'22'!H26+'23'!H29</f>
        <v>0</v>
      </c>
      <c r="I138" s="7">
        <f>C138/F138</f>
        <v>18</v>
      </c>
      <c r="J138" s="7">
        <f>6*E138/C138</f>
        <v>6.4666666666666668</v>
      </c>
    </row>
    <row r="139" spans="1:10" hidden="1" x14ac:dyDescent="0.25">
      <c r="A139" s="61" t="s">
        <v>1130</v>
      </c>
      <c r="B139" s="5">
        <f>TRUNC(C139/6)+0.1*(C139-6*TRUNC(C139/6))</f>
        <v>4</v>
      </c>
      <c r="C139" s="15">
        <f>'24'!C25</f>
        <v>24</v>
      </c>
      <c r="D139" s="15">
        <f>'24'!D25</f>
        <v>0</v>
      </c>
      <c r="E139" s="15">
        <f>'24'!E25</f>
        <v>20</v>
      </c>
      <c r="F139" s="15">
        <f>'24'!F25</f>
        <v>0</v>
      </c>
      <c r="G139" s="7"/>
      <c r="H139" s="15">
        <f>'24'!H25</f>
        <v>0</v>
      </c>
      <c r="I139" s="7"/>
      <c r="J139" s="7">
        <f>6*E139/C139</f>
        <v>5</v>
      </c>
    </row>
    <row r="140" spans="1:10" hidden="1" x14ac:dyDescent="0.25">
      <c r="A140" s="26" t="s">
        <v>878</v>
      </c>
      <c r="B140" s="5">
        <f t="shared" si="24"/>
        <v>3</v>
      </c>
      <c r="C140" s="15">
        <f>'14'!C26</f>
        <v>18</v>
      </c>
      <c r="D140" s="15">
        <f>'14'!D26</f>
        <v>0</v>
      </c>
      <c r="E140" s="15">
        <f>'14'!E26</f>
        <v>10</v>
      </c>
      <c r="F140" s="15">
        <f>'14'!F26</f>
        <v>0</v>
      </c>
      <c r="G140" s="7"/>
      <c r="H140" s="15">
        <f>'14'!H26</f>
        <v>0</v>
      </c>
      <c r="I140" s="7"/>
      <c r="J140" s="7">
        <f t="shared" si="25"/>
        <v>3.3333333333333335</v>
      </c>
    </row>
    <row r="141" spans="1:10" hidden="1" x14ac:dyDescent="0.25">
      <c r="A141" s="2" t="s">
        <v>348</v>
      </c>
      <c r="B141" s="5">
        <f t="shared" si="24"/>
        <v>16</v>
      </c>
      <c r="C141" s="15">
        <f>'94'!C6+'95'!C15</f>
        <v>96</v>
      </c>
      <c r="D141" s="15">
        <f>'94'!D6+'95'!D15</f>
        <v>0</v>
      </c>
      <c r="E141" s="15">
        <f>'94'!E6+'95'!E15</f>
        <v>92</v>
      </c>
      <c r="F141" s="15">
        <f>'94'!F6+'95'!F15</f>
        <v>3</v>
      </c>
      <c r="G141" s="7"/>
      <c r="H141" s="15">
        <f>'94'!H6+'95'!H15</f>
        <v>0</v>
      </c>
      <c r="I141" s="7"/>
      <c r="J141" s="7">
        <f t="shared" si="25"/>
        <v>5.75</v>
      </c>
    </row>
    <row r="142" spans="1:10" hidden="1" x14ac:dyDescent="0.25">
      <c r="A142" s="26" t="s">
        <v>1128</v>
      </c>
      <c r="B142" s="5">
        <f>TRUNC(C142/6)+0.1*(C142-6*TRUNC(C142/6))</f>
        <v>8.1</v>
      </c>
      <c r="C142" s="15">
        <f>'24'!C26</f>
        <v>49</v>
      </c>
      <c r="D142" s="15">
        <f>'24'!D26</f>
        <v>0</v>
      </c>
      <c r="E142" s="15">
        <f>'24'!E26</f>
        <v>78</v>
      </c>
      <c r="F142" s="15">
        <f>'24'!F26</f>
        <v>0</v>
      </c>
      <c r="G142" s="7"/>
      <c r="H142" s="15">
        <f>'24'!H26</f>
        <v>0</v>
      </c>
      <c r="I142" s="7"/>
      <c r="J142" s="7">
        <f>6*E142/C142</f>
        <v>9.5510204081632661</v>
      </c>
    </row>
    <row r="143" spans="1:10" hidden="1" x14ac:dyDescent="0.25">
      <c r="A143" s="61" t="s">
        <v>1121</v>
      </c>
      <c r="B143" s="5">
        <f>TRUNC(C143/6)+0.1*(C143-6*TRUNC(C143/6))</f>
        <v>13</v>
      </c>
      <c r="C143" s="15">
        <f>'24'!C8</f>
        <v>78</v>
      </c>
      <c r="D143" s="15">
        <f>'24'!D8</f>
        <v>0</v>
      </c>
      <c r="E143" s="15">
        <f>'24'!E8</f>
        <v>84</v>
      </c>
      <c r="F143" s="15">
        <f>'24'!F8</f>
        <v>2</v>
      </c>
      <c r="G143" s="7">
        <f>E143/F143</f>
        <v>42</v>
      </c>
      <c r="H143" s="15">
        <f>'24'!H8</f>
        <v>0</v>
      </c>
      <c r="I143" s="7">
        <f>C143/F143</f>
        <v>39</v>
      </c>
      <c r="J143" s="7">
        <f>6*E143/C143</f>
        <v>6.4615384615384617</v>
      </c>
    </row>
    <row r="144" spans="1:10" hidden="1" x14ac:dyDescent="0.25">
      <c r="A144" s="61" t="s">
        <v>891</v>
      </c>
      <c r="B144" s="5">
        <f t="shared" si="24"/>
        <v>8</v>
      </c>
      <c r="C144" s="15">
        <f>'15'!C30</f>
        <v>48</v>
      </c>
      <c r="D144" s="15">
        <f>'15'!D30</f>
        <v>0</v>
      </c>
      <c r="E144" s="15">
        <f>'15'!E30</f>
        <v>59</v>
      </c>
      <c r="F144" s="15">
        <f>'15'!F30</f>
        <v>0</v>
      </c>
      <c r="G144" s="7"/>
      <c r="H144" s="15">
        <f>'15'!H30</f>
        <v>0</v>
      </c>
      <c r="I144" s="7"/>
      <c r="J144" s="7">
        <f t="shared" si="25"/>
        <v>7.375</v>
      </c>
    </row>
    <row r="145" spans="1:10" hidden="1" x14ac:dyDescent="0.25">
      <c r="A145" s="98" t="s">
        <v>1002</v>
      </c>
      <c r="B145" s="99">
        <f>TRUNC(C145/6)+0.1*(C145-6*TRUNC(C145/6))</f>
        <v>2</v>
      </c>
      <c r="C145" s="100">
        <f>'19'!C26</f>
        <v>12</v>
      </c>
      <c r="D145" s="100">
        <f>'19'!D26</f>
        <v>0</v>
      </c>
      <c r="E145" s="100">
        <f>'19'!E26</f>
        <v>9</v>
      </c>
      <c r="F145" s="100">
        <f>'19'!F26</f>
        <v>1</v>
      </c>
      <c r="G145" s="101">
        <f>E145/F145</f>
        <v>9</v>
      </c>
      <c r="H145" s="100">
        <f>'19'!H26</f>
        <v>0</v>
      </c>
      <c r="I145" s="101">
        <f>C145/F145</f>
        <v>12</v>
      </c>
      <c r="J145" s="101">
        <f>6*E145/C145</f>
        <v>4.5</v>
      </c>
    </row>
    <row r="146" spans="1:10" hidden="1" x14ac:dyDescent="0.25">
      <c r="A146" s="49" t="s">
        <v>868</v>
      </c>
      <c r="B146" s="5">
        <f t="shared" si="24"/>
        <v>19</v>
      </c>
      <c r="C146" s="15">
        <f>'14'!C6</f>
        <v>114</v>
      </c>
      <c r="D146" s="15">
        <f>'14'!D6</f>
        <v>0</v>
      </c>
      <c r="E146" s="15">
        <f>'14'!E6</f>
        <v>130</v>
      </c>
      <c r="F146" s="15">
        <f>'14'!F6</f>
        <v>5</v>
      </c>
      <c r="G146" s="7"/>
      <c r="H146" s="15">
        <f>'14'!H6</f>
        <v>1</v>
      </c>
      <c r="I146" s="7"/>
      <c r="J146" s="7">
        <f t="shared" si="25"/>
        <v>6.8421052631578947</v>
      </c>
    </row>
    <row r="147" spans="1:10" hidden="1" x14ac:dyDescent="0.25">
      <c r="A147" s="49" t="s">
        <v>915</v>
      </c>
      <c r="B147" s="5">
        <f>TRUNC(C147/6)+0.1*(C147-6*TRUNC(C147/6))</f>
        <v>7</v>
      </c>
      <c r="C147" s="15">
        <f>'16'!C23</f>
        <v>42</v>
      </c>
      <c r="D147" s="15">
        <f>'16'!D23</f>
        <v>0</v>
      </c>
      <c r="E147" s="15">
        <f>'16'!E23</f>
        <v>65</v>
      </c>
      <c r="F147" s="15">
        <f>'16'!F23</f>
        <v>1</v>
      </c>
      <c r="G147" s="7">
        <f>E147/F147</f>
        <v>65</v>
      </c>
      <c r="H147" s="15">
        <f>'16'!H23</f>
        <v>0</v>
      </c>
      <c r="I147" s="7">
        <f>C147/F147</f>
        <v>42</v>
      </c>
      <c r="J147" s="7">
        <f>6*E147/C147</f>
        <v>9.2857142857142865</v>
      </c>
    </row>
    <row r="148" spans="1:10" hidden="1" x14ac:dyDescent="0.25">
      <c r="A148" s="2" t="s">
        <v>735</v>
      </c>
      <c r="B148" s="5">
        <f t="shared" si="24"/>
        <v>3</v>
      </c>
      <c r="C148" s="15">
        <f>'10'!C33</f>
        <v>18</v>
      </c>
      <c r="D148" s="15">
        <f>'10'!D33</f>
        <v>0</v>
      </c>
      <c r="E148" s="15">
        <f>'10'!E33</f>
        <v>41</v>
      </c>
      <c r="F148" s="15">
        <f>'10'!F33</f>
        <v>2</v>
      </c>
      <c r="G148" s="7"/>
      <c r="H148" s="15">
        <f>'10'!H33</f>
        <v>0</v>
      </c>
      <c r="I148" s="7"/>
      <c r="J148" s="7">
        <f t="shared" si="25"/>
        <v>13.666666666666666</v>
      </c>
    </row>
    <row r="149" spans="1:10" hidden="1" x14ac:dyDescent="0.25">
      <c r="A149" s="2" t="s">
        <v>760</v>
      </c>
      <c r="B149" s="5">
        <f t="shared" si="24"/>
        <v>2</v>
      </c>
      <c r="C149" s="15">
        <f>'11'!C26</f>
        <v>12</v>
      </c>
      <c r="D149" s="15">
        <f>'11'!D26</f>
        <v>0</v>
      </c>
      <c r="E149" s="15">
        <f>'11'!E26</f>
        <v>15</v>
      </c>
      <c r="F149" s="15">
        <f>'11'!F26</f>
        <v>0</v>
      </c>
      <c r="G149" s="7"/>
      <c r="H149" s="15">
        <f>'11'!H26</f>
        <v>0</v>
      </c>
      <c r="I149" s="7"/>
      <c r="J149" s="7">
        <f t="shared" si="25"/>
        <v>7.5</v>
      </c>
    </row>
    <row r="150" spans="1:10" hidden="1" x14ac:dyDescent="0.25">
      <c r="A150" s="49" t="s">
        <v>833</v>
      </c>
      <c r="B150" s="5">
        <f t="shared" si="24"/>
        <v>18</v>
      </c>
      <c r="C150" s="15">
        <f>'13'!C7</f>
        <v>108</v>
      </c>
      <c r="D150" s="15">
        <f>'13'!D7</f>
        <v>0</v>
      </c>
      <c r="E150" s="15">
        <f>'13'!E7</f>
        <v>168</v>
      </c>
      <c r="F150" s="15">
        <f>'13'!F7</f>
        <v>2</v>
      </c>
      <c r="G150" s="7"/>
      <c r="H150" s="15">
        <f>'13'!H7</f>
        <v>0</v>
      </c>
      <c r="I150" s="7"/>
      <c r="J150" s="7">
        <f t="shared" si="25"/>
        <v>9.3333333333333339</v>
      </c>
    </row>
    <row r="151" spans="1:10" hidden="1" x14ac:dyDescent="0.25">
      <c r="A151" s="2" t="s">
        <v>710</v>
      </c>
      <c r="B151" s="5">
        <f t="shared" ref="B151:B215" si="27">TRUNC(C151/6)+0.1*(C151-6*TRUNC(C151/6))</f>
        <v>3</v>
      </c>
      <c r="C151" s="15">
        <f>'94'!C21</f>
        <v>18</v>
      </c>
      <c r="D151" s="15">
        <f>'94'!D21</f>
        <v>0</v>
      </c>
      <c r="E151" s="15">
        <f>'94'!E21</f>
        <v>19</v>
      </c>
      <c r="F151" s="15">
        <f>'94'!F21</f>
        <v>0</v>
      </c>
      <c r="G151" s="7"/>
      <c r="H151" s="15">
        <f>'94'!H21</f>
        <v>0</v>
      </c>
      <c r="I151" s="7"/>
      <c r="J151" s="7">
        <f t="shared" ref="J151:J169" si="28">6*E151/C151</f>
        <v>6.333333333333333</v>
      </c>
    </row>
    <row r="152" spans="1:10" hidden="1" x14ac:dyDescent="0.25">
      <c r="A152" s="2" t="s">
        <v>722</v>
      </c>
      <c r="B152" s="5">
        <f t="shared" si="27"/>
        <v>3</v>
      </c>
      <c r="C152" s="15">
        <f>'94'!C22</f>
        <v>18</v>
      </c>
      <c r="D152" s="15">
        <f>'94'!D22</f>
        <v>0</v>
      </c>
      <c r="E152" s="15">
        <f>'94'!E22</f>
        <v>9</v>
      </c>
      <c r="F152" s="15">
        <f>'94'!F22</f>
        <v>2</v>
      </c>
      <c r="G152" s="7"/>
      <c r="H152" s="15">
        <f>'94'!H22</f>
        <v>0</v>
      </c>
      <c r="I152" s="7"/>
      <c r="J152" s="7">
        <f t="shared" si="28"/>
        <v>3</v>
      </c>
    </row>
    <row r="153" spans="1:10" hidden="1" x14ac:dyDescent="0.25">
      <c r="A153" s="2" t="s">
        <v>328</v>
      </c>
      <c r="B153" s="5">
        <f t="shared" si="27"/>
        <v>4</v>
      </c>
      <c r="C153" s="15">
        <f>'96'!C20</f>
        <v>24</v>
      </c>
      <c r="D153" s="15">
        <f>'96'!D20</f>
        <v>0</v>
      </c>
      <c r="E153" s="15">
        <f>'96'!E20</f>
        <v>26</v>
      </c>
      <c r="F153" s="15">
        <f>'96'!F20</f>
        <v>0</v>
      </c>
      <c r="G153" s="7"/>
      <c r="H153" s="15">
        <f>'96'!H20</f>
        <v>0</v>
      </c>
      <c r="I153" s="7"/>
      <c r="J153" s="7">
        <f t="shared" si="28"/>
        <v>6.5</v>
      </c>
    </row>
    <row r="154" spans="1:10" hidden="1" x14ac:dyDescent="0.25">
      <c r="A154" s="26" t="s">
        <v>1010</v>
      </c>
      <c r="B154" s="5">
        <f>TRUNC(C154/6)+0.1*(C154-6*TRUNC(C154/6))</f>
        <v>22.2</v>
      </c>
      <c r="C154" s="15">
        <f>'19'!C30+'20'!C7</f>
        <v>134</v>
      </c>
      <c r="D154" s="15">
        <f>'19'!D30+'20'!D7</f>
        <v>0</v>
      </c>
      <c r="E154" s="15">
        <f>'19'!E30+'20'!E7</f>
        <v>113</v>
      </c>
      <c r="F154" s="15">
        <f>'19'!F30+'20'!F7</f>
        <v>8</v>
      </c>
      <c r="G154" s="7">
        <f>E154/F154</f>
        <v>14.125</v>
      </c>
      <c r="H154" s="15">
        <f>'19'!H30+'20'!H7</f>
        <v>1</v>
      </c>
      <c r="I154" s="7">
        <f>C154/F154</f>
        <v>16.75</v>
      </c>
      <c r="J154" s="7">
        <f>6*E154/C154</f>
        <v>5.0597014925373136</v>
      </c>
    </row>
    <row r="155" spans="1:10" hidden="1" x14ac:dyDescent="0.25">
      <c r="A155" s="26" t="s">
        <v>763</v>
      </c>
      <c r="B155" s="5">
        <f t="shared" si="27"/>
        <v>4</v>
      </c>
      <c r="C155" s="15">
        <f>'11'!C28</f>
        <v>24</v>
      </c>
      <c r="D155" s="15">
        <f>'11'!D28</f>
        <v>0</v>
      </c>
      <c r="E155" s="15">
        <f>'11'!E28</f>
        <v>11</v>
      </c>
      <c r="F155" s="15">
        <f>'11'!F28</f>
        <v>0</v>
      </c>
      <c r="G155" s="7"/>
      <c r="H155" s="15">
        <f>'11'!H28</f>
        <v>0</v>
      </c>
      <c r="I155" s="7"/>
      <c r="J155" s="7">
        <f t="shared" si="28"/>
        <v>2.75</v>
      </c>
    </row>
    <row r="156" spans="1:10" hidden="1" x14ac:dyDescent="0.25">
      <c r="A156" s="2" t="s">
        <v>570</v>
      </c>
      <c r="B156" s="5">
        <f>TRUNC(C156/6)+0.1*(C156-6*TRUNC(C156/6))</f>
        <v>22</v>
      </c>
      <c r="C156" s="15">
        <f>'07'!C31+'08'!C14</f>
        <v>132</v>
      </c>
      <c r="D156" s="15">
        <f>'07'!D31+'08'!D14</f>
        <v>0</v>
      </c>
      <c r="E156" s="15">
        <f>'07'!E31+'08'!E14</f>
        <v>158</v>
      </c>
      <c r="F156" s="15">
        <f>'07'!F31+'08'!F14</f>
        <v>7</v>
      </c>
      <c r="G156" s="7">
        <f>E156/F156</f>
        <v>22.571428571428573</v>
      </c>
      <c r="H156" s="15">
        <f>'07'!H31+'08'!H14</f>
        <v>1</v>
      </c>
      <c r="I156" s="7">
        <f>C156/F156</f>
        <v>18.857142857142858</v>
      </c>
      <c r="J156" s="7">
        <f>6*E156/C156</f>
        <v>7.1818181818181817</v>
      </c>
    </row>
    <row r="157" spans="1:10" hidden="1" x14ac:dyDescent="0.25">
      <c r="A157" s="61" t="s">
        <v>1001</v>
      </c>
      <c r="B157" s="5">
        <f>TRUNC(C157/6)+0.1*(C157-6*TRUNC(C157/6))</f>
        <v>13</v>
      </c>
      <c r="C157" s="15">
        <f>'19'!C31+'20'!C18+'21'!C27</f>
        <v>78</v>
      </c>
      <c r="D157" s="15">
        <f>'19'!D31+'20'!D18+'21'!D27</f>
        <v>0</v>
      </c>
      <c r="E157" s="15">
        <f>'19'!E31+'20'!E18+'21'!E27</f>
        <v>71</v>
      </c>
      <c r="F157" s="15">
        <f>'19'!F31+'20'!F18+'21'!F27</f>
        <v>4</v>
      </c>
      <c r="G157" s="7">
        <f>E157/F157</f>
        <v>17.75</v>
      </c>
      <c r="H157" s="15">
        <f>'19'!H31+'20'!H18+'21'!H27</f>
        <v>0</v>
      </c>
      <c r="I157" s="7">
        <f>C157/F157</f>
        <v>19.5</v>
      </c>
      <c r="J157" s="7">
        <f t="shared" si="28"/>
        <v>5.4615384615384617</v>
      </c>
    </row>
    <row r="158" spans="1:10" hidden="1" x14ac:dyDescent="0.25">
      <c r="A158" s="26" t="s">
        <v>916</v>
      </c>
      <c r="B158" s="5">
        <f>TRUNC(C158/6)+0.1*(C158-6*TRUNC(C158/6))</f>
        <v>1</v>
      </c>
      <c r="C158" s="15">
        <f>'16'!C22</f>
        <v>6</v>
      </c>
      <c r="D158" s="15">
        <f>'16'!D22</f>
        <v>0</v>
      </c>
      <c r="E158" s="15">
        <f>'16'!E22</f>
        <v>8</v>
      </c>
      <c r="F158" s="15">
        <f>'16'!F22</f>
        <v>0</v>
      </c>
      <c r="G158" s="7" t="e">
        <f>E158/F158</f>
        <v>#DIV/0!</v>
      </c>
      <c r="H158" s="15">
        <f>'16'!H22</f>
        <v>0</v>
      </c>
      <c r="I158" s="7"/>
      <c r="J158" s="7">
        <f t="shared" si="28"/>
        <v>8</v>
      </c>
    </row>
    <row r="159" spans="1:10" hidden="1" x14ac:dyDescent="0.25">
      <c r="A159" t="s">
        <v>27</v>
      </c>
      <c r="B159" s="5">
        <f t="shared" si="27"/>
        <v>1</v>
      </c>
      <c r="C159" s="6">
        <f>'98'!C18</f>
        <v>6</v>
      </c>
      <c r="D159" s="6">
        <f>'98'!D18</f>
        <v>0</v>
      </c>
      <c r="E159" s="6">
        <f>'98'!E18</f>
        <v>25</v>
      </c>
      <c r="F159" s="6">
        <f>'98'!F18</f>
        <v>1</v>
      </c>
      <c r="G159" s="7"/>
      <c r="H159" s="6">
        <f>'98'!H18</f>
        <v>0</v>
      </c>
      <c r="I159" s="7"/>
      <c r="J159" s="7">
        <f t="shared" si="28"/>
        <v>25</v>
      </c>
    </row>
    <row r="160" spans="1:10" hidden="1" x14ac:dyDescent="0.25">
      <c r="A160" t="s">
        <v>758</v>
      </c>
      <c r="B160" s="5">
        <f t="shared" si="27"/>
        <v>5</v>
      </c>
      <c r="C160" s="15">
        <f>'11'!C29</f>
        <v>30</v>
      </c>
      <c r="D160" s="15">
        <f>'11'!D29</f>
        <v>1</v>
      </c>
      <c r="E160" s="15">
        <f>'11'!E29</f>
        <v>15</v>
      </c>
      <c r="F160" s="15">
        <f>'11'!F29</f>
        <v>1</v>
      </c>
      <c r="G160" s="7"/>
      <c r="H160" s="15">
        <f>'11'!H29</f>
        <v>0</v>
      </c>
      <c r="I160" s="7"/>
      <c r="J160" s="7">
        <f t="shared" si="28"/>
        <v>3</v>
      </c>
    </row>
    <row r="161" spans="1:10" hidden="1" x14ac:dyDescent="0.25">
      <c r="A161" t="s">
        <v>60</v>
      </c>
      <c r="B161" s="5">
        <f t="shared" si="27"/>
        <v>7</v>
      </c>
      <c r="C161" s="6">
        <f>'98'!C19</f>
        <v>42</v>
      </c>
      <c r="D161" s="6">
        <f>'98'!D19</f>
        <v>0</v>
      </c>
      <c r="E161" s="6">
        <f>'98'!E19</f>
        <v>24</v>
      </c>
      <c r="F161" s="6">
        <f>'98'!F19</f>
        <v>3</v>
      </c>
      <c r="G161" s="7"/>
      <c r="H161" s="6">
        <f>'98'!H19</f>
        <v>1</v>
      </c>
      <c r="I161" s="7"/>
      <c r="J161" s="7">
        <f t="shared" si="28"/>
        <v>3.4285714285714284</v>
      </c>
    </row>
    <row r="162" spans="1:10" hidden="1" x14ac:dyDescent="0.25">
      <c r="A162" t="s">
        <v>744</v>
      </c>
      <c r="B162" s="5">
        <f t="shared" si="27"/>
        <v>1</v>
      </c>
      <c r="C162" s="6">
        <f>'98'!C20</f>
        <v>6</v>
      </c>
      <c r="D162" s="6">
        <f>'98'!D20</f>
        <v>0</v>
      </c>
      <c r="E162" s="6">
        <f>'98'!E20</f>
        <v>15</v>
      </c>
      <c r="F162" s="6">
        <f>'98'!F20</f>
        <v>1</v>
      </c>
      <c r="G162" s="7"/>
      <c r="H162" s="6">
        <f>'98'!H20</f>
        <v>0</v>
      </c>
      <c r="I162" s="7"/>
      <c r="J162" s="7">
        <f t="shared" si="28"/>
        <v>15</v>
      </c>
    </row>
    <row r="163" spans="1:10" hidden="1" x14ac:dyDescent="0.25">
      <c r="A163" s="26" t="s">
        <v>585</v>
      </c>
      <c r="B163" s="5">
        <f t="shared" si="27"/>
        <v>6.3</v>
      </c>
      <c r="C163" s="15">
        <f>'07'!C32</f>
        <v>39</v>
      </c>
      <c r="D163" s="15">
        <f>'07'!D32</f>
        <v>0</v>
      </c>
      <c r="E163" s="15">
        <f>'07'!E32</f>
        <v>55</v>
      </c>
      <c r="F163" s="15">
        <f>'07'!F32</f>
        <v>6</v>
      </c>
      <c r="G163" s="7"/>
      <c r="H163" s="15">
        <f>'07'!H32</f>
        <v>1</v>
      </c>
      <c r="I163" s="7"/>
      <c r="J163" s="7">
        <f t="shared" si="28"/>
        <v>8.4615384615384617</v>
      </c>
    </row>
    <row r="164" spans="1:10" hidden="1" x14ac:dyDescent="0.25">
      <c r="A164" s="18" t="s">
        <v>198</v>
      </c>
      <c r="B164" s="5">
        <f t="shared" si="27"/>
        <v>4</v>
      </c>
      <c r="C164" s="15">
        <f>'01'!C23</f>
        <v>24</v>
      </c>
      <c r="D164" s="15">
        <f>'01'!D23</f>
        <v>0</v>
      </c>
      <c r="E164" s="15">
        <f>'01'!E23</f>
        <v>18</v>
      </c>
      <c r="F164" s="15">
        <f>'01'!F23</f>
        <v>2</v>
      </c>
      <c r="G164" s="7"/>
      <c r="H164" s="15">
        <f>'01'!H23</f>
        <v>0</v>
      </c>
      <c r="I164" s="7"/>
      <c r="J164" s="7">
        <f t="shared" si="28"/>
        <v>4.5</v>
      </c>
    </row>
    <row r="165" spans="1:10" hidden="1" x14ac:dyDescent="0.25">
      <c r="A165" s="2" t="s">
        <v>281</v>
      </c>
      <c r="B165" s="5">
        <f t="shared" si="27"/>
        <v>1</v>
      </c>
      <c r="C165" s="15">
        <f>'97'!C26</f>
        <v>6</v>
      </c>
      <c r="D165" s="15">
        <f>'97'!D26</f>
        <v>0</v>
      </c>
      <c r="E165" s="15">
        <f>'97'!E26</f>
        <v>2</v>
      </c>
      <c r="F165" s="15">
        <f>'97'!F26</f>
        <v>0</v>
      </c>
      <c r="G165" s="7"/>
      <c r="H165" s="15">
        <f>'97'!H26</f>
        <v>0</v>
      </c>
      <c r="I165" s="7"/>
      <c r="J165" s="7">
        <f t="shared" si="28"/>
        <v>2</v>
      </c>
    </row>
    <row r="166" spans="1:10" hidden="1" x14ac:dyDescent="0.25">
      <c r="A166" s="4" t="s">
        <v>344</v>
      </c>
      <c r="B166" s="5">
        <f>TRUNC(C166/6)+0.1*(C166-6*TRUNC(C166/6))</f>
        <v>19.2</v>
      </c>
      <c r="C166" s="15">
        <f>'94'!C24+'95'!C7</f>
        <v>116</v>
      </c>
      <c r="D166" s="15">
        <f>'94'!D24+'95'!D7</f>
        <v>0</v>
      </c>
      <c r="E166" s="15">
        <f>'94'!E24+'95'!E7</f>
        <v>115</v>
      </c>
      <c r="F166" s="15">
        <f>'94'!F24+'95'!F7</f>
        <v>2</v>
      </c>
      <c r="G166" s="7"/>
      <c r="H166" s="15">
        <f>'94'!H24+'95'!H7</f>
        <v>0</v>
      </c>
      <c r="I166" s="7"/>
      <c r="J166" s="7">
        <f t="shared" si="28"/>
        <v>5.9482758620689653</v>
      </c>
    </row>
    <row r="167" spans="1:10" hidden="1" x14ac:dyDescent="0.25">
      <c r="A167" s="26" t="s">
        <v>1033</v>
      </c>
      <c r="B167" s="5">
        <f>TRUNC(C167/6)+0.1*(C167-6*TRUNC(C167/6))</f>
        <v>3</v>
      </c>
      <c r="C167" s="15">
        <f>'21'!C28</f>
        <v>18</v>
      </c>
      <c r="D167" s="15">
        <f>'21'!D28</f>
        <v>0</v>
      </c>
      <c r="E167" s="15">
        <f>'21'!E28</f>
        <v>17</v>
      </c>
      <c r="F167" s="15">
        <f>'21'!F28</f>
        <v>0</v>
      </c>
      <c r="G167" s="7" t="e">
        <f>E167/F167</f>
        <v>#DIV/0!</v>
      </c>
      <c r="H167" s="15">
        <f>'21'!H28</f>
        <v>0</v>
      </c>
      <c r="I167" s="7" t="e">
        <f>C167/F167</f>
        <v>#DIV/0!</v>
      </c>
      <c r="J167" s="7">
        <f t="shared" si="28"/>
        <v>5.666666666666667</v>
      </c>
    </row>
    <row r="168" spans="1:10" hidden="1" x14ac:dyDescent="0.25">
      <c r="A168" s="4" t="s">
        <v>715</v>
      </c>
      <c r="B168" s="5">
        <f t="shared" si="27"/>
        <v>1</v>
      </c>
      <c r="C168" s="15">
        <f>'04'!C25</f>
        <v>6</v>
      </c>
      <c r="D168" s="15">
        <f>'04'!D25</f>
        <v>0</v>
      </c>
      <c r="E168" s="15">
        <f>'04'!E25</f>
        <v>5</v>
      </c>
      <c r="F168" s="15">
        <f>'04'!F25</f>
        <v>1</v>
      </c>
      <c r="G168" s="7"/>
      <c r="H168" s="15">
        <f>'04'!H25</f>
        <v>0</v>
      </c>
      <c r="I168" s="7"/>
      <c r="J168" s="7">
        <f t="shared" si="28"/>
        <v>5</v>
      </c>
    </row>
    <row r="169" spans="1:10" hidden="1" x14ac:dyDescent="0.25">
      <c r="A169" s="2" t="s">
        <v>736</v>
      </c>
      <c r="B169" s="5">
        <f t="shared" si="27"/>
        <v>3</v>
      </c>
      <c r="C169" s="15">
        <f>'05'!C24</f>
        <v>18</v>
      </c>
      <c r="D169" s="15">
        <f>'05'!D24</f>
        <v>0</v>
      </c>
      <c r="E169" s="15">
        <f>'05'!E24</f>
        <v>21</v>
      </c>
      <c r="F169" s="15">
        <f>'05'!F24</f>
        <v>1</v>
      </c>
      <c r="G169" s="7"/>
      <c r="H169" s="15">
        <f>'05'!H24</f>
        <v>0</v>
      </c>
      <c r="I169" s="7"/>
      <c r="J169" s="7">
        <f t="shared" si="28"/>
        <v>7</v>
      </c>
    </row>
    <row r="170" spans="1:10" hidden="1" x14ac:dyDescent="0.25">
      <c r="A170" s="26" t="s">
        <v>1086</v>
      </c>
      <c r="B170" s="5">
        <f>TRUNC(C170/6)+0.1*(C170-6*TRUNC(C170/6))</f>
        <v>8.5</v>
      </c>
      <c r="C170" s="15">
        <f>'23'!C32</f>
        <v>53</v>
      </c>
      <c r="D170" s="15">
        <f>'23'!D32</f>
        <v>0</v>
      </c>
      <c r="E170" s="15">
        <f>'23'!E32</f>
        <v>53</v>
      </c>
      <c r="F170" s="15">
        <f>'23'!F32</f>
        <v>5</v>
      </c>
      <c r="G170" s="7">
        <f>E170/F170</f>
        <v>10.6</v>
      </c>
      <c r="H170" s="15">
        <f>'23'!H32</f>
        <v>1</v>
      </c>
      <c r="I170" s="7">
        <f>C170/F170</f>
        <v>10.6</v>
      </c>
      <c r="J170" s="7">
        <f>6*E170/C170</f>
        <v>6</v>
      </c>
    </row>
    <row r="171" spans="1:10" hidden="1" x14ac:dyDescent="0.25">
      <c r="A171" s="61" t="s">
        <v>945</v>
      </c>
      <c r="B171" s="5">
        <f t="shared" ref="B171:B179" si="29">TRUNC(C171/6)+0.1*(C171-6*TRUNC(C171/6))</f>
        <v>13</v>
      </c>
      <c r="C171" s="15">
        <f>'17'!C8</f>
        <v>78</v>
      </c>
      <c r="D171" s="15">
        <f>'17'!D8</f>
        <v>3</v>
      </c>
      <c r="E171" s="15">
        <f>'17'!E8</f>
        <v>57</v>
      </c>
      <c r="F171" s="15">
        <f>'17'!F8</f>
        <v>1</v>
      </c>
      <c r="G171" s="7">
        <f>E171/F171</f>
        <v>57</v>
      </c>
      <c r="H171" s="15">
        <f>'17'!H8</f>
        <v>0</v>
      </c>
      <c r="I171" s="7">
        <f>C171/F171</f>
        <v>78</v>
      </c>
      <c r="J171" s="7">
        <f t="shared" ref="J171:J179" si="30">6*E171/C171</f>
        <v>4.384615384615385</v>
      </c>
    </row>
    <row r="172" spans="1:10" hidden="1" x14ac:dyDescent="0.25">
      <c r="A172" s="26" t="s">
        <v>934</v>
      </c>
      <c r="B172" s="5">
        <f t="shared" si="29"/>
        <v>8</v>
      </c>
      <c r="C172" s="15">
        <f>'16'!C26</f>
        <v>48</v>
      </c>
      <c r="D172" s="15">
        <f>'16'!D26</f>
        <v>2</v>
      </c>
      <c r="E172" s="15">
        <f>'16'!E26</f>
        <v>19</v>
      </c>
      <c r="F172" s="15">
        <f>'16'!F26</f>
        <v>0</v>
      </c>
      <c r="G172" s="7" t="e">
        <f>E172/F172</f>
        <v>#DIV/0!</v>
      </c>
      <c r="H172" s="15">
        <f>'16'!H26</f>
        <v>0</v>
      </c>
      <c r="I172" s="7"/>
      <c r="J172" s="7">
        <f t="shared" si="30"/>
        <v>2.375</v>
      </c>
    </row>
    <row r="173" spans="1:10" hidden="1" x14ac:dyDescent="0.25">
      <c r="A173" s="26" t="s">
        <v>1071</v>
      </c>
      <c r="B173" s="5">
        <f>TRUNC(C173/6)+0.1*(C173-6*TRUNC(C173/6))</f>
        <v>4</v>
      </c>
      <c r="C173" s="15">
        <f>'22'!C33</f>
        <v>24</v>
      </c>
      <c r="D173" s="15">
        <f>'22'!D33</f>
        <v>0</v>
      </c>
      <c r="E173" s="15">
        <f>'22'!E33</f>
        <v>11</v>
      </c>
      <c r="F173" s="15">
        <f>'22'!F33</f>
        <v>2</v>
      </c>
      <c r="G173" s="7">
        <f>E173/F173</f>
        <v>5.5</v>
      </c>
      <c r="H173" s="15">
        <f>'22'!H33</f>
        <v>0</v>
      </c>
      <c r="I173" s="7">
        <f>C173/F173</f>
        <v>12</v>
      </c>
      <c r="J173" s="7">
        <f>6*E173/C173</f>
        <v>2.75</v>
      </c>
    </row>
    <row r="174" spans="1:10" hidden="1" x14ac:dyDescent="0.25">
      <c r="A174" s="4" t="s">
        <v>729</v>
      </c>
      <c r="B174" s="5">
        <f t="shared" si="29"/>
        <v>10</v>
      </c>
      <c r="C174" s="15">
        <f>'94'!C12</f>
        <v>60</v>
      </c>
      <c r="D174" s="15">
        <f>'94'!D12</f>
        <v>1</v>
      </c>
      <c r="E174" s="15">
        <f>'94'!E12</f>
        <v>43</v>
      </c>
      <c r="F174" s="15">
        <f>'94'!F12</f>
        <v>2</v>
      </c>
      <c r="G174" s="7"/>
      <c r="H174" s="15">
        <f>'94'!H12</f>
        <v>0</v>
      </c>
      <c r="I174" s="7"/>
      <c r="J174" s="7">
        <f t="shared" si="30"/>
        <v>4.3</v>
      </c>
    </row>
    <row r="175" spans="1:10" hidden="1" x14ac:dyDescent="0.25">
      <c r="A175" s="26" t="s">
        <v>762</v>
      </c>
      <c r="B175" s="5">
        <f t="shared" si="29"/>
        <v>6</v>
      </c>
      <c r="C175" s="15">
        <f>'11'!C30</f>
        <v>36</v>
      </c>
      <c r="D175" s="15">
        <f>'11'!D30</f>
        <v>2</v>
      </c>
      <c r="E175" s="15">
        <f>'11'!E30</f>
        <v>22</v>
      </c>
      <c r="F175" s="15">
        <f>'11'!F30</f>
        <v>0</v>
      </c>
      <c r="G175" s="7"/>
      <c r="H175" s="15">
        <f>'11'!H30</f>
        <v>0</v>
      </c>
      <c r="I175" s="7"/>
      <c r="J175" s="7">
        <f t="shared" si="30"/>
        <v>3.6666666666666665</v>
      </c>
    </row>
    <row r="176" spans="1:10" hidden="1" x14ac:dyDescent="0.25">
      <c r="A176" s="61" t="s">
        <v>1000</v>
      </c>
      <c r="B176" s="5">
        <f>TRUNC(C176/6)+0.1*(C176-6*TRUNC(C176/6))</f>
        <v>14</v>
      </c>
      <c r="C176" s="15">
        <f>'19'!C12</f>
        <v>84</v>
      </c>
      <c r="D176" s="15">
        <f>'19'!D12</f>
        <v>2</v>
      </c>
      <c r="E176" s="15">
        <f>'19'!E12</f>
        <v>68</v>
      </c>
      <c r="F176" s="15">
        <f>'19'!F12</f>
        <v>1</v>
      </c>
      <c r="G176" s="7">
        <f>E176/F176</f>
        <v>68</v>
      </c>
      <c r="H176" s="15">
        <f>'19'!H12</f>
        <v>0</v>
      </c>
      <c r="I176" s="7">
        <f>C176/F176</f>
        <v>84</v>
      </c>
      <c r="J176" s="7">
        <f>6*E176/C176</f>
        <v>4.8571428571428568</v>
      </c>
    </row>
    <row r="177" spans="1:11" hidden="1" x14ac:dyDescent="0.25">
      <c r="A177" s="26" t="s">
        <v>750</v>
      </c>
      <c r="B177" s="5">
        <f>TRUNC(C177/6)+0.1*(C177-6*TRUNC(C177/6))</f>
        <v>23</v>
      </c>
      <c r="C177" s="15">
        <f>'94'!C13</f>
        <v>138</v>
      </c>
      <c r="D177" s="15">
        <f>'94'!D13</f>
        <v>4</v>
      </c>
      <c r="E177" s="15">
        <f>'94'!E13</f>
        <v>77</v>
      </c>
      <c r="F177" s="15">
        <f>'94'!F13</f>
        <v>3</v>
      </c>
      <c r="G177" s="7">
        <f>E177/F177</f>
        <v>25.666666666666668</v>
      </c>
      <c r="H177" s="15">
        <f>'94'!H13</f>
        <v>0</v>
      </c>
      <c r="I177" s="7">
        <f>C177/F177</f>
        <v>46</v>
      </c>
      <c r="J177" s="7">
        <f>6*E177/C177</f>
        <v>3.347826086956522</v>
      </c>
    </row>
    <row r="178" spans="1:11" hidden="1" x14ac:dyDescent="0.25">
      <c r="A178" s="61" t="s">
        <v>901</v>
      </c>
      <c r="B178" s="5">
        <f t="shared" si="29"/>
        <v>10</v>
      </c>
      <c r="C178" s="15">
        <f>'15'!C15</f>
        <v>60</v>
      </c>
      <c r="D178" s="15">
        <f>'15'!D15</f>
        <v>0</v>
      </c>
      <c r="E178" s="15">
        <f>'15'!E15</f>
        <v>61</v>
      </c>
      <c r="F178" s="15">
        <f>'15'!F15</f>
        <v>1</v>
      </c>
      <c r="G178" s="7"/>
      <c r="H178" s="15">
        <f>'15'!H15</f>
        <v>0</v>
      </c>
      <c r="I178" s="7"/>
      <c r="J178" s="7">
        <f t="shared" si="30"/>
        <v>6.1</v>
      </c>
    </row>
    <row r="179" spans="1:11" hidden="1" x14ac:dyDescent="0.25">
      <c r="A179" s="61" t="s">
        <v>803</v>
      </c>
      <c r="B179" s="5">
        <f t="shared" si="29"/>
        <v>4</v>
      </c>
      <c r="C179" s="15">
        <f>'20'!C21</f>
        <v>24</v>
      </c>
      <c r="D179" s="15">
        <f>'20'!D21</f>
        <v>0</v>
      </c>
      <c r="E179" s="15">
        <f>'20'!E21</f>
        <v>22</v>
      </c>
      <c r="F179" s="15">
        <f>'20'!F21</f>
        <v>1</v>
      </c>
      <c r="G179" s="7">
        <f>E179/F179</f>
        <v>22</v>
      </c>
      <c r="H179" s="15">
        <f>'20'!H21</f>
        <v>0</v>
      </c>
      <c r="I179" s="7">
        <f>C179/F179</f>
        <v>24</v>
      </c>
      <c r="J179" s="7">
        <f t="shared" si="30"/>
        <v>5.5</v>
      </c>
    </row>
    <row r="180" spans="1:11" hidden="1" x14ac:dyDescent="0.25">
      <c r="A180" s="61" t="s">
        <v>803</v>
      </c>
      <c r="B180" s="5">
        <f t="shared" si="27"/>
        <v>2.4</v>
      </c>
      <c r="C180" s="15">
        <f>'12'!C25</f>
        <v>16</v>
      </c>
      <c r="D180" s="15">
        <f>'12'!D25</f>
        <v>0</v>
      </c>
      <c r="E180" s="15">
        <f>'12'!E25</f>
        <v>31</v>
      </c>
      <c r="F180" s="15">
        <f>'12'!F25</f>
        <v>2</v>
      </c>
      <c r="G180" s="7"/>
      <c r="H180" s="15">
        <f>'12'!H25</f>
        <v>0</v>
      </c>
      <c r="I180" s="7"/>
      <c r="J180" s="7">
        <f t="shared" ref="J180:J198" si="31">6*E180/C180</f>
        <v>11.625</v>
      </c>
    </row>
    <row r="181" spans="1:11" hidden="1" x14ac:dyDescent="0.25">
      <c r="A181" s="26" t="s">
        <v>936</v>
      </c>
      <c r="B181" s="5">
        <f>TRUNC(C181/6)+0.1*(C181-6*TRUNC(C181/6))</f>
        <v>3</v>
      </c>
      <c r="C181" s="15">
        <f>'16'!C27</f>
        <v>18</v>
      </c>
      <c r="D181" s="15">
        <f>'16'!D27</f>
        <v>0</v>
      </c>
      <c r="E181" s="15">
        <f>'16'!E27</f>
        <v>32</v>
      </c>
      <c r="F181" s="15">
        <f>'16'!F27</f>
        <v>1</v>
      </c>
      <c r="G181" s="7">
        <f>E181/F181</f>
        <v>32</v>
      </c>
      <c r="H181" s="15">
        <f>'16'!H27</f>
        <v>0</v>
      </c>
      <c r="I181" s="7">
        <f>C181/F181</f>
        <v>18</v>
      </c>
      <c r="J181" s="7">
        <f t="shared" si="31"/>
        <v>10.666666666666666</v>
      </c>
    </row>
    <row r="182" spans="1:11" hidden="1" x14ac:dyDescent="0.25">
      <c r="A182" s="49" t="s">
        <v>893</v>
      </c>
      <c r="B182" s="5">
        <f>TRUNC(C182/6)+0.1*(C182-6*TRUNC(C182/6))</f>
        <v>13</v>
      </c>
      <c r="C182" s="15">
        <f>'15'!C17</f>
        <v>78</v>
      </c>
      <c r="D182" s="15">
        <f>'15'!D17</f>
        <v>0</v>
      </c>
      <c r="E182" s="15">
        <f>'15'!E17</f>
        <v>91</v>
      </c>
      <c r="F182" s="15">
        <f>'15'!F17</f>
        <v>2</v>
      </c>
      <c r="G182" s="7"/>
      <c r="H182" s="15">
        <f>'15'!H17</f>
        <v>0</v>
      </c>
      <c r="I182" s="7"/>
      <c r="J182" s="7">
        <f t="shared" si="31"/>
        <v>7</v>
      </c>
    </row>
    <row r="183" spans="1:11" hidden="1" x14ac:dyDescent="0.25">
      <c r="A183" t="s">
        <v>1048</v>
      </c>
      <c r="B183" s="5">
        <f>TRUNC(C183/6)+0.1*(C183-6*TRUNC(C183/6))</f>
        <v>2</v>
      </c>
      <c r="C183" s="15">
        <f>'22'!C34</f>
        <v>12</v>
      </c>
      <c r="D183" s="15">
        <f>'22'!D34</f>
        <v>0</v>
      </c>
      <c r="E183" s="15">
        <f>'22'!E34</f>
        <v>21</v>
      </c>
      <c r="F183" s="15">
        <f>'22'!F34</f>
        <v>1</v>
      </c>
      <c r="G183" s="7">
        <f>E183/F183</f>
        <v>21</v>
      </c>
      <c r="H183" s="15">
        <f>'22'!H34</f>
        <v>0</v>
      </c>
      <c r="I183" s="7">
        <f>C183/F183</f>
        <v>12</v>
      </c>
      <c r="J183" s="7">
        <f t="shared" si="31"/>
        <v>10.5</v>
      </c>
      <c r="K183" s="15"/>
    </row>
    <row r="184" spans="1:11" hidden="1" x14ac:dyDescent="0.25">
      <c r="A184" t="s">
        <v>1049</v>
      </c>
      <c r="B184" s="5">
        <f>TRUNC(C184/6)+0.1*(C184-6*TRUNC(C184/6))</f>
        <v>4</v>
      </c>
      <c r="C184" s="15">
        <f>'22'!C35</f>
        <v>24</v>
      </c>
      <c r="D184" s="15">
        <f>'22'!D35</f>
        <v>1</v>
      </c>
      <c r="E184" s="15">
        <f>'22'!E35</f>
        <v>13</v>
      </c>
      <c r="F184" s="15">
        <f>'22'!F35</f>
        <v>0</v>
      </c>
      <c r="G184" s="7" t="e">
        <f>E184/F184</f>
        <v>#DIV/0!</v>
      </c>
      <c r="H184" s="15">
        <f>'22'!H35</f>
        <v>0</v>
      </c>
      <c r="I184" s="7" t="e">
        <f>C184/F184</f>
        <v>#DIV/0!</v>
      </c>
      <c r="J184" s="7">
        <f t="shared" si="31"/>
        <v>3.25</v>
      </c>
      <c r="K184" s="15"/>
    </row>
    <row r="185" spans="1:11" hidden="1" x14ac:dyDescent="0.25">
      <c r="A185" s="4" t="s">
        <v>730</v>
      </c>
      <c r="B185" s="5">
        <f t="shared" si="27"/>
        <v>2</v>
      </c>
      <c r="C185" s="15">
        <f>'93'!C18</f>
        <v>12</v>
      </c>
      <c r="D185" s="15">
        <f>'93'!D18</f>
        <v>0</v>
      </c>
      <c r="E185" s="15">
        <f>'93'!E18</f>
        <v>12</v>
      </c>
      <c r="F185" s="15">
        <f>'93'!F18</f>
        <v>0</v>
      </c>
      <c r="G185" s="7"/>
      <c r="H185" s="15">
        <f>'93'!H18</f>
        <v>0</v>
      </c>
      <c r="I185" s="7"/>
      <c r="J185" s="7">
        <f t="shared" si="31"/>
        <v>6</v>
      </c>
    </row>
    <row r="186" spans="1:11" hidden="1" x14ac:dyDescent="0.25">
      <c r="A186" t="s">
        <v>366</v>
      </c>
      <c r="B186" s="5">
        <f>TRUNC(C186/6)+0.1*(C186-6*TRUNC(C186/6))</f>
        <v>11</v>
      </c>
      <c r="C186" s="15">
        <f>'93'!C12</f>
        <v>66</v>
      </c>
      <c r="D186" s="15">
        <f>'93'!D12</f>
        <v>0</v>
      </c>
      <c r="E186" s="15">
        <f>'93'!E12</f>
        <v>43</v>
      </c>
      <c r="F186" s="15">
        <f>'93'!F12</f>
        <v>2</v>
      </c>
      <c r="G186" s="7"/>
      <c r="H186" s="15">
        <f>'93'!H12</f>
        <v>0</v>
      </c>
      <c r="I186" s="7"/>
      <c r="J186" s="7">
        <f t="shared" si="31"/>
        <v>3.9090909090909092</v>
      </c>
    </row>
    <row r="187" spans="1:11" hidden="1" x14ac:dyDescent="0.25">
      <c r="A187" t="s">
        <v>757</v>
      </c>
      <c r="B187" s="5">
        <f t="shared" si="27"/>
        <v>9</v>
      </c>
      <c r="C187" s="15">
        <f>'11'!C32</f>
        <v>54</v>
      </c>
      <c r="D187" s="15">
        <f>'11'!D32</f>
        <v>0</v>
      </c>
      <c r="E187" s="15">
        <f>'11'!E32</f>
        <v>61</v>
      </c>
      <c r="F187" s="15">
        <f>'11'!F32</f>
        <v>1</v>
      </c>
      <c r="G187" s="7"/>
      <c r="H187" s="15">
        <f>'11'!H32</f>
        <v>0</v>
      </c>
      <c r="I187" s="7"/>
      <c r="J187" s="7">
        <f t="shared" si="31"/>
        <v>6.7777777777777777</v>
      </c>
    </row>
    <row r="188" spans="1:11" hidden="1" x14ac:dyDescent="0.25">
      <c r="A188" t="s">
        <v>662</v>
      </c>
      <c r="B188" s="5">
        <f>TRUNC(C188/6)+0.1*(C188-6*TRUNC(C188/6))</f>
        <v>16</v>
      </c>
      <c r="C188" s="15">
        <f>'10'!C18</f>
        <v>96</v>
      </c>
      <c r="D188" s="15">
        <f>'10'!D18</f>
        <v>6</v>
      </c>
      <c r="E188" s="15">
        <f>'10'!E18</f>
        <v>56</v>
      </c>
      <c r="F188" s="15">
        <f>'10'!F18</f>
        <v>3</v>
      </c>
      <c r="G188" s="7"/>
      <c r="H188" s="15">
        <f>'10'!H18</f>
        <v>1</v>
      </c>
      <c r="I188" s="7"/>
      <c r="J188" s="7">
        <f t="shared" si="31"/>
        <v>3.5</v>
      </c>
    </row>
    <row r="189" spans="1:11" hidden="1" x14ac:dyDescent="0.25">
      <c r="A189" t="s">
        <v>30</v>
      </c>
      <c r="B189" s="5">
        <f t="shared" si="27"/>
        <v>5</v>
      </c>
      <c r="C189" s="6">
        <f>'98'!C23</f>
        <v>30</v>
      </c>
      <c r="D189" s="6">
        <f>'98'!D23</f>
        <v>0</v>
      </c>
      <c r="E189" s="6">
        <f>'98'!E23</f>
        <v>15</v>
      </c>
      <c r="F189" s="6">
        <f>'98'!F23</f>
        <v>0</v>
      </c>
      <c r="G189" s="7"/>
      <c r="H189" s="6">
        <f>'98'!H23</f>
        <v>0</v>
      </c>
      <c r="I189" s="7"/>
      <c r="J189" s="7">
        <f t="shared" si="31"/>
        <v>3</v>
      </c>
    </row>
    <row r="190" spans="1:11" hidden="1" x14ac:dyDescent="0.25">
      <c r="A190" t="s">
        <v>755</v>
      </c>
      <c r="B190" s="5">
        <f t="shared" si="27"/>
        <v>1</v>
      </c>
      <c r="C190" s="15">
        <f>'11'!C33</f>
        <v>6</v>
      </c>
      <c r="D190" s="15">
        <f>'11'!D33</f>
        <v>0</v>
      </c>
      <c r="E190" s="15">
        <f>'11'!E33</f>
        <v>4</v>
      </c>
      <c r="F190" s="15">
        <f>'11'!F33</f>
        <v>0</v>
      </c>
      <c r="G190" s="7"/>
      <c r="H190" s="15">
        <f>'11'!H33</f>
        <v>0</v>
      </c>
      <c r="I190" s="7"/>
      <c r="J190" s="7">
        <f t="shared" si="31"/>
        <v>4</v>
      </c>
    </row>
    <row r="191" spans="1:11" hidden="1" x14ac:dyDescent="0.25">
      <c r="A191" s="49" t="s">
        <v>829</v>
      </c>
      <c r="B191" s="5">
        <f>TRUNC(C191/6)+0.1*(C191-6*TRUNC(C191/6))</f>
        <v>18.2</v>
      </c>
      <c r="C191" s="15">
        <f>'13'!C16</f>
        <v>110</v>
      </c>
      <c r="D191" s="15">
        <f>'13'!D16</f>
        <v>0</v>
      </c>
      <c r="E191" s="15">
        <f>'13'!E16</f>
        <v>93</v>
      </c>
      <c r="F191" s="15">
        <f>'13'!F16</f>
        <v>9</v>
      </c>
      <c r="G191" s="7"/>
      <c r="H191" s="15">
        <f>'13'!H16</f>
        <v>2</v>
      </c>
      <c r="I191" s="7"/>
      <c r="J191" s="7">
        <f t="shared" si="31"/>
        <v>5.0727272727272723</v>
      </c>
    </row>
    <row r="192" spans="1:11" hidden="1" x14ac:dyDescent="0.25">
      <c r="A192" t="s">
        <v>816</v>
      </c>
      <c r="B192" s="5">
        <f t="shared" si="27"/>
        <v>6</v>
      </c>
      <c r="C192" s="15">
        <f>'12'!C27</f>
        <v>36</v>
      </c>
      <c r="D192" s="15">
        <f>'12'!D27</f>
        <v>0</v>
      </c>
      <c r="E192" s="15">
        <f>'12'!E27</f>
        <v>15</v>
      </c>
      <c r="F192" s="15">
        <f>'12'!F27</f>
        <v>3</v>
      </c>
      <c r="G192" s="5"/>
      <c r="H192" s="15">
        <f>'12'!H27</f>
        <v>1</v>
      </c>
      <c r="I192" s="7"/>
      <c r="J192" s="7">
        <f t="shared" si="31"/>
        <v>2.5</v>
      </c>
    </row>
    <row r="193" spans="1:10" hidden="1" x14ac:dyDescent="0.25">
      <c r="A193" s="49" t="s">
        <v>869</v>
      </c>
      <c r="B193" s="5">
        <f>TRUNC(C193/6)+0.1*(C193-6*TRUNC(C193/6))</f>
        <v>3.3</v>
      </c>
      <c r="C193" s="15">
        <f>'14'!C28</f>
        <v>21</v>
      </c>
      <c r="D193" s="15">
        <f>'14'!D28</f>
        <v>0</v>
      </c>
      <c r="E193" s="15">
        <f>'14'!E28</f>
        <v>49</v>
      </c>
      <c r="F193" s="15">
        <f>'14'!F28</f>
        <v>1</v>
      </c>
      <c r="G193" s="7"/>
      <c r="H193" s="15">
        <f>'14'!H28</f>
        <v>0</v>
      </c>
      <c r="I193" s="7"/>
      <c r="J193" s="7">
        <f t="shared" si="31"/>
        <v>14</v>
      </c>
    </row>
    <row r="194" spans="1:10" hidden="1" x14ac:dyDescent="0.25">
      <c r="A194" t="s">
        <v>1032</v>
      </c>
      <c r="B194" s="5">
        <f>TRUNC(C194/6)+0.1*(C194-6*TRUNC(C194/6))</f>
        <v>21.4</v>
      </c>
      <c r="C194" s="15">
        <f>'21'!C29+'22'!C16</f>
        <v>130</v>
      </c>
      <c r="D194" s="15">
        <f>'21'!D29+'22'!D16</f>
        <v>2</v>
      </c>
      <c r="E194" s="15">
        <f>'21'!E29+'22'!E16</f>
        <v>114</v>
      </c>
      <c r="F194" s="15">
        <f>'21'!F29+'22'!F16</f>
        <v>4</v>
      </c>
      <c r="G194" s="7">
        <f>E194/F194</f>
        <v>28.5</v>
      </c>
      <c r="H194" s="15">
        <f>'21'!H29+'22'!H16</f>
        <v>1</v>
      </c>
      <c r="I194" s="7">
        <f>C194/F194</f>
        <v>32.5</v>
      </c>
      <c r="J194" s="7">
        <f>6*E194/C194</f>
        <v>5.2615384615384615</v>
      </c>
    </row>
    <row r="195" spans="1:10" hidden="1" x14ac:dyDescent="0.25">
      <c r="A195" t="s">
        <v>962</v>
      </c>
      <c r="B195" s="5">
        <f>TRUNC(C195/6)+0.1*(C195-6*TRUNC(C195/6))</f>
        <v>22</v>
      </c>
      <c r="C195" s="15">
        <f>'18'!C24+'19'!C16+'21'!C30</f>
        <v>132</v>
      </c>
      <c r="D195" s="15">
        <f>'18'!D24+'19'!D16+'21'!D30</f>
        <v>4</v>
      </c>
      <c r="E195" s="15">
        <f>'18'!E24+'19'!E16+'21'!E30</f>
        <v>124</v>
      </c>
      <c r="F195" s="15">
        <f>'18'!F24+'19'!F16+'21'!F30</f>
        <v>3</v>
      </c>
      <c r="G195" s="7">
        <f>E195/F195</f>
        <v>41.333333333333336</v>
      </c>
      <c r="H195" s="15">
        <f>'18'!H24+'19'!H16+'21'!H30</f>
        <v>0</v>
      </c>
      <c r="I195" s="7">
        <f>C195/F195</f>
        <v>44</v>
      </c>
      <c r="J195" s="7">
        <f>6*E195/C195</f>
        <v>5.6363636363636367</v>
      </c>
    </row>
    <row r="196" spans="1:10" hidden="1" x14ac:dyDescent="0.25">
      <c r="A196" t="s">
        <v>1046</v>
      </c>
      <c r="B196" s="5">
        <f>TRUNC(C196/6)+0.1*(C196-6*TRUNC(C196/6))</f>
        <v>12</v>
      </c>
      <c r="C196" s="15">
        <f>'22'!C17</f>
        <v>72</v>
      </c>
      <c r="D196" s="15">
        <f>'22'!D17</f>
        <v>0</v>
      </c>
      <c r="E196" s="15">
        <f>'22'!E17</f>
        <v>64</v>
      </c>
      <c r="F196" s="15">
        <f>'22'!F17</f>
        <v>1</v>
      </c>
      <c r="G196" s="7">
        <f>E196/F196</f>
        <v>64</v>
      </c>
      <c r="H196" s="15">
        <f>'22'!H17</f>
        <v>0</v>
      </c>
      <c r="I196" s="7">
        <f>C196/F196</f>
        <v>72</v>
      </c>
      <c r="J196" s="7">
        <f t="shared" si="31"/>
        <v>5.333333333333333</v>
      </c>
    </row>
    <row r="197" spans="1:10" hidden="1" x14ac:dyDescent="0.25">
      <c r="A197" s="49" t="s">
        <v>946</v>
      </c>
      <c r="B197" s="5">
        <f>TRUNC(C197/6)+0.1*(C197-6*TRUNC(C197/6))</f>
        <v>5</v>
      </c>
      <c r="C197" s="15">
        <f>'17'!C20</f>
        <v>30</v>
      </c>
      <c r="D197" s="15">
        <f>'17'!D20</f>
        <v>0</v>
      </c>
      <c r="E197" s="15">
        <f>'17'!E20</f>
        <v>50</v>
      </c>
      <c r="F197" s="15">
        <f>'17'!F20</f>
        <v>0</v>
      </c>
      <c r="G197" s="7"/>
      <c r="H197" s="15">
        <f>'17'!H20</f>
        <v>0</v>
      </c>
      <c r="I197" s="7"/>
      <c r="J197" s="7">
        <f t="shared" si="31"/>
        <v>10</v>
      </c>
    </row>
    <row r="198" spans="1:10" hidden="1" x14ac:dyDescent="0.25">
      <c r="A198" t="s">
        <v>731</v>
      </c>
      <c r="B198" s="5">
        <f t="shared" si="27"/>
        <v>2</v>
      </c>
      <c r="C198" s="15">
        <f>'06'!C30+'07'!C34</f>
        <v>12</v>
      </c>
      <c r="D198" s="15">
        <f>'06'!D30+'07'!D34</f>
        <v>0</v>
      </c>
      <c r="E198" s="15">
        <f>'06'!E30+'07'!E34</f>
        <v>21</v>
      </c>
      <c r="F198" s="15">
        <f>'06'!F30+'07'!F34</f>
        <v>1</v>
      </c>
      <c r="G198" s="7"/>
      <c r="H198" s="15">
        <f>'06'!H30+'07'!H34</f>
        <v>0</v>
      </c>
      <c r="I198" s="7"/>
      <c r="J198" s="7">
        <f t="shared" si="31"/>
        <v>10.5</v>
      </c>
    </row>
    <row r="199" spans="1:10" hidden="1" x14ac:dyDescent="0.25">
      <c r="A199" s="49" t="s">
        <v>941</v>
      </c>
      <c r="B199" s="5">
        <f t="shared" ref="B199:B205" si="32">TRUNC(C199/6)+0.1*(C199-6*TRUNC(C199/6))</f>
        <v>2</v>
      </c>
      <c r="C199" s="15">
        <f>'16'!C28</f>
        <v>12</v>
      </c>
      <c r="D199" s="15">
        <f>'16'!D28</f>
        <v>0</v>
      </c>
      <c r="E199" s="15">
        <f>'16'!E28</f>
        <v>17</v>
      </c>
      <c r="F199" s="15">
        <f>'16'!F28</f>
        <v>0</v>
      </c>
      <c r="G199" s="7"/>
      <c r="H199" s="15">
        <f>'16'!H28</f>
        <v>0</v>
      </c>
      <c r="I199" s="7"/>
      <c r="J199" s="7">
        <f t="shared" ref="J199:J205" si="33">6*E199/C199</f>
        <v>8.5</v>
      </c>
    </row>
    <row r="200" spans="1:10" hidden="1" x14ac:dyDescent="0.25">
      <c r="A200" s="2" t="s">
        <v>282</v>
      </c>
      <c r="B200" s="5">
        <f t="shared" si="32"/>
        <v>11</v>
      </c>
      <c r="C200" s="15">
        <f>'95'!C20+'97'!C28</f>
        <v>66</v>
      </c>
      <c r="D200" s="15">
        <f>'95'!D20+'97'!D28</f>
        <v>0</v>
      </c>
      <c r="E200" s="15">
        <f>'95'!E20+'97'!E28</f>
        <v>33</v>
      </c>
      <c r="F200" s="15">
        <f>'95'!F20+'97'!F28</f>
        <v>3</v>
      </c>
      <c r="G200" s="7"/>
      <c r="H200" s="15">
        <f>'95'!H20+'97'!H28</f>
        <v>0</v>
      </c>
      <c r="I200" s="7"/>
      <c r="J200" s="7">
        <f t="shared" si="33"/>
        <v>3</v>
      </c>
    </row>
    <row r="201" spans="1:10" hidden="1" x14ac:dyDescent="0.25">
      <c r="A201" s="49" t="s">
        <v>1043</v>
      </c>
      <c r="B201" s="5">
        <f t="shared" si="32"/>
        <v>5</v>
      </c>
      <c r="C201" s="15">
        <f>'22'!C36</f>
        <v>30</v>
      </c>
      <c r="D201" s="15">
        <f>'22'!D36</f>
        <v>1</v>
      </c>
      <c r="E201" s="15">
        <f>'22'!E36</f>
        <v>15</v>
      </c>
      <c r="F201" s="15">
        <f>'22'!F36</f>
        <v>1</v>
      </c>
      <c r="G201" s="7">
        <f>E201/F201</f>
        <v>15</v>
      </c>
      <c r="H201" s="15">
        <f>'22'!H36</f>
        <v>0</v>
      </c>
      <c r="I201" s="7">
        <f>C201/F201</f>
        <v>30</v>
      </c>
      <c r="J201" s="7">
        <f t="shared" si="33"/>
        <v>3</v>
      </c>
    </row>
    <row r="202" spans="1:10" hidden="1" x14ac:dyDescent="0.25">
      <c r="A202" s="26" t="s">
        <v>754</v>
      </c>
      <c r="B202" s="5">
        <f>TRUNC(C202/6)+0.1*(C202-6*TRUNC(C202/6))</f>
        <v>23</v>
      </c>
      <c r="C202" s="15">
        <f>'11'!C21+'12'!C29+'13'!C32</f>
        <v>138</v>
      </c>
      <c r="D202" s="15">
        <f>'11'!D21+'12'!D29+'13'!D32</f>
        <v>4</v>
      </c>
      <c r="E202" s="15">
        <f>'11'!E21+'12'!E29+'13'!E32</f>
        <v>173</v>
      </c>
      <c r="F202" s="15">
        <f>'11'!F21+'12'!F29+'13'!F32</f>
        <v>5</v>
      </c>
      <c r="G202" s="7">
        <f>E202/F202</f>
        <v>34.6</v>
      </c>
      <c r="H202" s="15">
        <f>'11'!H21+'12'!H29+'13'!H32</f>
        <v>1</v>
      </c>
      <c r="I202" s="7">
        <f>C202/F202</f>
        <v>27.6</v>
      </c>
      <c r="J202" s="7">
        <f>6*E202/C202</f>
        <v>7.5217391304347823</v>
      </c>
    </row>
    <row r="203" spans="1:10" hidden="1" x14ac:dyDescent="0.25">
      <c r="A203" s="61" t="s">
        <v>894</v>
      </c>
      <c r="B203" s="5">
        <f t="shared" si="32"/>
        <v>5</v>
      </c>
      <c r="C203" s="15">
        <f>'15'!C33</f>
        <v>30</v>
      </c>
      <c r="D203" s="15">
        <f>'15'!D33</f>
        <v>0</v>
      </c>
      <c r="E203" s="15">
        <f>'15'!E33</f>
        <v>56</v>
      </c>
      <c r="F203" s="15">
        <f>'15'!F33</f>
        <v>0</v>
      </c>
      <c r="G203" s="7"/>
      <c r="H203" s="15">
        <f>'15'!H33</f>
        <v>0</v>
      </c>
      <c r="I203" s="7"/>
      <c r="J203" s="7">
        <f t="shared" si="33"/>
        <v>11.2</v>
      </c>
    </row>
    <row r="204" spans="1:10" hidden="1" x14ac:dyDescent="0.25">
      <c r="A204" s="26" t="s">
        <v>1047</v>
      </c>
      <c r="B204" s="5">
        <f t="shared" si="32"/>
        <v>2</v>
      </c>
      <c r="C204" s="15">
        <f>'22'!C37</f>
        <v>12</v>
      </c>
      <c r="D204" s="15">
        <f>'22'!D37</f>
        <v>0</v>
      </c>
      <c r="E204" s="15">
        <f>'22'!E37</f>
        <v>18</v>
      </c>
      <c r="F204" s="15">
        <f>'22'!F37</f>
        <v>2</v>
      </c>
      <c r="G204" s="7">
        <f>E204/F204</f>
        <v>9</v>
      </c>
      <c r="H204" s="15">
        <f>'22'!H37</f>
        <v>0</v>
      </c>
      <c r="I204" s="7">
        <f>C204/F204</f>
        <v>6</v>
      </c>
      <c r="J204" s="7">
        <f t="shared" si="33"/>
        <v>9</v>
      </c>
    </row>
    <row r="205" spans="1:10" hidden="1" x14ac:dyDescent="0.25">
      <c r="A205" s="61" t="s">
        <v>838</v>
      </c>
      <c r="B205" s="5">
        <f t="shared" si="32"/>
        <v>15.5</v>
      </c>
      <c r="C205" s="15">
        <f>'13'!C22</f>
        <v>95</v>
      </c>
      <c r="D205" s="15">
        <f>'13'!D22</f>
        <v>2</v>
      </c>
      <c r="E205" s="15">
        <f>'13'!E22</f>
        <v>84</v>
      </c>
      <c r="F205" s="15">
        <f>'13'!F22</f>
        <v>5</v>
      </c>
      <c r="G205" s="7"/>
      <c r="H205" s="15">
        <f>'13'!H22</f>
        <v>0</v>
      </c>
      <c r="I205" s="7"/>
      <c r="J205" s="7">
        <f t="shared" si="33"/>
        <v>5.3052631578947365</v>
      </c>
    </row>
    <row r="206" spans="1:10" hidden="1" x14ac:dyDescent="0.25">
      <c r="A206" t="s">
        <v>719</v>
      </c>
      <c r="B206" s="5">
        <f t="shared" si="27"/>
        <v>4</v>
      </c>
      <c r="C206" s="15">
        <f>'00'!C23</f>
        <v>24</v>
      </c>
      <c r="D206" s="15">
        <f>'00'!D23</f>
        <v>0</v>
      </c>
      <c r="E206" s="15">
        <f>'00'!E23</f>
        <v>15</v>
      </c>
      <c r="F206" s="15">
        <f>'00'!F23</f>
        <v>1</v>
      </c>
      <c r="G206" s="7"/>
      <c r="H206" s="15">
        <f>'00'!H23</f>
        <v>0</v>
      </c>
      <c r="I206" s="7"/>
      <c r="J206" s="7">
        <f t="shared" ref="J206:J215" si="34">6*E206/C206</f>
        <v>3.75</v>
      </c>
    </row>
    <row r="207" spans="1:10" hidden="1" x14ac:dyDescent="0.25">
      <c r="A207" t="s">
        <v>743</v>
      </c>
      <c r="B207" s="5">
        <f t="shared" si="27"/>
        <v>4</v>
      </c>
      <c r="C207" s="6">
        <f>'99'!C20</f>
        <v>24</v>
      </c>
      <c r="D207" s="6">
        <f>'99'!D20</f>
        <v>0</v>
      </c>
      <c r="E207" s="6">
        <f>'99'!E20</f>
        <v>60</v>
      </c>
      <c r="F207" s="6">
        <f>'99'!F20</f>
        <v>0</v>
      </c>
      <c r="G207" s="7"/>
      <c r="H207" s="6">
        <f>'99'!H20</f>
        <v>0</v>
      </c>
      <c r="I207" s="7"/>
      <c r="J207" s="7">
        <f t="shared" si="34"/>
        <v>15</v>
      </c>
    </row>
    <row r="208" spans="1:10" hidden="1" x14ac:dyDescent="0.25">
      <c r="A208" s="26" t="s">
        <v>1050</v>
      </c>
      <c r="B208" s="5">
        <f>TRUNC(C208/6)+0.1*(C208-6*TRUNC(C208/6))</f>
        <v>2</v>
      </c>
      <c r="C208" s="15">
        <f>'22'!C38</f>
        <v>12</v>
      </c>
      <c r="D208" s="15">
        <f>'22'!D38</f>
        <v>0</v>
      </c>
      <c r="E208" s="15">
        <f>'22'!E38</f>
        <v>17</v>
      </c>
      <c r="F208" s="15">
        <f>'22'!F38</f>
        <v>0</v>
      </c>
      <c r="G208" s="7" t="e">
        <f>E208/F208</f>
        <v>#DIV/0!</v>
      </c>
      <c r="H208" s="15">
        <f>'22'!H38</f>
        <v>0</v>
      </c>
      <c r="I208" s="7" t="e">
        <f>C208/F208</f>
        <v>#DIV/0!</v>
      </c>
      <c r="J208" s="7">
        <f t="shared" si="34"/>
        <v>8.5</v>
      </c>
    </row>
    <row r="209" spans="1:10" hidden="1" x14ac:dyDescent="0.25">
      <c r="A209" s="4" t="s">
        <v>741</v>
      </c>
      <c r="B209" s="5">
        <f t="shared" si="27"/>
        <v>7</v>
      </c>
      <c r="C209" s="15">
        <f>'93'!C19</f>
        <v>42</v>
      </c>
      <c r="D209" s="15">
        <f>'93'!D19</f>
        <v>0</v>
      </c>
      <c r="E209" s="15">
        <f>'93'!E19</f>
        <v>35</v>
      </c>
      <c r="F209" s="15">
        <f>'93'!F19</f>
        <v>1</v>
      </c>
      <c r="G209" s="7"/>
      <c r="H209" s="15">
        <f>'93'!H19</f>
        <v>0</v>
      </c>
      <c r="I209" s="7"/>
      <c r="J209" s="7">
        <f t="shared" si="34"/>
        <v>5</v>
      </c>
    </row>
    <row r="210" spans="1:10" hidden="1" x14ac:dyDescent="0.25">
      <c r="A210" s="26" t="s">
        <v>1085</v>
      </c>
      <c r="B210" s="5">
        <f>TRUNC(C210/6)+0.1*(C210-6*TRUNC(C210/6))</f>
        <v>10</v>
      </c>
      <c r="C210" s="15">
        <f>'23'!C20</f>
        <v>60</v>
      </c>
      <c r="D210" s="15">
        <f>'23'!D20</f>
        <v>0</v>
      </c>
      <c r="E210" s="15">
        <f>'23'!E20</f>
        <v>76</v>
      </c>
      <c r="F210" s="15">
        <f>'23'!F20</f>
        <v>3</v>
      </c>
      <c r="G210" s="7">
        <f>E210/F210</f>
        <v>25.333333333333332</v>
      </c>
      <c r="H210" s="15">
        <f>'23'!H20</f>
        <v>0</v>
      </c>
      <c r="I210" s="7">
        <f>C210/F210</f>
        <v>20</v>
      </c>
      <c r="J210" s="7">
        <f>6*E210/C210</f>
        <v>7.6</v>
      </c>
    </row>
    <row r="211" spans="1:10" hidden="1" x14ac:dyDescent="0.25">
      <c r="A211" s="61" t="s">
        <v>864</v>
      </c>
      <c r="B211" s="5">
        <f t="shared" si="27"/>
        <v>2</v>
      </c>
      <c r="C211" s="15">
        <f>'13'!C33</f>
        <v>12</v>
      </c>
      <c r="D211" s="15">
        <f>'13'!D33</f>
        <v>0</v>
      </c>
      <c r="E211" s="15">
        <f>'13'!E33</f>
        <v>14</v>
      </c>
      <c r="F211" s="15">
        <f>'13'!F33</f>
        <v>1</v>
      </c>
      <c r="G211" s="7"/>
      <c r="H211" s="15">
        <v>0</v>
      </c>
      <c r="I211" s="7"/>
      <c r="J211" s="7">
        <f t="shared" si="34"/>
        <v>7</v>
      </c>
    </row>
    <row r="212" spans="1:10" hidden="1" x14ac:dyDescent="0.25">
      <c r="A212" t="s">
        <v>713</v>
      </c>
      <c r="B212" s="5">
        <f t="shared" si="27"/>
        <v>2</v>
      </c>
      <c r="C212" s="15">
        <f>'94'!C25</f>
        <v>12</v>
      </c>
      <c r="D212" s="15">
        <f>'94'!D25</f>
        <v>0</v>
      </c>
      <c r="E212" s="15">
        <f>'94'!E25</f>
        <v>14</v>
      </c>
      <c r="F212" s="15">
        <f>'94'!F25</f>
        <v>0</v>
      </c>
      <c r="G212" s="7"/>
      <c r="H212" s="15">
        <f>'94'!H25</f>
        <v>0</v>
      </c>
      <c r="I212" s="7"/>
      <c r="J212" s="7">
        <f t="shared" si="34"/>
        <v>7</v>
      </c>
    </row>
    <row r="213" spans="1:10" hidden="1" x14ac:dyDescent="0.25">
      <c r="A213" s="2" t="s">
        <v>733</v>
      </c>
      <c r="B213" s="5">
        <f t="shared" si="27"/>
        <v>4</v>
      </c>
      <c r="C213" s="15">
        <f>'95'!C21</f>
        <v>24</v>
      </c>
      <c r="D213" s="15">
        <f>'95'!D21</f>
        <v>2</v>
      </c>
      <c r="E213" s="15">
        <f>'95'!E21</f>
        <v>4</v>
      </c>
      <c r="F213" s="15">
        <f>'95'!F21</f>
        <v>1</v>
      </c>
      <c r="G213" s="7"/>
      <c r="H213" s="15">
        <f>'95'!H21</f>
        <v>0</v>
      </c>
      <c r="I213" s="7"/>
      <c r="J213" s="7">
        <f t="shared" si="34"/>
        <v>1</v>
      </c>
    </row>
    <row r="214" spans="1:10" x14ac:dyDescent="0.25">
      <c r="A214" s="3"/>
      <c r="B214" s="5">
        <f t="shared" si="27"/>
        <v>773.1</v>
      </c>
      <c r="C214" s="33">
        <f>SUM(C108:C213)</f>
        <v>4639</v>
      </c>
      <c r="D214" s="33">
        <f>SUM(D108:D213)</f>
        <v>42</v>
      </c>
      <c r="E214" s="33">
        <f>SUM(E108:E213)</f>
        <v>4631</v>
      </c>
      <c r="F214" s="33">
        <f>SUM(F108:F213)</f>
        <v>176</v>
      </c>
      <c r="G214" s="7">
        <f>E214/F214</f>
        <v>26.3125</v>
      </c>
      <c r="H214" s="33">
        <f>SUM(H108:H213)</f>
        <v>14</v>
      </c>
      <c r="I214" s="7">
        <f>C214/F214</f>
        <v>26.357954545454547</v>
      </c>
      <c r="J214" s="7">
        <f t="shared" si="34"/>
        <v>5.9896529424444926</v>
      </c>
    </row>
    <row r="215" spans="1:10" x14ac:dyDescent="0.25">
      <c r="A215" t="s">
        <v>4</v>
      </c>
      <c r="B215" s="39">
        <f t="shared" si="27"/>
        <v>24555.200000000001</v>
      </c>
      <c r="C215" s="56">
        <f>SUM(C3:C213)</f>
        <v>147332</v>
      </c>
      <c r="D215" s="56">
        <f>SUM(D3:D213)</f>
        <v>2143</v>
      </c>
      <c r="E215" s="56">
        <f>SUM(E3:E213)</f>
        <v>115023</v>
      </c>
      <c r="F215" s="56">
        <f>SUM(F3:F213)</f>
        <v>5721</v>
      </c>
      <c r="G215" s="40">
        <f>E215/F215</f>
        <v>20.105401153644468</v>
      </c>
      <c r="H215" s="56">
        <f>SUM(H3:H213)</f>
        <v>512</v>
      </c>
      <c r="I215" s="40">
        <f>C215/F215</f>
        <v>25.752840412515294</v>
      </c>
      <c r="J215" s="40">
        <f t="shared" si="34"/>
        <v>4.6842369614204653</v>
      </c>
    </row>
    <row r="216" spans="1:10" x14ac:dyDescent="0.25">
      <c r="B216" s="6"/>
      <c r="C216" s="6"/>
      <c r="D216" s="6"/>
      <c r="E216" s="6"/>
      <c r="F216" s="6"/>
      <c r="G216" s="7"/>
      <c r="H216" s="10"/>
      <c r="I216" s="7"/>
      <c r="J216" s="7"/>
    </row>
    <row r="217" spans="1:10" x14ac:dyDescent="0.25">
      <c r="B217" s="1" t="s">
        <v>19</v>
      </c>
    </row>
    <row r="218" spans="1:10" x14ac:dyDescent="0.25">
      <c r="B218" s="6" t="s">
        <v>14</v>
      </c>
      <c r="C218" s="6"/>
      <c r="D218" s="6" t="s">
        <v>68</v>
      </c>
      <c r="E218" s="6"/>
      <c r="F218" s="6" t="s">
        <v>394</v>
      </c>
      <c r="G218" s="6"/>
    </row>
    <row r="219" spans="1:10" x14ac:dyDescent="0.25">
      <c r="B219" s="6" t="s">
        <v>180</v>
      </c>
      <c r="C219" s="6"/>
      <c r="D219" s="6" t="s">
        <v>102</v>
      </c>
      <c r="E219" s="6"/>
      <c r="F219" s="6" t="s">
        <v>288</v>
      </c>
      <c r="G219" s="6"/>
    </row>
    <row r="220" spans="1:10" x14ac:dyDescent="0.25">
      <c r="B220" s="6" t="s">
        <v>82</v>
      </c>
      <c r="C220" s="6"/>
      <c r="D220" s="6" t="s">
        <v>71</v>
      </c>
      <c r="E220" s="6"/>
      <c r="F220" s="6" t="s">
        <v>395</v>
      </c>
      <c r="G220" s="6"/>
    </row>
    <row r="221" spans="1:10" x14ac:dyDescent="0.25">
      <c r="B221" s="6" t="s">
        <v>81</v>
      </c>
      <c r="C221" s="6"/>
      <c r="D221" s="6" t="s">
        <v>65</v>
      </c>
      <c r="E221" s="6"/>
      <c r="F221" s="6" t="s">
        <v>402</v>
      </c>
      <c r="G221" s="6"/>
    </row>
    <row r="222" spans="1:10" x14ac:dyDescent="0.25">
      <c r="B222" s="6" t="s">
        <v>13</v>
      </c>
      <c r="C222" s="6"/>
      <c r="D222" s="6" t="s">
        <v>70</v>
      </c>
      <c r="E222" s="6"/>
      <c r="F222" s="6" t="s">
        <v>31</v>
      </c>
      <c r="G222" s="6"/>
    </row>
    <row r="223" spans="1:10" x14ac:dyDescent="0.25">
      <c r="B223" s="6" t="s">
        <v>210</v>
      </c>
      <c r="C223" s="6"/>
      <c r="D223" s="6" t="s">
        <v>69</v>
      </c>
      <c r="E223" s="6"/>
      <c r="F223" s="6" t="s">
        <v>214</v>
      </c>
      <c r="G223" s="6"/>
    </row>
    <row r="224" spans="1:10" x14ac:dyDescent="0.25">
      <c r="B224" s="6" t="s">
        <v>14</v>
      </c>
      <c r="C224" s="6"/>
      <c r="D224" s="6" t="s">
        <v>226</v>
      </c>
      <c r="E224" s="6"/>
      <c r="F224" s="6" t="s">
        <v>229</v>
      </c>
      <c r="G224" s="6"/>
    </row>
    <row r="225" spans="1:13" x14ac:dyDescent="0.25">
      <c r="B225" s="6" t="s">
        <v>29</v>
      </c>
      <c r="C225" s="6"/>
      <c r="D225" s="6" t="s">
        <v>252</v>
      </c>
      <c r="E225" s="6"/>
      <c r="F225" s="6" t="s">
        <v>253</v>
      </c>
      <c r="G225" s="6"/>
    </row>
    <row r="226" spans="1:13" x14ac:dyDescent="0.25">
      <c r="B226" s="6" t="s">
        <v>257</v>
      </c>
      <c r="C226" s="6"/>
      <c r="D226" s="6" t="s">
        <v>259</v>
      </c>
      <c r="E226" s="6"/>
      <c r="F226" s="6" t="s">
        <v>396</v>
      </c>
      <c r="G226" s="6"/>
    </row>
    <row r="227" spans="1:13" x14ac:dyDescent="0.25">
      <c r="B227" s="6" t="s">
        <v>13</v>
      </c>
      <c r="C227" s="6"/>
      <c r="D227" s="6" t="s">
        <v>263</v>
      </c>
      <c r="E227" s="6"/>
      <c r="F227" s="6" t="s">
        <v>921</v>
      </c>
      <c r="G227" s="6"/>
    </row>
    <row r="229" spans="1:13" x14ac:dyDescent="0.25">
      <c r="A229" s="1" t="s">
        <v>174</v>
      </c>
      <c r="D229" s="87"/>
    </row>
    <row r="230" spans="1:13" x14ac:dyDescent="0.25">
      <c r="A230" s="6" t="s">
        <v>256</v>
      </c>
      <c r="B230" s="6" t="s">
        <v>488</v>
      </c>
      <c r="C230" s="6" t="s">
        <v>68</v>
      </c>
      <c r="D230" s="6"/>
      <c r="E230" s="6" t="s">
        <v>491</v>
      </c>
    </row>
    <row r="231" spans="1:13" x14ac:dyDescent="0.25">
      <c r="A231" s="6" t="s">
        <v>14</v>
      </c>
      <c r="B231" s="6" t="s">
        <v>485</v>
      </c>
      <c r="C231" s="6" t="s">
        <v>445</v>
      </c>
      <c r="D231" s="6"/>
      <c r="E231" s="6" t="s">
        <v>492</v>
      </c>
    </row>
    <row r="232" spans="1:13" x14ac:dyDescent="0.25">
      <c r="A232" s="6" t="s">
        <v>470</v>
      </c>
      <c r="B232" s="6" t="s">
        <v>471</v>
      </c>
      <c r="C232" s="6" t="s">
        <v>66</v>
      </c>
      <c r="D232" s="6"/>
      <c r="E232" s="6" t="s">
        <v>473</v>
      </c>
      <c r="M232" s="55"/>
    </row>
    <row r="233" spans="1:13" x14ac:dyDescent="0.25">
      <c r="A233" s="6" t="s">
        <v>626</v>
      </c>
      <c r="B233" s="6" t="s">
        <v>627</v>
      </c>
      <c r="C233" s="6" t="s">
        <v>628</v>
      </c>
      <c r="D233" s="6"/>
      <c r="E233" s="6" t="s">
        <v>638</v>
      </c>
      <c r="I233" s="2"/>
    </row>
    <row r="234" spans="1:13" x14ac:dyDescent="0.25">
      <c r="A234" s="6" t="s">
        <v>14</v>
      </c>
      <c r="B234" s="6" t="s">
        <v>652</v>
      </c>
      <c r="C234" s="6" t="s">
        <v>499</v>
      </c>
      <c r="D234" s="6"/>
      <c r="E234" s="6" t="s">
        <v>657</v>
      </c>
      <c r="I234" s="2"/>
    </row>
    <row r="235" spans="1:13" x14ac:dyDescent="0.25">
      <c r="A235" s="6" t="s">
        <v>57</v>
      </c>
      <c r="B235" s="6" t="s">
        <v>918</v>
      </c>
      <c r="C235" s="6" t="s">
        <v>949</v>
      </c>
      <c r="D235" s="6"/>
      <c r="E235" s="17" t="s">
        <v>928</v>
      </c>
      <c r="I235" s="2"/>
    </row>
    <row r="236" spans="1:13" x14ac:dyDescent="0.25">
      <c r="A236" s="87" t="s">
        <v>717</v>
      </c>
      <c r="B236" s="87" t="s">
        <v>1124</v>
      </c>
      <c r="C236" s="87" t="s">
        <v>1140</v>
      </c>
      <c r="D236" s="87"/>
      <c r="E236" s="87" t="s">
        <v>1143</v>
      </c>
      <c r="I236" s="2"/>
    </row>
    <row r="237" spans="1:13" x14ac:dyDescent="0.25">
      <c r="A237" s="6" t="s">
        <v>57</v>
      </c>
      <c r="B237" s="6" t="s">
        <v>139</v>
      </c>
      <c r="C237" s="6" t="s">
        <v>76</v>
      </c>
      <c r="D237" s="6"/>
      <c r="E237" s="6" t="s">
        <v>176</v>
      </c>
      <c r="G237" s="6"/>
      <c r="I237" s="2"/>
    </row>
    <row r="238" spans="1:13" x14ac:dyDescent="0.25">
      <c r="A238" s="6" t="s">
        <v>200</v>
      </c>
      <c r="B238" s="6" t="s">
        <v>839</v>
      </c>
      <c r="C238" s="6" t="s">
        <v>860</v>
      </c>
      <c r="D238" s="6"/>
      <c r="E238" s="17" t="s">
        <v>929</v>
      </c>
      <c r="G238" s="6"/>
      <c r="I238" s="2"/>
    </row>
    <row r="239" spans="1:13" x14ac:dyDescent="0.25">
      <c r="A239" s="6" t="s">
        <v>57</v>
      </c>
      <c r="B239" s="6" t="s">
        <v>839</v>
      </c>
      <c r="C239" s="6" t="s">
        <v>675</v>
      </c>
      <c r="D239" s="6"/>
      <c r="E239" s="17" t="s">
        <v>862</v>
      </c>
      <c r="G239" s="6"/>
      <c r="I239" s="2"/>
    </row>
    <row r="240" spans="1:13" x14ac:dyDescent="0.25">
      <c r="A240" s="6" t="s">
        <v>362</v>
      </c>
      <c r="B240" s="6" t="s">
        <v>410</v>
      </c>
      <c r="C240" s="6" t="s">
        <v>411</v>
      </c>
      <c r="D240" s="6"/>
      <c r="E240" s="6" t="s">
        <v>433</v>
      </c>
      <c r="G240" s="6"/>
    </row>
    <row r="241" spans="1:7" x14ac:dyDescent="0.25">
      <c r="A241" s="6" t="s">
        <v>717</v>
      </c>
      <c r="B241" s="6" t="s">
        <v>413</v>
      </c>
      <c r="C241" s="6" t="s">
        <v>1115</v>
      </c>
      <c r="D241" s="6"/>
      <c r="E241" s="6" t="s">
        <v>1114</v>
      </c>
      <c r="G241" s="6"/>
    </row>
    <row r="242" spans="1:7" x14ac:dyDescent="0.25">
      <c r="A242" s="6" t="s">
        <v>412</v>
      </c>
      <c r="B242" s="6" t="s">
        <v>413</v>
      </c>
      <c r="C242" s="6" t="s">
        <v>414</v>
      </c>
      <c r="D242" s="6"/>
      <c r="E242" s="6" t="s">
        <v>431</v>
      </c>
      <c r="G242" s="6"/>
    </row>
    <row r="243" spans="1:7" x14ac:dyDescent="0.25">
      <c r="A243" s="6" t="s">
        <v>257</v>
      </c>
      <c r="B243" s="6" t="s">
        <v>514</v>
      </c>
      <c r="C243" s="6" t="s">
        <v>71</v>
      </c>
      <c r="D243" s="6"/>
      <c r="E243" s="6" t="s">
        <v>516</v>
      </c>
      <c r="G243" s="6"/>
    </row>
    <row r="244" spans="1:7" x14ac:dyDescent="0.25">
      <c r="A244" s="6" t="s">
        <v>527</v>
      </c>
      <c r="B244" s="6" t="s">
        <v>199</v>
      </c>
      <c r="C244" s="6" t="s">
        <v>551</v>
      </c>
      <c r="D244" s="6"/>
      <c r="E244" s="6" t="s">
        <v>552</v>
      </c>
      <c r="G244" s="6"/>
    </row>
    <row r="245" spans="1:7" x14ac:dyDescent="0.25">
      <c r="A245" s="6" t="s">
        <v>81</v>
      </c>
      <c r="B245" s="17" t="s">
        <v>199</v>
      </c>
      <c r="C245" s="6" t="s">
        <v>76</v>
      </c>
      <c r="D245" s="6"/>
      <c r="E245" s="6" t="s">
        <v>387</v>
      </c>
      <c r="G245" s="6"/>
    </row>
    <row r="246" spans="1:7" x14ac:dyDescent="0.25">
      <c r="A246" s="6" t="s">
        <v>257</v>
      </c>
      <c r="B246" s="6" t="s">
        <v>464</v>
      </c>
      <c r="C246" s="6" t="s">
        <v>68</v>
      </c>
      <c r="D246" s="6"/>
      <c r="E246" s="6" t="s">
        <v>465</v>
      </c>
      <c r="G246" s="6"/>
    </row>
    <row r="247" spans="1:7" x14ac:dyDescent="0.25">
      <c r="A247" s="6" t="s">
        <v>81</v>
      </c>
      <c r="B247" s="6" t="s">
        <v>141</v>
      </c>
      <c r="C247" s="6" t="s">
        <v>142</v>
      </c>
      <c r="D247" s="6"/>
      <c r="E247" s="6" t="s">
        <v>388</v>
      </c>
      <c r="G247" s="6"/>
    </row>
    <row r="248" spans="1:7" x14ac:dyDescent="0.25">
      <c r="A248" s="6" t="s">
        <v>14</v>
      </c>
      <c r="B248" s="6" t="s">
        <v>225</v>
      </c>
      <c r="C248" s="6" t="s">
        <v>226</v>
      </c>
      <c r="D248" s="6"/>
      <c r="E248" s="6" t="s">
        <v>230</v>
      </c>
      <c r="G248" s="6"/>
    </row>
    <row r="249" spans="1:7" x14ac:dyDescent="0.25">
      <c r="A249" s="6" t="s">
        <v>179</v>
      </c>
      <c r="B249" s="6" t="s">
        <v>902</v>
      </c>
      <c r="C249" s="6" t="s">
        <v>66</v>
      </c>
      <c r="D249" s="6"/>
      <c r="E249" s="6" t="s">
        <v>905</v>
      </c>
      <c r="G249" s="6"/>
    </row>
    <row r="250" spans="1:7" x14ac:dyDescent="0.25">
      <c r="A250" s="6" t="s">
        <v>200</v>
      </c>
      <c r="B250" s="6" t="s">
        <v>250</v>
      </c>
      <c r="C250" s="6" t="s">
        <v>76</v>
      </c>
      <c r="D250" s="6"/>
      <c r="E250" s="6" t="s">
        <v>389</v>
      </c>
      <c r="G250" s="6"/>
    </row>
    <row r="251" spans="1:7" x14ac:dyDescent="0.25">
      <c r="A251" s="6" t="s">
        <v>21</v>
      </c>
      <c r="B251" s="6" t="s">
        <v>144</v>
      </c>
      <c r="C251" s="6" t="s">
        <v>66</v>
      </c>
      <c r="D251" s="6"/>
      <c r="E251" s="6" t="s">
        <v>397</v>
      </c>
      <c r="G251" s="6"/>
    </row>
    <row r="252" spans="1:7" x14ac:dyDescent="0.25">
      <c r="A252" s="6" t="s">
        <v>257</v>
      </c>
      <c r="B252" s="6" t="s">
        <v>507</v>
      </c>
      <c r="C252" s="6" t="s">
        <v>508</v>
      </c>
      <c r="D252" s="6"/>
      <c r="E252" s="6" t="s">
        <v>509</v>
      </c>
      <c r="G252" s="6"/>
    </row>
    <row r="253" spans="1:7" x14ac:dyDescent="0.25">
      <c r="A253" s="6" t="s">
        <v>595</v>
      </c>
      <c r="B253" s="6" t="s">
        <v>908</v>
      </c>
      <c r="C253" s="6" t="s">
        <v>910</v>
      </c>
      <c r="D253" s="6"/>
      <c r="E253" s="6" t="s">
        <v>911</v>
      </c>
      <c r="G253" s="6"/>
    </row>
    <row r="254" spans="1:7" x14ac:dyDescent="0.25">
      <c r="A254" s="6" t="s">
        <v>81</v>
      </c>
      <c r="B254" s="6" t="s">
        <v>265</v>
      </c>
      <c r="C254" s="6" t="s">
        <v>80</v>
      </c>
      <c r="D254" s="6"/>
      <c r="E254" s="6" t="s">
        <v>267</v>
      </c>
      <c r="G254" s="6"/>
    </row>
    <row r="255" spans="1:7" x14ac:dyDescent="0.25">
      <c r="A255" s="6" t="s">
        <v>81</v>
      </c>
      <c r="B255" s="6" t="s">
        <v>582</v>
      </c>
      <c r="C255" s="6" t="s">
        <v>696</v>
      </c>
      <c r="D255" s="6"/>
      <c r="E255" s="6" t="s">
        <v>814</v>
      </c>
      <c r="G255" s="6"/>
    </row>
    <row r="256" spans="1:7" x14ac:dyDescent="0.25">
      <c r="A256" s="6" t="s">
        <v>527</v>
      </c>
      <c r="B256" s="23" t="s">
        <v>582</v>
      </c>
      <c r="C256" s="6" t="s">
        <v>69</v>
      </c>
      <c r="D256" s="6"/>
      <c r="E256" s="6" t="s">
        <v>584</v>
      </c>
      <c r="G256" s="6"/>
    </row>
    <row r="257" spans="1:7" x14ac:dyDescent="0.25">
      <c r="A257" s="6" t="s">
        <v>476</v>
      </c>
      <c r="B257" s="6" t="s">
        <v>43</v>
      </c>
      <c r="C257" s="6" t="s">
        <v>158</v>
      </c>
      <c r="D257" s="6"/>
      <c r="E257" s="6" t="s">
        <v>562</v>
      </c>
      <c r="G257" s="6"/>
    </row>
    <row r="258" spans="1:7" x14ac:dyDescent="0.25">
      <c r="A258" s="6" t="s">
        <v>9</v>
      </c>
      <c r="B258" s="6" t="s">
        <v>43</v>
      </c>
      <c r="C258" s="6" t="s">
        <v>70</v>
      </c>
      <c r="D258" s="6"/>
      <c r="E258" s="6" t="s">
        <v>383</v>
      </c>
      <c r="G258" s="6"/>
    </row>
    <row r="259" spans="1:7" x14ac:dyDescent="0.25">
      <c r="A259" s="6" t="s">
        <v>81</v>
      </c>
      <c r="B259" s="6" t="s">
        <v>43</v>
      </c>
      <c r="C259" s="6" t="s">
        <v>68</v>
      </c>
      <c r="D259" s="6"/>
      <c r="E259" s="6" t="s">
        <v>390</v>
      </c>
      <c r="G259" s="6"/>
    </row>
    <row r="260" spans="1:7" x14ac:dyDescent="0.25">
      <c r="A260" s="6" t="s">
        <v>81</v>
      </c>
      <c r="B260" s="6" t="s">
        <v>43</v>
      </c>
      <c r="C260" s="6" t="s">
        <v>65</v>
      </c>
      <c r="D260" s="6"/>
      <c r="E260" s="14" t="s">
        <v>398</v>
      </c>
      <c r="G260" s="6"/>
    </row>
    <row r="261" spans="1:7" x14ac:dyDescent="0.25">
      <c r="A261" s="6" t="s">
        <v>626</v>
      </c>
      <c r="B261" s="6" t="s">
        <v>459</v>
      </c>
      <c r="C261" s="6" t="s">
        <v>948</v>
      </c>
      <c r="D261" s="6"/>
      <c r="E261" s="17" t="s">
        <v>930</v>
      </c>
      <c r="G261" s="6"/>
    </row>
    <row r="262" spans="1:7" x14ac:dyDescent="0.25">
      <c r="A262" s="6" t="s">
        <v>548</v>
      </c>
      <c r="B262" s="6" t="s">
        <v>459</v>
      </c>
      <c r="C262" s="6" t="s">
        <v>76</v>
      </c>
      <c r="D262" s="6"/>
      <c r="E262" s="6" t="s">
        <v>647</v>
      </c>
      <c r="G262" s="6"/>
    </row>
    <row r="263" spans="1:7" x14ac:dyDescent="0.25">
      <c r="A263" s="6" t="s">
        <v>14</v>
      </c>
      <c r="B263" s="6" t="s">
        <v>459</v>
      </c>
      <c r="C263" s="6" t="s">
        <v>92</v>
      </c>
      <c r="D263" s="6"/>
      <c r="E263" s="6" t="s">
        <v>460</v>
      </c>
      <c r="G263" s="6"/>
    </row>
    <row r="264" spans="1:7" x14ac:dyDescent="0.25">
      <c r="A264" s="6" t="s">
        <v>13</v>
      </c>
      <c r="B264" s="6" t="s">
        <v>184</v>
      </c>
      <c r="C264" s="6" t="s">
        <v>948</v>
      </c>
      <c r="D264" s="6"/>
      <c r="E264" s="17" t="s">
        <v>705</v>
      </c>
      <c r="G264" s="6"/>
    </row>
    <row r="265" spans="1:7" x14ac:dyDescent="0.25">
      <c r="A265" s="6" t="s">
        <v>200</v>
      </c>
      <c r="B265" s="6" t="s">
        <v>184</v>
      </c>
      <c r="C265" s="6" t="s">
        <v>92</v>
      </c>
      <c r="D265" s="6"/>
      <c r="E265" s="6" t="s">
        <v>215</v>
      </c>
    </row>
    <row r="266" spans="1:7" x14ac:dyDescent="0.25">
      <c r="A266" s="6" t="s">
        <v>13</v>
      </c>
      <c r="B266" s="6" t="s">
        <v>184</v>
      </c>
      <c r="C266" s="6" t="s">
        <v>167</v>
      </c>
      <c r="D266" s="6"/>
      <c r="E266" s="6" t="s">
        <v>384</v>
      </c>
      <c r="G266" s="6"/>
    </row>
    <row r="267" spans="1:7" x14ac:dyDescent="0.25">
      <c r="A267" s="6" t="s">
        <v>81</v>
      </c>
      <c r="B267" s="23" t="s">
        <v>184</v>
      </c>
      <c r="C267" s="6" t="s">
        <v>285</v>
      </c>
      <c r="D267" s="6"/>
      <c r="E267" s="6" t="s">
        <v>286</v>
      </c>
      <c r="G267" s="6"/>
    </row>
    <row r="268" spans="1:7" x14ac:dyDescent="0.25">
      <c r="A268" s="6" t="s">
        <v>357</v>
      </c>
      <c r="B268" s="23" t="s">
        <v>184</v>
      </c>
      <c r="C268" s="6" t="s">
        <v>353</v>
      </c>
      <c r="D268" s="6"/>
      <c r="E268" s="6" t="s">
        <v>430</v>
      </c>
      <c r="G268" s="6"/>
    </row>
    <row r="269" spans="1:7" x14ac:dyDescent="0.25">
      <c r="A269" s="6" t="s">
        <v>14</v>
      </c>
      <c r="B269" s="17" t="s">
        <v>234</v>
      </c>
      <c r="C269" s="6" t="s">
        <v>66</v>
      </c>
      <c r="D269" s="6"/>
      <c r="E269" s="6" t="s">
        <v>246</v>
      </c>
      <c r="G269" s="6"/>
    </row>
    <row r="270" spans="1:7" x14ac:dyDescent="0.25">
      <c r="A270" s="6" t="s">
        <v>14</v>
      </c>
      <c r="B270" s="17" t="s">
        <v>234</v>
      </c>
      <c r="C270" s="6" t="s">
        <v>237</v>
      </c>
      <c r="D270" s="6"/>
      <c r="E270" s="6" t="s">
        <v>247</v>
      </c>
      <c r="G270" s="6"/>
    </row>
    <row r="271" spans="1:7" x14ac:dyDescent="0.25">
      <c r="A271" s="6" t="s">
        <v>527</v>
      </c>
      <c r="B271" s="6" t="s">
        <v>45</v>
      </c>
      <c r="C271" s="6" t="s">
        <v>609</v>
      </c>
      <c r="D271" s="6"/>
      <c r="E271" s="6" t="s">
        <v>611</v>
      </c>
      <c r="G271" s="6"/>
    </row>
    <row r="272" spans="1:7" x14ac:dyDescent="0.25">
      <c r="A272" s="6" t="s">
        <v>81</v>
      </c>
      <c r="B272" s="17" t="s">
        <v>45</v>
      </c>
      <c r="C272" s="6" t="s">
        <v>232</v>
      </c>
      <c r="D272" s="6"/>
      <c r="E272" s="6" t="s">
        <v>248</v>
      </c>
      <c r="G272" s="6"/>
    </row>
    <row r="273" spans="1:7" x14ac:dyDescent="0.25">
      <c r="A273" s="6" t="s">
        <v>57</v>
      </c>
      <c r="B273" s="6" t="s">
        <v>45</v>
      </c>
      <c r="C273" s="6" t="s">
        <v>66</v>
      </c>
      <c r="D273" s="6"/>
      <c r="E273" s="6" t="s">
        <v>391</v>
      </c>
      <c r="G273" s="6"/>
    </row>
    <row r="274" spans="1:7" x14ac:dyDescent="0.25">
      <c r="A274" s="6" t="s">
        <v>81</v>
      </c>
      <c r="B274" s="6" t="s">
        <v>45</v>
      </c>
      <c r="C274" s="6" t="s">
        <v>329</v>
      </c>
      <c r="D274" s="6"/>
      <c r="E274" s="6" t="s">
        <v>392</v>
      </c>
      <c r="G274" s="6"/>
    </row>
    <row r="275" spans="1:7" x14ac:dyDescent="0.25">
      <c r="A275" s="6" t="s">
        <v>412</v>
      </c>
      <c r="B275" s="6" t="s">
        <v>45</v>
      </c>
      <c r="C275" s="6" t="s">
        <v>78</v>
      </c>
      <c r="D275" s="6"/>
      <c r="E275" s="6" t="s">
        <v>429</v>
      </c>
      <c r="G275" s="6"/>
    </row>
    <row r="276" spans="1:7" x14ac:dyDescent="0.25">
      <c r="A276" s="6" t="s">
        <v>964</v>
      </c>
      <c r="B276" s="6" t="s">
        <v>67</v>
      </c>
      <c r="C276" s="6" t="s">
        <v>1075</v>
      </c>
      <c r="D276" s="6"/>
      <c r="E276" s="6" t="s">
        <v>1076</v>
      </c>
      <c r="G276" s="6"/>
    </row>
    <row r="277" spans="1:7" x14ac:dyDescent="0.25">
      <c r="A277" s="6" t="s">
        <v>57</v>
      </c>
      <c r="B277" s="6" t="s">
        <v>67</v>
      </c>
      <c r="C277" s="6" t="s">
        <v>263</v>
      </c>
      <c r="D277" s="6"/>
      <c r="E277" s="17" t="s">
        <v>931</v>
      </c>
      <c r="G277" s="6"/>
    </row>
    <row r="278" spans="1:7" x14ac:dyDescent="0.25">
      <c r="A278" s="6" t="s">
        <v>257</v>
      </c>
      <c r="B278" s="6" t="s">
        <v>67</v>
      </c>
      <c r="C278" s="6" t="s">
        <v>625</v>
      </c>
      <c r="D278" s="6"/>
      <c r="E278" s="6" t="s">
        <v>648</v>
      </c>
      <c r="G278" s="6"/>
    </row>
    <row r="279" spans="1:7" x14ac:dyDescent="0.25">
      <c r="A279" s="6" t="s">
        <v>81</v>
      </c>
      <c r="B279" s="6" t="s">
        <v>67</v>
      </c>
      <c r="C279" s="6" t="s">
        <v>68</v>
      </c>
      <c r="D279" s="6"/>
      <c r="E279" s="6" t="s">
        <v>399</v>
      </c>
      <c r="G279" s="6"/>
    </row>
    <row r="280" spans="1:7" x14ac:dyDescent="0.25">
      <c r="A280" s="6" t="s">
        <v>747</v>
      </c>
      <c r="B280" s="6" t="s">
        <v>367</v>
      </c>
      <c r="C280" s="6" t="s">
        <v>970</v>
      </c>
      <c r="D280" s="6"/>
      <c r="E280" s="17" t="s">
        <v>1012</v>
      </c>
      <c r="G280" s="6"/>
    </row>
    <row r="281" spans="1:7" x14ac:dyDescent="0.25">
      <c r="A281" s="6" t="s">
        <v>200</v>
      </c>
      <c r="B281" s="6" t="s">
        <v>367</v>
      </c>
      <c r="C281" s="6" t="s">
        <v>772</v>
      </c>
      <c r="D281" s="6"/>
      <c r="E281" s="17" t="s">
        <v>789</v>
      </c>
      <c r="G281" s="6"/>
    </row>
    <row r="282" spans="1:7" x14ac:dyDescent="0.25">
      <c r="A282" s="6" t="s">
        <v>14</v>
      </c>
      <c r="B282" s="6" t="s">
        <v>367</v>
      </c>
      <c r="C282" s="6" t="s">
        <v>505</v>
      </c>
      <c r="D282" s="6"/>
      <c r="E282" s="6" t="s">
        <v>581</v>
      </c>
      <c r="G282" s="6"/>
    </row>
    <row r="283" spans="1:7" x14ac:dyDescent="0.25">
      <c r="A283" s="6" t="s">
        <v>14</v>
      </c>
      <c r="B283" s="6" t="s">
        <v>367</v>
      </c>
      <c r="C283" s="6" t="s">
        <v>486</v>
      </c>
      <c r="D283" s="6"/>
      <c r="E283" s="6" t="s">
        <v>494</v>
      </c>
      <c r="G283" s="6"/>
    </row>
    <row r="284" spans="1:7" x14ac:dyDescent="0.25">
      <c r="A284" s="6" t="s">
        <v>412</v>
      </c>
      <c r="B284" s="6" t="s">
        <v>367</v>
      </c>
      <c r="C284" s="6" t="s">
        <v>417</v>
      </c>
      <c r="D284" s="6"/>
      <c r="E284" s="6" t="s">
        <v>428</v>
      </c>
      <c r="G284" s="6"/>
    </row>
    <row r="285" spans="1:7" x14ac:dyDescent="0.25">
      <c r="A285" s="6" t="s">
        <v>332</v>
      </c>
      <c r="B285" s="6" t="s">
        <v>367</v>
      </c>
      <c r="C285" s="6" t="s">
        <v>381</v>
      </c>
      <c r="D285" s="6"/>
      <c r="E285" s="6" t="s">
        <v>393</v>
      </c>
      <c r="G285" s="6"/>
    </row>
    <row r="286" spans="1:7" x14ac:dyDescent="0.25">
      <c r="A286" s="6" t="s">
        <v>601</v>
      </c>
      <c r="B286" s="6" t="s">
        <v>37</v>
      </c>
      <c r="C286" s="6" t="s">
        <v>625</v>
      </c>
      <c r="D286" s="6"/>
      <c r="E286" s="6" t="s">
        <v>649</v>
      </c>
      <c r="G286" s="6"/>
    </row>
    <row r="287" spans="1:7" x14ac:dyDescent="0.25">
      <c r="A287" s="6" t="s">
        <v>178</v>
      </c>
      <c r="B287" s="6" t="s">
        <v>37</v>
      </c>
      <c r="C287" s="6" t="s">
        <v>69</v>
      </c>
      <c r="D287" s="6"/>
      <c r="E287" s="6" t="s">
        <v>385</v>
      </c>
      <c r="G287" s="6"/>
    </row>
    <row r="288" spans="1:7" x14ac:dyDescent="0.25">
      <c r="A288" s="6" t="s">
        <v>9</v>
      </c>
      <c r="B288" s="6" t="s">
        <v>37</v>
      </c>
      <c r="C288" s="6" t="s">
        <v>102</v>
      </c>
      <c r="D288" s="6"/>
      <c r="E288" s="6" t="s">
        <v>555</v>
      </c>
      <c r="G288" s="6"/>
    </row>
    <row r="289" spans="1:7" x14ac:dyDescent="0.25">
      <c r="A289" s="6" t="s">
        <v>332</v>
      </c>
      <c r="B289" s="6" t="s">
        <v>37</v>
      </c>
      <c r="C289" s="6" t="s">
        <v>66</v>
      </c>
      <c r="D289" s="6"/>
      <c r="E289" s="6" t="s">
        <v>434</v>
      </c>
      <c r="G289" s="6"/>
    </row>
    <row r="290" spans="1:7" x14ac:dyDescent="0.25">
      <c r="A290" s="6" t="s">
        <v>964</v>
      </c>
      <c r="B290" s="6" t="s">
        <v>258</v>
      </c>
      <c r="C290" s="6" t="s">
        <v>854</v>
      </c>
      <c r="D290" s="6"/>
      <c r="E290" s="6" t="s">
        <v>1118</v>
      </c>
      <c r="G290" s="6"/>
    </row>
    <row r="291" spans="1:7" x14ac:dyDescent="0.25">
      <c r="A291" s="6" t="s">
        <v>257</v>
      </c>
      <c r="B291" s="6" t="s">
        <v>258</v>
      </c>
      <c r="C291" s="6" t="s">
        <v>259</v>
      </c>
      <c r="D291" s="6"/>
      <c r="E291" s="6" t="s">
        <v>400</v>
      </c>
      <c r="G291" s="6"/>
    </row>
    <row r="292" spans="1:7" x14ac:dyDescent="0.25">
      <c r="A292" s="6" t="s">
        <v>866</v>
      </c>
      <c r="B292" s="6" t="s">
        <v>289</v>
      </c>
      <c r="C292" s="6" t="s">
        <v>955</v>
      </c>
      <c r="D292" s="6"/>
      <c r="E292" s="17" t="s">
        <v>1039</v>
      </c>
      <c r="G292" s="6"/>
    </row>
    <row r="293" spans="1:7" x14ac:dyDescent="0.25">
      <c r="A293" s="6" t="s">
        <v>717</v>
      </c>
      <c r="B293" s="6" t="s">
        <v>289</v>
      </c>
      <c r="C293" s="6" t="s">
        <v>696</v>
      </c>
      <c r="D293" s="6"/>
      <c r="E293" s="17" t="s">
        <v>1040</v>
      </c>
      <c r="G293" s="6"/>
    </row>
    <row r="294" spans="1:7" x14ac:dyDescent="0.25">
      <c r="A294" s="6" t="s">
        <v>200</v>
      </c>
      <c r="B294" s="6" t="s">
        <v>289</v>
      </c>
      <c r="C294" s="6" t="s">
        <v>679</v>
      </c>
      <c r="D294" s="6"/>
      <c r="E294" s="6" t="s">
        <v>989</v>
      </c>
      <c r="G294" s="6"/>
    </row>
    <row r="295" spans="1:7" x14ac:dyDescent="0.25">
      <c r="A295" s="6" t="s">
        <v>527</v>
      </c>
      <c r="B295" s="6" t="s">
        <v>289</v>
      </c>
      <c r="C295" s="6" t="s">
        <v>553</v>
      </c>
      <c r="D295" s="6"/>
      <c r="E295" s="6" t="s">
        <v>554</v>
      </c>
      <c r="G295" s="6"/>
    </row>
    <row r="296" spans="1:7" x14ac:dyDescent="0.25">
      <c r="A296" s="6" t="s">
        <v>21</v>
      </c>
      <c r="B296" s="6" t="s">
        <v>289</v>
      </c>
      <c r="C296" s="6" t="s">
        <v>504</v>
      </c>
      <c r="D296" s="6"/>
      <c r="E296" s="6" t="s">
        <v>525</v>
      </c>
      <c r="G296" s="6"/>
    </row>
    <row r="297" spans="1:7" x14ac:dyDescent="0.25">
      <c r="A297" s="6" t="s">
        <v>14</v>
      </c>
      <c r="B297" s="6" t="s">
        <v>289</v>
      </c>
      <c r="C297" s="6" t="s">
        <v>68</v>
      </c>
      <c r="D297" s="6"/>
      <c r="E297" s="6" t="s">
        <v>558</v>
      </c>
      <c r="G297" s="6"/>
    </row>
    <row r="298" spans="1:7" x14ac:dyDescent="0.25">
      <c r="A298" s="6" t="s">
        <v>169</v>
      </c>
      <c r="B298" s="6" t="s">
        <v>289</v>
      </c>
      <c r="C298" s="6" t="s">
        <v>290</v>
      </c>
      <c r="D298" s="6"/>
      <c r="E298" s="6" t="s">
        <v>557</v>
      </c>
      <c r="G298" s="6"/>
    </row>
    <row r="299" spans="1:7" x14ac:dyDescent="0.25">
      <c r="A299" s="6" t="s">
        <v>14</v>
      </c>
      <c r="B299" s="6" t="s">
        <v>287</v>
      </c>
      <c r="C299" s="6" t="s">
        <v>806</v>
      </c>
      <c r="D299" s="6"/>
      <c r="E299" s="6" t="s">
        <v>988</v>
      </c>
      <c r="G299" s="6"/>
    </row>
    <row r="300" spans="1:7" x14ac:dyDescent="0.25">
      <c r="A300" s="6" t="s">
        <v>12</v>
      </c>
      <c r="B300" s="6" t="s">
        <v>287</v>
      </c>
      <c r="C300" s="6" t="s">
        <v>66</v>
      </c>
      <c r="D300" s="6"/>
      <c r="E300" s="6" t="s">
        <v>556</v>
      </c>
      <c r="G300" s="6"/>
    </row>
    <row r="301" spans="1:7" x14ac:dyDescent="0.25">
      <c r="A301" s="6" t="s">
        <v>257</v>
      </c>
      <c r="B301" s="6" t="s">
        <v>287</v>
      </c>
      <c r="C301" s="6" t="s">
        <v>505</v>
      </c>
      <c r="D301" s="6"/>
      <c r="E301" s="6" t="s">
        <v>524</v>
      </c>
      <c r="G301" s="6"/>
    </row>
    <row r="302" spans="1:7" x14ac:dyDescent="0.25">
      <c r="A302" s="6" t="s">
        <v>180</v>
      </c>
      <c r="B302" s="6" t="s">
        <v>287</v>
      </c>
      <c r="C302" s="6" t="s">
        <v>292</v>
      </c>
      <c r="D302" s="6"/>
      <c r="E302" s="6" t="s">
        <v>293</v>
      </c>
      <c r="G302" s="6"/>
    </row>
    <row r="303" spans="1:7" x14ac:dyDescent="0.25">
      <c r="A303" s="6" t="s">
        <v>180</v>
      </c>
      <c r="B303" s="6" t="s">
        <v>287</v>
      </c>
      <c r="C303" s="6" t="s">
        <v>102</v>
      </c>
      <c r="D303" s="6"/>
      <c r="E303" s="6" t="s">
        <v>288</v>
      </c>
      <c r="G303" s="6"/>
    </row>
    <row r="304" spans="1:7" x14ac:dyDescent="0.25">
      <c r="A304" s="6" t="s">
        <v>892</v>
      </c>
      <c r="B304" s="6" t="s">
        <v>208</v>
      </c>
      <c r="C304" s="6" t="s">
        <v>922</v>
      </c>
      <c r="D304" s="6"/>
      <c r="E304" s="6" t="s">
        <v>1077</v>
      </c>
      <c r="G304" s="6"/>
    </row>
    <row r="305" spans="1:7" x14ac:dyDescent="0.25">
      <c r="A305" s="6" t="s">
        <v>1027</v>
      </c>
      <c r="B305" s="6" t="s">
        <v>208</v>
      </c>
      <c r="C305" s="6" t="s">
        <v>1059</v>
      </c>
      <c r="D305" s="6"/>
      <c r="E305" s="6" t="s">
        <v>1078</v>
      </c>
      <c r="G305" s="6"/>
    </row>
    <row r="306" spans="1:7" x14ac:dyDescent="0.25">
      <c r="A306" s="6" t="s">
        <v>586</v>
      </c>
      <c r="B306" s="6" t="s">
        <v>208</v>
      </c>
      <c r="C306" s="6" t="s">
        <v>587</v>
      </c>
      <c r="D306" s="6"/>
      <c r="E306" s="6" t="s">
        <v>588</v>
      </c>
      <c r="G306" s="6"/>
    </row>
    <row r="307" spans="1:7" x14ac:dyDescent="0.25">
      <c r="A307" s="6" t="s">
        <v>257</v>
      </c>
      <c r="B307" s="6" t="s">
        <v>208</v>
      </c>
      <c r="C307" s="6" t="s">
        <v>66</v>
      </c>
      <c r="D307" s="6"/>
      <c r="E307" s="6" t="s">
        <v>386</v>
      </c>
      <c r="G307" s="6"/>
    </row>
    <row r="308" spans="1:7" x14ac:dyDescent="0.25">
      <c r="A308" s="87" t="s">
        <v>746</v>
      </c>
      <c r="B308" s="87" t="s">
        <v>244</v>
      </c>
      <c r="C308" s="87" t="s">
        <v>1141</v>
      </c>
      <c r="D308" s="87"/>
      <c r="E308" s="87" t="s">
        <v>1144</v>
      </c>
      <c r="G308" s="6"/>
    </row>
    <row r="309" spans="1:7" x14ac:dyDescent="0.25">
      <c r="A309" s="6" t="s">
        <v>732</v>
      </c>
      <c r="B309" s="6" t="s">
        <v>244</v>
      </c>
      <c r="C309" s="6" t="s">
        <v>329</v>
      </c>
      <c r="D309" s="6"/>
      <c r="E309" s="17" t="s">
        <v>1011</v>
      </c>
      <c r="G309" s="6"/>
    </row>
    <row r="310" spans="1:7" x14ac:dyDescent="0.25">
      <c r="A310" s="6" t="s">
        <v>886</v>
      </c>
      <c r="B310" s="6" t="s">
        <v>244</v>
      </c>
      <c r="C310" s="6" t="s">
        <v>677</v>
      </c>
      <c r="D310" s="6"/>
      <c r="E310" s="17" t="s">
        <v>987</v>
      </c>
      <c r="G310" s="6"/>
    </row>
    <row r="311" spans="1:7" x14ac:dyDescent="0.25">
      <c r="A311" s="6" t="s">
        <v>14</v>
      </c>
      <c r="B311" s="6" t="s">
        <v>244</v>
      </c>
      <c r="C311" s="6" t="s">
        <v>590</v>
      </c>
      <c r="D311" s="6"/>
      <c r="E311" s="6" t="s">
        <v>592</v>
      </c>
      <c r="G311" s="6"/>
    </row>
    <row r="312" spans="1:7" x14ac:dyDescent="0.25">
      <c r="A312" s="6" t="s">
        <v>81</v>
      </c>
      <c r="B312" s="17" t="s">
        <v>244</v>
      </c>
      <c r="C312" s="6" t="s">
        <v>80</v>
      </c>
      <c r="D312" s="6"/>
      <c r="E312" s="6" t="s">
        <v>249</v>
      </c>
      <c r="G312" s="6"/>
    </row>
    <row r="313" spans="1:7" x14ac:dyDescent="0.25">
      <c r="A313" s="6" t="s">
        <v>81</v>
      </c>
      <c r="B313" s="6" t="s">
        <v>147</v>
      </c>
      <c r="C313" s="6" t="s">
        <v>693</v>
      </c>
      <c r="D313" s="6"/>
      <c r="E313" s="17" t="s">
        <v>787</v>
      </c>
      <c r="G313" s="6"/>
    </row>
    <row r="314" spans="1:7" x14ac:dyDescent="0.25">
      <c r="A314" s="6" t="s">
        <v>21</v>
      </c>
      <c r="B314" s="6" t="s">
        <v>147</v>
      </c>
      <c r="C314" s="6" t="s">
        <v>92</v>
      </c>
      <c r="D314" s="6"/>
      <c r="E314" s="6" t="s">
        <v>493</v>
      </c>
      <c r="G314" s="6"/>
    </row>
    <row r="315" spans="1:7" x14ac:dyDescent="0.25">
      <c r="A315" s="6" t="s">
        <v>81</v>
      </c>
      <c r="B315" s="6" t="s">
        <v>147</v>
      </c>
      <c r="C315" s="6" t="s">
        <v>66</v>
      </c>
      <c r="D315" s="6"/>
      <c r="E315" s="6" t="s">
        <v>495</v>
      </c>
      <c r="G315" s="6"/>
    </row>
    <row r="316" spans="1:7" x14ac:dyDescent="0.25">
      <c r="A316" s="6" t="s">
        <v>57</v>
      </c>
      <c r="B316" s="6" t="s">
        <v>147</v>
      </c>
      <c r="C316" s="6" t="s">
        <v>91</v>
      </c>
      <c r="D316" s="6"/>
      <c r="E316" s="6" t="s">
        <v>177</v>
      </c>
      <c r="G316" s="6"/>
    </row>
    <row r="317" spans="1:7" x14ac:dyDescent="0.25">
      <c r="A317" s="6" t="s">
        <v>13</v>
      </c>
      <c r="B317" s="6" t="s">
        <v>147</v>
      </c>
      <c r="C317" s="6" t="s">
        <v>66</v>
      </c>
      <c r="D317" s="6"/>
      <c r="E317" s="6" t="s">
        <v>291</v>
      </c>
      <c r="G317" s="6"/>
    </row>
    <row r="318" spans="1:7" x14ac:dyDescent="0.25">
      <c r="A318" s="6" t="s">
        <v>257</v>
      </c>
      <c r="B318" s="17" t="s">
        <v>618</v>
      </c>
      <c r="C318" s="6" t="s">
        <v>508</v>
      </c>
      <c r="D318" s="6"/>
      <c r="E318" s="6" t="s">
        <v>645</v>
      </c>
      <c r="F318" s="27"/>
      <c r="G318" s="6"/>
    </row>
    <row r="319" spans="1:7" x14ac:dyDescent="0.25">
      <c r="A319" s="6" t="s">
        <v>13</v>
      </c>
      <c r="B319" s="6" t="s">
        <v>368</v>
      </c>
      <c r="C319" s="6" t="s">
        <v>694</v>
      </c>
      <c r="D319" s="6"/>
      <c r="E319" s="17" t="s">
        <v>815</v>
      </c>
      <c r="F319" s="27"/>
      <c r="G319" s="6"/>
    </row>
    <row r="320" spans="1:7" x14ac:dyDescent="0.25">
      <c r="A320" s="6" t="s">
        <v>179</v>
      </c>
      <c r="B320" s="6" t="s">
        <v>368</v>
      </c>
      <c r="C320" s="6" t="s">
        <v>680</v>
      </c>
      <c r="D320" s="6"/>
      <c r="E320" s="6" t="s">
        <v>707</v>
      </c>
      <c r="F320" s="27"/>
      <c r="G320" s="6"/>
    </row>
    <row r="321" spans="1:7" x14ac:dyDescent="0.25">
      <c r="A321" s="6" t="s">
        <v>14</v>
      </c>
      <c r="B321" s="17" t="s">
        <v>368</v>
      </c>
      <c r="C321" s="6" t="s">
        <v>540</v>
      </c>
      <c r="D321" s="6"/>
      <c r="E321" s="6" t="s">
        <v>644</v>
      </c>
      <c r="F321" s="27"/>
      <c r="G321" s="6"/>
    </row>
    <row r="322" spans="1:7" x14ac:dyDescent="0.25">
      <c r="A322" s="6" t="s">
        <v>357</v>
      </c>
      <c r="B322" s="6" t="s">
        <v>368</v>
      </c>
      <c r="C322" s="6" t="s">
        <v>353</v>
      </c>
      <c r="D322" s="6"/>
      <c r="E322" s="6" t="s">
        <v>382</v>
      </c>
      <c r="G322" s="6"/>
    </row>
    <row r="323" spans="1:7" x14ac:dyDescent="0.25">
      <c r="A323" s="87" t="s">
        <v>1138</v>
      </c>
      <c r="B323" s="87" t="s">
        <v>40</v>
      </c>
      <c r="C323" s="87" t="s">
        <v>1142</v>
      </c>
      <c r="D323" s="87"/>
      <c r="E323" s="87" t="s">
        <v>1145</v>
      </c>
      <c r="G323" s="6"/>
    </row>
    <row r="324" spans="1:7" x14ac:dyDescent="0.25">
      <c r="A324" s="6" t="s">
        <v>13</v>
      </c>
      <c r="B324" s="6" t="s">
        <v>40</v>
      </c>
      <c r="C324" s="6" t="s">
        <v>958</v>
      </c>
      <c r="D324" s="6"/>
      <c r="E324" s="6" t="s">
        <v>990</v>
      </c>
      <c r="G324" s="6"/>
    </row>
    <row r="325" spans="1:7" x14ac:dyDescent="0.25">
      <c r="A325" s="6" t="s">
        <v>14</v>
      </c>
      <c r="B325" s="6" t="s">
        <v>40</v>
      </c>
      <c r="C325" s="6" t="s">
        <v>329</v>
      </c>
      <c r="D325" s="6"/>
      <c r="E325" s="6" t="s">
        <v>820</v>
      </c>
      <c r="G325" s="6"/>
    </row>
    <row r="326" spans="1:7" x14ac:dyDescent="0.25">
      <c r="A326" s="6" t="s">
        <v>595</v>
      </c>
      <c r="B326" s="6" t="s">
        <v>40</v>
      </c>
      <c r="C326" s="6" t="s">
        <v>499</v>
      </c>
      <c r="D326" s="6"/>
      <c r="E326" s="6" t="s">
        <v>597</v>
      </c>
      <c r="G326" s="6"/>
    </row>
    <row r="327" spans="1:7" x14ac:dyDescent="0.25">
      <c r="A327" s="6" t="s">
        <v>548</v>
      </c>
      <c r="B327" s="6" t="s">
        <v>40</v>
      </c>
      <c r="C327" s="6" t="s">
        <v>549</v>
      </c>
      <c r="D327" s="6"/>
      <c r="E327" s="6" t="s">
        <v>550</v>
      </c>
      <c r="G327" s="6"/>
    </row>
    <row r="328" spans="1:7" x14ac:dyDescent="0.25">
      <c r="A328" s="6" t="s">
        <v>257</v>
      </c>
      <c r="B328" s="6" t="s">
        <v>40</v>
      </c>
      <c r="C328" s="6" t="s">
        <v>167</v>
      </c>
      <c r="D328" s="6"/>
      <c r="E328" s="6" t="s">
        <v>542</v>
      </c>
      <c r="G328" s="6"/>
    </row>
    <row r="329" spans="1:7" x14ac:dyDescent="0.25">
      <c r="A329" s="6" t="s">
        <v>179</v>
      </c>
      <c r="B329" s="6" t="s">
        <v>40</v>
      </c>
      <c r="C329" s="6" t="s">
        <v>68</v>
      </c>
      <c r="D329" s="6"/>
      <c r="E329" s="6" t="s">
        <v>175</v>
      </c>
    </row>
    <row r="330" spans="1:7" x14ac:dyDescent="0.25">
      <c r="A330" s="6" t="s">
        <v>1016</v>
      </c>
      <c r="B330" s="6" t="s">
        <v>654</v>
      </c>
      <c r="C330" s="6" t="s">
        <v>1116</v>
      </c>
      <c r="D330" s="6"/>
      <c r="E330" s="6" t="s">
        <v>1117</v>
      </c>
    </row>
    <row r="331" spans="1:7" x14ac:dyDescent="0.25">
      <c r="A331" s="6" t="s">
        <v>29</v>
      </c>
      <c r="B331" s="17" t="s">
        <v>654</v>
      </c>
      <c r="C331" s="6" t="s">
        <v>655</v>
      </c>
      <c r="D331" s="6"/>
      <c r="E331" s="6" t="s">
        <v>658</v>
      </c>
      <c r="F331" s="27"/>
    </row>
    <row r="332" spans="1:7" x14ac:dyDescent="0.25">
      <c r="A332" s="6" t="s">
        <v>200</v>
      </c>
      <c r="B332" s="6" t="s">
        <v>674</v>
      </c>
      <c r="C332" s="6" t="s">
        <v>667</v>
      </c>
      <c r="D332" s="6"/>
      <c r="E332" s="17" t="s">
        <v>930</v>
      </c>
      <c r="F332" s="27"/>
    </row>
    <row r="333" spans="1:7" x14ac:dyDescent="0.25">
      <c r="A333" s="6" t="s">
        <v>200</v>
      </c>
      <c r="B333" s="6" t="s">
        <v>674</v>
      </c>
      <c r="C333" s="6" t="s">
        <v>679</v>
      </c>
      <c r="D333" s="6"/>
      <c r="E333" s="6" t="s">
        <v>706</v>
      </c>
      <c r="F333" s="27"/>
    </row>
    <row r="334" spans="1:7" x14ac:dyDescent="0.25">
      <c r="A334" s="6" t="s">
        <v>867</v>
      </c>
      <c r="B334" s="6" t="s">
        <v>896</v>
      </c>
      <c r="C334" s="6" t="s">
        <v>66</v>
      </c>
      <c r="D334" s="6"/>
      <c r="E334" s="17" t="s">
        <v>906</v>
      </c>
      <c r="F334" s="6"/>
    </row>
    <row r="335" spans="1:7" x14ac:dyDescent="0.25">
      <c r="A335" s="6" t="s">
        <v>994</v>
      </c>
      <c r="B335" s="6" t="s">
        <v>795</v>
      </c>
      <c r="C335" s="6" t="s">
        <v>612</v>
      </c>
      <c r="D335" s="49"/>
      <c r="E335" s="6" t="s">
        <v>991</v>
      </c>
      <c r="F335" s="6"/>
    </row>
    <row r="336" spans="1:7" x14ac:dyDescent="0.25">
      <c r="A336" s="6" t="s">
        <v>57</v>
      </c>
      <c r="B336" s="6" t="s">
        <v>795</v>
      </c>
      <c r="C336" s="6" t="s">
        <v>1013</v>
      </c>
      <c r="D336" s="49"/>
      <c r="E336" s="6" t="s">
        <v>992</v>
      </c>
      <c r="F336" s="6"/>
    </row>
    <row r="337" spans="1:7" x14ac:dyDescent="0.25">
      <c r="A337" s="6" t="s">
        <v>633</v>
      </c>
      <c r="B337" s="6" t="s">
        <v>795</v>
      </c>
      <c r="C337" s="6" t="s">
        <v>655</v>
      </c>
      <c r="D337" s="6"/>
      <c r="E337" s="6" t="s">
        <v>798</v>
      </c>
      <c r="F337" s="6"/>
    </row>
    <row r="338" spans="1:7" x14ac:dyDescent="0.25">
      <c r="A338" s="6" t="s">
        <v>964</v>
      </c>
      <c r="B338" s="6" t="s">
        <v>273</v>
      </c>
      <c r="C338" s="6" t="s">
        <v>1031</v>
      </c>
      <c r="D338" s="6"/>
      <c r="E338" s="17" t="s">
        <v>1041</v>
      </c>
      <c r="F338" s="6"/>
    </row>
    <row r="339" spans="1:7" x14ac:dyDescent="0.25">
      <c r="A339" s="6" t="s">
        <v>57</v>
      </c>
      <c r="B339" s="6" t="s">
        <v>273</v>
      </c>
      <c r="C339" s="6" t="s">
        <v>271</v>
      </c>
      <c r="D339" s="6"/>
      <c r="E339" s="6" t="s">
        <v>432</v>
      </c>
      <c r="F339" s="6"/>
    </row>
    <row r="340" spans="1:7" x14ac:dyDescent="0.25">
      <c r="A340" s="6" t="s">
        <v>13</v>
      </c>
      <c r="B340" s="6" t="s">
        <v>630</v>
      </c>
      <c r="C340" s="6" t="s">
        <v>701</v>
      </c>
      <c r="D340" s="6"/>
      <c r="E340" s="17" t="s">
        <v>788</v>
      </c>
      <c r="F340" s="6"/>
    </row>
    <row r="341" spans="1:7" x14ac:dyDescent="0.25">
      <c r="A341" s="6" t="s">
        <v>57</v>
      </c>
      <c r="B341" s="17" t="s">
        <v>630</v>
      </c>
      <c r="C341" s="6" t="s">
        <v>631</v>
      </c>
      <c r="D341" s="6"/>
      <c r="E341" s="6" t="s">
        <v>646</v>
      </c>
      <c r="F341" s="6"/>
    </row>
    <row r="342" spans="1:7" x14ac:dyDescent="0.25">
      <c r="A342" s="6" t="s">
        <v>899</v>
      </c>
      <c r="B342" s="6" t="s">
        <v>461</v>
      </c>
      <c r="C342" s="6" t="s">
        <v>696</v>
      </c>
      <c r="D342" s="6"/>
      <c r="E342" s="6" t="s">
        <v>907</v>
      </c>
      <c r="F342" s="6"/>
    </row>
    <row r="343" spans="1:7" x14ac:dyDescent="0.25">
      <c r="A343" s="6" t="s">
        <v>29</v>
      </c>
      <c r="B343" s="6" t="s">
        <v>461</v>
      </c>
      <c r="C343" s="6" t="s">
        <v>462</v>
      </c>
      <c r="D343" s="6"/>
      <c r="E343" s="6" t="s">
        <v>463</v>
      </c>
    </row>
    <row r="344" spans="1:7" x14ac:dyDescent="0.25">
      <c r="A344" s="6" t="s">
        <v>981</v>
      </c>
      <c r="B344" s="6" t="s">
        <v>53</v>
      </c>
      <c r="C344" s="6" t="s">
        <v>770</v>
      </c>
      <c r="D344" s="6"/>
      <c r="E344" s="17" t="s">
        <v>1079</v>
      </c>
    </row>
    <row r="345" spans="1:7" x14ac:dyDescent="0.25">
      <c r="A345" s="6" t="s">
        <v>995</v>
      </c>
      <c r="B345" s="6" t="s">
        <v>53</v>
      </c>
      <c r="C345" s="6" t="s">
        <v>462</v>
      </c>
      <c r="D345" s="49"/>
      <c r="E345" s="6" t="s">
        <v>993</v>
      </c>
    </row>
    <row r="346" spans="1:7" x14ac:dyDescent="0.25">
      <c r="A346" s="6" t="s">
        <v>179</v>
      </c>
      <c r="B346" s="6" t="s">
        <v>53</v>
      </c>
      <c r="C346" s="6" t="s">
        <v>105</v>
      </c>
      <c r="D346" s="6"/>
      <c r="E346" s="6" t="s">
        <v>269</v>
      </c>
    </row>
    <row r="347" spans="1:7" x14ac:dyDescent="0.25">
      <c r="A347" s="6" t="s">
        <v>171</v>
      </c>
      <c r="B347" s="6" t="s">
        <v>53</v>
      </c>
      <c r="C347" s="6" t="s">
        <v>66</v>
      </c>
      <c r="D347" s="6"/>
      <c r="E347" s="6" t="s">
        <v>173</v>
      </c>
      <c r="G347" s="6"/>
    </row>
    <row r="348" spans="1:7" x14ac:dyDescent="0.25">
      <c r="A348" s="6" t="s">
        <v>476</v>
      </c>
      <c r="B348" s="6" t="s">
        <v>468</v>
      </c>
      <c r="C348" s="6" t="s">
        <v>271</v>
      </c>
      <c r="D348" s="6"/>
      <c r="E348" s="6" t="s">
        <v>469</v>
      </c>
      <c r="G348" s="6"/>
    </row>
    <row r="349" spans="1:7" x14ac:dyDescent="0.25">
      <c r="A349" s="6" t="s">
        <v>14</v>
      </c>
      <c r="B349" s="6" t="s">
        <v>149</v>
      </c>
      <c r="C349" s="6" t="s">
        <v>80</v>
      </c>
      <c r="D349" s="6"/>
      <c r="E349" s="6" t="s">
        <v>401</v>
      </c>
      <c r="G349" s="6"/>
    </row>
    <row r="350" spans="1:7" x14ac:dyDescent="0.25">
      <c r="A350" s="6" t="s">
        <v>841</v>
      </c>
      <c r="B350" s="6" t="s">
        <v>842</v>
      </c>
      <c r="C350" s="6" t="s">
        <v>690</v>
      </c>
      <c r="D350" s="6"/>
      <c r="E350" s="6" t="s">
        <v>863</v>
      </c>
      <c r="G350" s="6"/>
    </row>
    <row r="351" spans="1:7" x14ac:dyDescent="0.25">
      <c r="A351" s="6" t="s">
        <v>13</v>
      </c>
      <c r="B351" s="6" t="s">
        <v>957</v>
      </c>
      <c r="C351" s="6" t="s">
        <v>958</v>
      </c>
      <c r="D351" s="6"/>
      <c r="E351" s="84" t="s">
        <v>984</v>
      </c>
      <c r="G351" s="6"/>
    </row>
    <row r="352" spans="1:7" x14ac:dyDescent="0.25">
      <c r="A352" s="6" t="s">
        <v>886</v>
      </c>
      <c r="B352" s="6" t="s">
        <v>951</v>
      </c>
      <c r="C352" s="6" t="s">
        <v>952</v>
      </c>
      <c r="D352" s="6"/>
      <c r="E352" s="84" t="s">
        <v>985</v>
      </c>
      <c r="G352" s="6"/>
    </row>
    <row r="353" spans="1:7" x14ac:dyDescent="0.25">
      <c r="A353" s="6" t="s">
        <v>14</v>
      </c>
      <c r="B353" s="6" t="s">
        <v>822</v>
      </c>
      <c r="C353" s="6" t="s">
        <v>790</v>
      </c>
      <c r="D353" s="6"/>
      <c r="E353" s="6" t="s">
        <v>825</v>
      </c>
      <c r="G353" s="6"/>
    </row>
    <row r="354" spans="1:7" x14ac:dyDescent="0.25">
      <c r="A354" s="6" t="s">
        <v>548</v>
      </c>
      <c r="B354" s="6" t="s">
        <v>619</v>
      </c>
      <c r="C354" s="6" t="s">
        <v>678</v>
      </c>
      <c r="D354" s="6"/>
      <c r="E354" s="85" t="s">
        <v>986</v>
      </c>
      <c r="G354" s="6"/>
    </row>
    <row r="355" spans="1:7" x14ac:dyDescent="0.25">
      <c r="A355" s="6" t="s">
        <v>14</v>
      </c>
      <c r="B355" s="6" t="s">
        <v>619</v>
      </c>
      <c r="C355" s="6" t="s">
        <v>620</v>
      </c>
      <c r="D355" s="6"/>
      <c r="E355" s="6" t="s">
        <v>643</v>
      </c>
    </row>
    <row r="356" spans="1:7" x14ac:dyDescent="0.25">
      <c r="A356" s="6" t="s">
        <v>746</v>
      </c>
      <c r="B356" s="6" t="s">
        <v>1068</v>
      </c>
      <c r="C356" s="6" t="s">
        <v>690</v>
      </c>
      <c r="D356" s="6"/>
      <c r="E356" s="6" t="s">
        <v>1080</v>
      </c>
    </row>
    <row r="357" spans="1:7" x14ac:dyDescent="0.25">
      <c r="A357" s="6" t="s">
        <v>886</v>
      </c>
      <c r="B357" s="6" t="s">
        <v>887</v>
      </c>
      <c r="C357" s="6" t="s">
        <v>884</v>
      </c>
      <c r="D357" s="6"/>
      <c r="E357" s="6" t="s">
        <v>888</v>
      </c>
    </row>
  </sheetData>
  <phoneticPr fontId="8" type="noConversion"/>
  <printOptions gridLines="1" gridLinesSet="0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FBFC-209C-4F6F-8A96-BE38CAB2D91B}">
  <dimension ref="A1:GI61"/>
  <sheetViews>
    <sheetView tabSelected="1" zoomScale="80" zoomScaleNormal="80" workbookViewId="0">
      <selection activeCell="BR6" sqref="BR6"/>
    </sheetView>
  </sheetViews>
  <sheetFormatPr defaultRowHeight="13.2" x14ac:dyDescent="0.25"/>
  <cols>
    <col min="1" max="1" width="12.6640625" customWidth="1"/>
    <col min="12" max="186" width="3.77734375" customWidth="1"/>
    <col min="187" max="191" width="4.77734375" customWidth="1"/>
  </cols>
  <sheetData>
    <row r="1" spans="1:191" x14ac:dyDescent="0.25">
      <c r="A1" s="1" t="s">
        <v>1146</v>
      </c>
      <c r="E1" s="6" t="s">
        <v>84</v>
      </c>
      <c r="F1" s="6"/>
      <c r="G1" s="6"/>
      <c r="I1" s="20" t="s">
        <v>33</v>
      </c>
      <c r="J1" s="20" t="s">
        <v>34</v>
      </c>
      <c r="K1" s="20"/>
      <c r="O1" s="66" t="s">
        <v>1176</v>
      </c>
      <c r="P1" s="66"/>
      <c r="AD1" s="90"/>
      <c r="CC1" s="90"/>
    </row>
    <row r="2" spans="1:191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32</v>
      </c>
      <c r="J2" s="20" t="s">
        <v>32</v>
      </c>
      <c r="K2" s="20"/>
      <c r="L2" s="49" t="s">
        <v>1016</v>
      </c>
      <c r="M2" s="49"/>
      <c r="N2" s="49"/>
      <c r="O2" s="49"/>
      <c r="P2" s="49"/>
      <c r="Q2" s="49" t="s">
        <v>1028</v>
      </c>
      <c r="R2" s="49"/>
      <c r="S2" s="49"/>
      <c r="T2" s="49"/>
      <c r="U2" s="49"/>
      <c r="V2" s="49" t="s">
        <v>717</v>
      </c>
      <c r="W2" s="49"/>
      <c r="X2" s="49"/>
      <c r="Y2" s="49"/>
      <c r="Z2" s="49"/>
      <c r="AA2" s="49" t="s">
        <v>12</v>
      </c>
      <c r="AB2" s="49"/>
      <c r="AC2" s="49"/>
      <c r="AD2" s="49"/>
      <c r="AE2" s="49"/>
      <c r="AF2" s="49" t="s">
        <v>746</v>
      </c>
      <c r="AG2" s="49"/>
      <c r="AH2" s="49"/>
      <c r="AI2" s="49"/>
      <c r="AJ2" s="49"/>
      <c r="AK2" s="49" t="s">
        <v>831</v>
      </c>
      <c r="AL2" s="49"/>
      <c r="AM2" s="49"/>
      <c r="AN2" s="49"/>
      <c r="AO2" s="49"/>
      <c r="AP2" s="49" t="s">
        <v>3</v>
      </c>
      <c r="AQ2" s="49"/>
      <c r="AR2" s="49"/>
      <c r="AS2" s="49"/>
      <c r="AT2" s="49"/>
      <c r="AU2" s="49" t="s">
        <v>892</v>
      </c>
      <c r="AV2" s="49"/>
      <c r="AW2" s="49"/>
      <c r="AX2" s="49"/>
      <c r="AY2" s="49"/>
      <c r="AZ2" s="49" t="s">
        <v>721</v>
      </c>
      <c r="BA2" s="49"/>
      <c r="BB2" s="49"/>
      <c r="BC2" s="49"/>
      <c r="BD2" s="49"/>
      <c r="BE2" s="49" t="s">
        <v>738</v>
      </c>
      <c r="BF2" s="49"/>
      <c r="BG2" s="49"/>
      <c r="BH2" s="49"/>
      <c r="BI2" s="49"/>
      <c r="BJ2" s="49" t="s">
        <v>732</v>
      </c>
      <c r="BK2" s="49"/>
      <c r="BL2" s="49"/>
      <c r="BM2" s="49"/>
      <c r="BN2" s="49"/>
      <c r="BO2" s="49" t="s">
        <v>617</v>
      </c>
      <c r="BP2" s="49"/>
      <c r="BQ2" s="49"/>
      <c r="BR2" s="49"/>
      <c r="BS2" s="49"/>
      <c r="BT2" s="49" t="s">
        <v>1148</v>
      </c>
      <c r="BU2" s="49"/>
      <c r="BV2" s="49"/>
      <c r="BW2" s="49"/>
      <c r="BX2" s="49"/>
      <c r="BY2" s="49" t="s">
        <v>866</v>
      </c>
      <c r="BZ2" s="49"/>
      <c r="CA2" s="49"/>
      <c r="CB2" s="49"/>
      <c r="CC2" s="49"/>
      <c r="CD2" s="49" t="s">
        <v>1072</v>
      </c>
      <c r="CI2" s="49" t="s">
        <v>1030</v>
      </c>
      <c r="CN2" t="s">
        <v>1089</v>
      </c>
      <c r="CS2" t="s">
        <v>1120</v>
      </c>
      <c r="CX2" t="s">
        <v>1091</v>
      </c>
      <c r="DC2" t="s">
        <v>1090</v>
      </c>
      <c r="DH2" t="s">
        <v>1147</v>
      </c>
      <c r="DM2" t="s">
        <v>1149</v>
      </c>
      <c r="DR2" t="s">
        <v>1150</v>
      </c>
      <c r="DW2" t="s">
        <v>1151</v>
      </c>
      <c r="EB2" t="s">
        <v>1022</v>
      </c>
      <c r="EG2" t="s">
        <v>1123</v>
      </c>
      <c r="EL2" t="s">
        <v>997</v>
      </c>
      <c r="EQ2" t="s">
        <v>195</v>
      </c>
      <c r="EV2" t="s">
        <v>615</v>
      </c>
      <c r="FA2" t="s">
        <v>1152</v>
      </c>
      <c r="FF2" t="s">
        <v>1153</v>
      </c>
      <c r="FK2" t="s">
        <v>1092</v>
      </c>
      <c r="FP2" t="s">
        <v>1093</v>
      </c>
      <c r="FU2" t="s">
        <v>1154</v>
      </c>
      <c r="FZ2" t="s">
        <v>1155</v>
      </c>
      <c r="GE2" t="s">
        <v>1084</v>
      </c>
    </row>
    <row r="3" spans="1:191" x14ac:dyDescent="0.25">
      <c r="A3" t="s">
        <v>1148</v>
      </c>
      <c r="B3" s="22">
        <f>BT44</f>
        <v>30.4</v>
      </c>
      <c r="C3">
        <f>BU44</f>
        <v>184</v>
      </c>
      <c r="D3">
        <f>BV44</f>
        <v>2</v>
      </c>
      <c r="E3">
        <f>BW44</f>
        <v>223</v>
      </c>
      <c r="F3">
        <f>BX44</f>
        <v>12</v>
      </c>
      <c r="G3" s="94">
        <f>E3/F3</f>
        <v>18.583333333333332</v>
      </c>
      <c r="H3" s="95">
        <v>1</v>
      </c>
      <c r="I3" s="94">
        <f>C3/F3</f>
        <v>15.333333333333334</v>
      </c>
      <c r="J3" s="94">
        <f>6*E3/C3</f>
        <v>7.2717391304347823</v>
      </c>
      <c r="K3" s="20"/>
      <c r="L3" s="68"/>
      <c r="M3" s="22">
        <v>16</v>
      </c>
      <c r="N3" s="22">
        <v>0</v>
      </c>
      <c r="O3" s="22">
        <v>20</v>
      </c>
      <c r="P3" s="22">
        <v>1</v>
      </c>
      <c r="Q3" s="68"/>
      <c r="R3" s="91">
        <v>18</v>
      </c>
      <c r="S3" s="91">
        <v>0</v>
      </c>
      <c r="T3" s="91">
        <v>30</v>
      </c>
      <c r="U3" s="91">
        <v>1</v>
      </c>
      <c r="V3" s="71"/>
      <c r="W3" s="91">
        <v>42</v>
      </c>
      <c r="X3" s="91">
        <v>0</v>
      </c>
      <c r="Y3" s="91">
        <v>59</v>
      </c>
      <c r="Z3" s="91">
        <v>1</v>
      </c>
      <c r="AA3" s="71"/>
      <c r="AB3" s="91">
        <v>42</v>
      </c>
      <c r="AC3" s="91">
        <v>0</v>
      </c>
      <c r="AD3" s="91">
        <v>23</v>
      </c>
      <c r="AE3" s="91">
        <v>2</v>
      </c>
      <c r="AF3" s="68"/>
      <c r="AG3" s="22">
        <v>48</v>
      </c>
      <c r="AH3" s="22">
        <v>1</v>
      </c>
      <c r="AI3" s="22">
        <v>37</v>
      </c>
      <c r="AJ3" s="22">
        <v>3</v>
      </c>
      <c r="AK3" s="68"/>
      <c r="AL3" s="22">
        <v>4</v>
      </c>
      <c r="AM3" s="22">
        <v>0</v>
      </c>
      <c r="AN3" s="22">
        <v>11</v>
      </c>
      <c r="AO3" s="22">
        <v>0</v>
      </c>
      <c r="AP3" s="68"/>
      <c r="AQ3" s="22">
        <v>24</v>
      </c>
      <c r="AR3" s="22">
        <v>0</v>
      </c>
      <c r="AS3" s="22">
        <v>21</v>
      </c>
      <c r="AT3" s="22">
        <v>1</v>
      </c>
      <c r="AU3" s="68"/>
      <c r="AV3" s="22">
        <v>12</v>
      </c>
      <c r="AW3" s="22">
        <v>0</v>
      </c>
      <c r="AX3" s="22">
        <v>30</v>
      </c>
      <c r="AY3" s="22">
        <v>0</v>
      </c>
      <c r="AZ3" s="68"/>
      <c r="BA3" s="22">
        <v>12</v>
      </c>
      <c r="BB3" s="22">
        <v>0</v>
      </c>
      <c r="BC3" s="22">
        <v>14</v>
      </c>
      <c r="BD3" s="22">
        <v>0</v>
      </c>
      <c r="BE3" s="68"/>
      <c r="BF3" s="22">
        <v>2</v>
      </c>
      <c r="BG3" s="22">
        <v>0</v>
      </c>
      <c r="BH3" s="22">
        <v>0</v>
      </c>
      <c r="BI3" s="22">
        <v>1</v>
      </c>
      <c r="BJ3" s="68"/>
      <c r="BK3" s="70">
        <v>30</v>
      </c>
      <c r="BL3" s="22">
        <v>0</v>
      </c>
      <c r="BM3" s="22">
        <v>37</v>
      </c>
      <c r="BN3" s="22">
        <v>0</v>
      </c>
      <c r="BO3" s="68"/>
      <c r="BP3" s="22">
        <v>18</v>
      </c>
      <c r="BQ3" s="22">
        <v>1</v>
      </c>
      <c r="BR3" s="22">
        <v>8</v>
      </c>
      <c r="BS3" s="22">
        <v>1</v>
      </c>
      <c r="BT3" s="68"/>
      <c r="BU3" s="22">
        <v>17</v>
      </c>
      <c r="BV3" s="22">
        <v>0</v>
      </c>
      <c r="BW3" s="22">
        <v>9</v>
      </c>
      <c r="BX3" s="22">
        <v>1</v>
      </c>
      <c r="BY3" s="68"/>
      <c r="BZ3" s="69">
        <v>30</v>
      </c>
      <c r="CA3" s="69">
        <v>0</v>
      </c>
      <c r="CB3" s="69">
        <v>39</v>
      </c>
      <c r="CC3" s="69">
        <v>1</v>
      </c>
      <c r="CD3" s="71"/>
      <c r="CE3" s="69">
        <v>30</v>
      </c>
      <c r="CF3" s="69">
        <v>0</v>
      </c>
      <c r="CG3" s="69">
        <v>19</v>
      </c>
      <c r="CH3" s="69">
        <v>2</v>
      </c>
      <c r="CI3" s="71"/>
      <c r="CJ3" s="69">
        <v>6</v>
      </c>
      <c r="CK3" s="69">
        <v>0</v>
      </c>
      <c r="CL3" s="69">
        <v>4</v>
      </c>
      <c r="CM3" s="69">
        <v>0</v>
      </c>
      <c r="CN3" s="68"/>
      <c r="CO3" s="22">
        <v>6</v>
      </c>
      <c r="CP3" s="22">
        <v>0</v>
      </c>
      <c r="CQ3" s="22">
        <v>6</v>
      </c>
      <c r="CR3" s="22">
        <v>0</v>
      </c>
      <c r="CS3" s="68"/>
      <c r="CT3" s="69">
        <v>12</v>
      </c>
      <c r="CU3" s="69">
        <v>0</v>
      </c>
      <c r="CV3" s="69">
        <v>19</v>
      </c>
      <c r="CW3" s="69">
        <v>0</v>
      </c>
      <c r="CX3" s="71"/>
      <c r="CY3" s="91">
        <v>18</v>
      </c>
      <c r="CZ3" s="91">
        <v>0</v>
      </c>
      <c r="DA3" s="91">
        <v>17</v>
      </c>
      <c r="DB3" s="91">
        <v>1</v>
      </c>
      <c r="DC3" s="71"/>
      <c r="DD3" s="91">
        <v>30</v>
      </c>
      <c r="DE3" s="91">
        <v>0</v>
      </c>
      <c r="DF3" s="91">
        <v>48</v>
      </c>
      <c r="DG3" s="72">
        <v>0</v>
      </c>
      <c r="DI3" s="22">
        <v>29</v>
      </c>
      <c r="DJ3" s="22">
        <v>1</v>
      </c>
      <c r="DK3" s="22">
        <v>23</v>
      </c>
      <c r="DL3" s="72">
        <v>0</v>
      </c>
      <c r="DN3" s="69">
        <v>12</v>
      </c>
      <c r="DO3" s="69">
        <v>0</v>
      </c>
      <c r="DP3" s="69">
        <v>8</v>
      </c>
      <c r="DQ3" s="52">
        <v>0</v>
      </c>
      <c r="DS3" s="69">
        <v>18</v>
      </c>
      <c r="DT3" s="69">
        <v>0</v>
      </c>
      <c r="DU3" s="69">
        <v>12</v>
      </c>
      <c r="DV3" s="52">
        <v>2</v>
      </c>
      <c r="DX3" s="69">
        <v>18</v>
      </c>
      <c r="DY3" s="69">
        <v>0</v>
      </c>
      <c r="DZ3" s="69">
        <v>9</v>
      </c>
      <c r="EA3" s="52">
        <v>0</v>
      </c>
      <c r="EC3" s="69">
        <v>18</v>
      </c>
      <c r="ED3" s="69">
        <v>0</v>
      </c>
      <c r="EE3" s="69">
        <v>20</v>
      </c>
      <c r="EF3" s="52">
        <v>0</v>
      </c>
      <c r="EH3" s="69">
        <v>12</v>
      </c>
      <c r="EI3" s="69">
        <v>0</v>
      </c>
      <c r="EJ3" s="69">
        <v>38</v>
      </c>
      <c r="EK3" s="52">
        <v>0</v>
      </c>
      <c r="EM3" s="69">
        <v>18</v>
      </c>
      <c r="EN3" s="69">
        <v>0</v>
      </c>
      <c r="EO3" s="69">
        <v>20</v>
      </c>
      <c r="EP3" s="52">
        <v>1</v>
      </c>
      <c r="ER3">
        <v>18</v>
      </c>
      <c r="ES3">
        <v>0</v>
      </c>
      <c r="ET3" s="4">
        <v>22</v>
      </c>
      <c r="EU3" s="52">
        <v>1</v>
      </c>
      <c r="EW3" s="69">
        <v>30</v>
      </c>
      <c r="EX3" s="69">
        <v>0</v>
      </c>
      <c r="EY3" s="69">
        <v>33</v>
      </c>
      <c r="EZ3" s="52">
        <v>0</v>
      </c>
      <c r="FB3" s="69">
        <v>18</v>
      </c>
      <c r="FC3" s="69">
        <v>0</v>
      </c>
      <c r="FD3" s="69">
        <v>27</v>
      </c>
      <c r="FE3" s="52">
        <v>0</v>
      </c>
      <c r="FG3" s="69">
        <v>12</v>
      </c>
      <c r="FH3" s="69">
        <v>0</v>
      </c>
      <c r="FI3" s="69">
        <v>13</v>
      </c>
      <c r="FJ3" s="52">
        <v>0</v>
      </c>
      <c r="FL3" s="69">
        <v>18</v>
      </c>
      <c r="FM3" s="69">
        <v>1</v>
      </c>
      <c r="FN3" s="69">
        <v>7</v>
      </c>
      <c r="FO3" s="52">
        <v>0</v>
      </c>
      <c r="FQ3" s="69">
        <v>18</v>
      </c>
      <c r="FR3" s="69">
        <v>0</v>
      </c>
      <c r="FS3" s="69">
        <v>6</v>
      </c>
      <c r="FT3" s="52">
        <v>0</v>
      </c>
      <c r="FV3" s="69">
        <v>6</v>
      </c>
      <c r="FW3" s="69">
        <v>0</v>
      </c>
      <c r="FX3" s="69">
        <v>19</v>
      </c>
      <c r="FY3" s="52">
        <v>0</v>
      </c>
      <c r="GA3" s="69">
        <v>12</v>
      </c>
      <c r="GB3" s="69">
        <v>0</v>
      </c>
      <c r="GC3" s="69">
        <v>11</v>
      </c>
      <c r="GD3" s="69">
        <v>0</v>
      </c>
      <c r="GE3" s="30"/>
      <c r="GF3" s="69">
        <v>30</v>
      </c>
      <c r="GG3" s="69">
        <v>0</v>
      </c>
      <c r="GH3" s="69">
        <v>37</v>
      </c>
      <c r="GI3" s="69">
        <v>1</v>
      </c>
    </row>
    <row r="4" spans="1:191" x14ac:dyDescent="0.25">
      <c r="A4" s="76" t="str">
        <f>Q2</f>
        <v>Cullen</v>
      </c>
      <c r="B4" s="86">
        <f>Q44</f>
        <v>19.5</v>
      </c>
      <c r="C4" s="88">
        <f>R44</f>
        <v>119</v>
      </c>
      <c r="D4" s="88">
        <f>S44</f>
        <v>0</v>
      </c>
      <c r="E4" s="88">
        <f>T44</f>
        <v>198</v>
      </c>
      <c r="F4" s="88">
        <f>U44</f>
        <v>3</v>
      </c>
      <c r="G4" s="94">
        <f>E4/F4</f>
        <v>66</v>
      </c>
      <c r="H4" s="95"/>
      <c r="I4" s="94">
        <f>C4/F4</f>
        <v>39.666666666666664</v>
      </c>
      <c r="J4" s="94">
        <f>6*E4/C4</f>
        <v>9.9831932773109244</v>
      </c>
      <c r="K4" s="20"/>
      <c r="L4" s="68"/>
      <c r="M4" s="22">
        <v>18</v>
      </c>
      <c r="N4" s="22">
        <v>0</v>
      </c>
      <c r="O4" s="22">
        <v>21</v>
      </c>
      <c r="P4" s="22">
        <v>1</v>
      </c>
      <c r="Q4" s="68"/>
      <c r="R4" s="22">
        <v>18</v>
      </c>
      <c r="S4" s="22">
        <v>0</v>
      </c>
      <c r="T4" s="22">
        <v>28</v>
      </c>
      <c r="U4" s="22">
        <v>2</v>
      </c>
      <c r="V4" s="68"/>
      <c r="W4" s="22">
        <v>48</v>
      </c>
      <c r="X4" s="22">
        <v>2</v>
      </c>
      <c r="Y4" s="22">
        <v>23</v>
      </c>
      <c r="Z4" s="22">
        <v>0</v>
      </c>
      <c r="AA4" s="68"/>
      <c r="AB4" s="22">
        <v>42</v>
      </c>
      <c r="AC4" s="22">
        <v>1</v>
      </c>
      <c r="AD4" s="22">
        <v>19</v>
      </c>
      <c r="AE4" s="22">
        <v>0</v>
      </c>
      <c r="AF4" s="68"/>
      <c r="AG4" s="91">
        <v>48</v>
      </c>
      <c r="AH4" s="91">
        <v>0</v>
      </c>
      <c r="AI4" s="91">
        <v>21</v>
      </c>
      <c r="AJ4" s="91">
        <v>3</v>
      </c>
      <c r="AK4" s="68"/>
      <c r="AL4" s="22">
        <v>14</v>
      </c>
      <c r="AM4" s="22">
        <v>0</v>
      </c>
      <c r="AN4" s="22">
        <v>11</v>
      </c>
      <c r="AO4" s="22">
        <v>1</v>
      </c>
      <c r="AP4" s="68"/>
      <c r="AQ4" s="69">
        <v>12</v>
      </c>
      <c r="AR4" s="69">
        <v>0</v>
      </c>
      <c r="AS4" s="69">
        <v>10</v>
      </c>
      <c r="AT4" s="69">
        <v>0</v>
      </c>
      <c r="AU4" s="71"/>
      <c r="AV4" s="91">
        <v>30</v>
      </c>
      <c r="AW4" s="91">
        <v>0</v>
      </c>
      <c r="AX4" s="22">
        <v>9</v>
      </c>
      <c r="AY4" s="91">
        <v>2</v>
      </c>
      <c r="AZ4" s="71"/>
      <c r="BA4" s="69"/>
      <c r="BB4" s="69"/>
      <c r="BC4" s="69"/>
      <c r="BD4" s="69"/>
      <c r="BE4" s="71"/>
      <c r="BF4" s="69">
        <v>18</v>
      </c>
      <c r="BG4" s="69">
        <v>0</v>
      </c>
      <c r="BH4" s="69">
        <v>18</v>
      </c>
      <c r="BI4" s="69">
        <v>2</v>
      </c>
      <c r="BJ4" s="71"/>
      <c r="BK4" s="69">
        <v>18</v>
      </c>
      <c r="BL4" s="69">
        <v>0</v>
      </c>
      <c r="BM4" s="69">
        <v>21</v>
      </c>
      <c r="BN4" s="69">
        <v>1</v>
      </c>
      <c r="BO4" s="68"/>
      <c r="BP4" s="91">
        <v>18</v>
      </c>
      <c r="BQ4" s="91">
        <v>0</v>
      </c>
      <c r="BR4" s="91">
        <v>14</v>
      </c>
      <c r="BS4" s="91">
        <v>0</v>
      </c>
      <c r="BT4" s="68"/>
      <c r="BU4" s="91">
        <v>5</v>
      </c>
      <c r="BV4" s="91">
        <v>0</v>
      </c>
      <c r="BW4" s="91">
        <v>12</v>
      </c>
      <c r="BX4" s="91">
        <v>0</v>
      </c>
      <c r="BY4" s="71"/>
      <c r="BZ4" s="69">
        <v>24</v>
      </c>
      <c r="CA4" s="69">
        <v>2</v>
      </c>
      <c r="CB4" s="69">
        <v>11</v>
      </c>
      <c r="CC4" s="69">
        <v>1</v>
      </c>
      <c r="CD4" s="30"/>
      <c r="CE4" s="69">
        <v>42</v>
      </c>
      <c r="CF4" s="69">
        <v>2</v>
      </c>
      <c r="CG4" s="69">
        <v>13</v>
      </c>
      <c r="CH4" s="69">
        <v>2</v>
      </c>
      <c r="CI4" s="30"/>
      <c r="CJ4" s="91">
        <v>12</v>
      </c>
      <c r="CK4" s="91">
        <v>0</v>
      </c>
      <c r="CL4" s="91">
        <v>16</v>
      </c>
      <c r="CM4" s="69">
        <v>1</v>
      </c>
      <c r="CN4" s="68"/>
      <c r="CO4" s="22">
        <v>24</v>
      </c>
      <c r="CP4" s="22">
        <v>0</v>
      </c>
      <c r="CQ4" s="22">
        <v>23</v>
      </c>
      <c r="CR4" s="22">
        <v>0</v>
      </c>
      <c r="CS4" s="68"/>
      <c r="CT4" s="22"/>
      <c r="CU4" s="22"/>
      <c r="CV4" s="22"/>
      <c r="CW4" s="22"/>
      <c r="CX4" s="71"/>
      <c r="CY4" s="91">
        <v>12</v>
      </c>
      <c r="CZ4" s="91">
        <v>0</v>
      </c>
      <c r="DA4" s="91">
        <v>8</v>
      </c>
      <c r="DB4" s="91">
        <v>1</v>
      </c>
      <c r="DC4" s="71"/>
      <c r="DD4" s="91">
        <v>18</v>
      </c>
      <c r="DE4" s="91">
        <v>0</v>
      </c>
      <c r="DF4" s="91">
        <v>10</v>
      </c>
      <c r="DG4" s="72">
        <v>0</v>
      </c>
      <c r="DI4">
        <v>12</v>
      </c>
      <c r="DJ4">
        <v>0</v>
      </c>
      <c r="DK4">
        <v>3</v>
      </c>
      <c r="DL4" s="52">
        <v>1</v>
      </c>
      <c r="DN4">
        <v>12</v>
      </c>
      <c r="DO4">
        <v>0</v>
      </c>
      <c r="DP4" s="4">
        <v>12</v>
      </c>
      <c r="DQ4" s="52">
        <v>0</v>
      </c>
      <c r="DU4" s="4"/>
      <c r="DV4" s="52"/>
      <c r="DZ4" s="4"/>
      <c r="EA4" s="52"/>
      <c r="EE4" s="4"/>
      <c r="EF4" s="52"/>
      <c r="EH4">
        <v>18</v>
      </c>
      <c r="EI4">
        <v>0</v>
      </c>
      <c r="EJ4" s="26">
        <v>16</v>
      </c>
      <c r="EK4" s="52">
        <v>0</v>
      </c>
      <c r="EM4">
        <v>18</v>
      </c>
      <c r="EN4">
        <v>0</v>
      </c>
      <c r="EO4" s="4">
        <v>45</v>
      </c>
      <c r="EP4" s="52">
        <v>0</v>
      </c>
      <c r="EW4">
        <v>18</v>
      </c>
      <c r="EX4">
        <v>0</v>
      </c>
      <c r="EY4" s="4">
        <v>15</v>
      </c>
      <c r="EZ4" s="52">
        <v>1</v>
      </c>
      <c r="FB4">
        <v>48</v>
      </c>
      <c r="FC4">
        <v>1</v>
      </c>
      <c r="FD4" s="4">
        <v>31</v>
      </c>
      <c r="FE4" s="52">
        <v>6</v>
      </c>
      <c r="FG4">
        <v>18</v>
      </c>
      <c r="FH4">
        <v>0</v>
      </c>
      <c r="FI4" s="4">
        <v>31</v>
      </c>
      <c r="FJ4" s="52">
        <v>0</v>
      </c>
      <c r="FN4" s="4"/>
      <c r="FO4" s="52"/>
      <c r="FS4" s="4"/>
      <c r="FT4" s="52"/>
      <c r="FX4" s="4"/>
      <c r="FY4" s="52"/>
      <c r="GE4" s="30"/>
    </row>
    <row r="5" spans="1:191" x14ac:dyDescent="0.25">
      <c r="A5" s="4" t="str">
        <f>V2</f>
        <v>Day G</v>
      </c>
      <c r="B5" s="86">
        <f>V44</f>
        <v>92.5</v>
      </c>
      <c r="C5" s="88">
        <f>W44</f>
        <v>557</v>
      </c>
      <c r="D5" s="88">
        <f>X44</f>
        <v>11</v>
      </c>
      <c r="E5" s="88">
        <f>Y44</f>
        <v>426</v>
      </c>
      <c r="F5" s="88">
        <f>Z44</f>
        <v>15</v>
      </c>
      <c r="G5" s="94">
        <f t="shared" ref="G5:G10" si="0">E5/F5</f>
        <v>28.4</v>
      </c>
      <c r="H5" s="95">
        <v>2</v>
      </c>
      <c r="I5" s="94">
        <f t="shared" ref="I5:I6" si="1">C5/F5</f>
        <v>37.133333333333333</v>
      </c>
      <c r="J5" s="94">
        <f t="shared" ref="J5:J6" si="2">6*E5/C5</f>
        <v>4.5888689407540397</v>
      </c>
      <c r="K5" s="20"/>
      <c r="L5" s="68"/>
      <c r="M5" s="22">
        <v>18</v>
      </c>
      <c r="N5" s="22">
        <v>0</v>
      </c>
      <c r="O5" s="22">
        <v>20</v>
      </c>
      <c r="P5" s="22">
        <v>0</v>
      </c>
      <c r="Q5" s="68"/>
      <c r="R5" s="22">
        <v>12</v>
      </c>
      <c r="S5" s="22">
        <v>0</v>
      </c>
      <c r="T5" s="22">
        <v>6</v>
      </c>
      <c r="U5" s="22">
        <v>0</v>
      </c>
      <c r="V5" s="68"/>
      <c r="W5" s="22">
        <v>24</v>
      </c>
      <c r="X5" s="22">
        <v>0</v>
      </c>
      <c r="Y5" s="22">
        <v>24</v>
      </c>
      <c r="Z5" s="22">
        <v>0</v>
      </c>
      <c r="AA5" s="68"/>
      <c r="AB5" s="22">
        <v>24</v>
      </c>
      <c r="AC5" s="22">
        <v>0</v>
      </c>
      <c r="AD5" s="22">
        <v>14</v>
      </c>
      <c r="AE5" s="22">
        <v>1</v>
      </c>
      <c r="AF5" s="71"/>
      <c r="AG5" s="69">
        <v>24</v>
      </c>
      <c r="AH5" s="69">
        <v>0</v>
      </c>
      <c r="AI5" s="69">
        <v>39</v>
      </c>
      <c r="AJ5" s="69">
        <v>0</v>
      </c>
      <c r="AK5" s="68"/>
      <c r="AL5" s="69">
        <v>6</v>
      </c>
      <c r="AM5" s="69">
        <v>0</v>
      </c>
      <c r="AN5" s="69">
        <v>1</v>
      </c>
      <c r="AO5" s="69">
        <v>2</v>
      </c>
      <c r="AP5" s="68"/>
      <c r="AQ5" s="69">
        <v>12</v>
      </c>
      <c r="AR5" s="69">
        <v>0</v>
      </c>
      <c r="AS5" s="69">
        <v>12</v>
      </c>
      <c r="AT5" s="69">
        <v>2</v>
      </c>
      <c r="AU5" s="68"/>
      <c r="AV5" s="91">
        <v>12</v>
      </c>
      <c r="AW5" s="91">
        <v>0</v>
      </c>
      <c r="AX5" s="91">
        <v>16</v>
      </c>
      <c r="AY5" s="91">
        <v>2</v>
      </c>
      <c r="AZ5" s="71"/>
      <c r="BA5" s="69"/>
      <c r="BB5" s="69"/>
      <c r="BC5" s="69"/>
      <c r="BD5" s="69"/>
      <c r="BE5" s="71"/>
      <c r="BF5" s="69">
        <v>30</v>
      </c>
      <c r="BG5" s="69">
        <v>0</v>
      </c>
      <c r="BH5" s="69">
        <v>26</v>
      </c>
      <c r="BI5" s="69">
        <v>0</v>
      </c>
      <c r="BJ5" s="71"/>
      <c r="BK5" s="69">
        <v>12</v>
      </c>
      <c r="BL5" s="69">
        <v>0</v>
      </c>
      <c r="BM5" s="69">
        <v>12</v>
      </c>
      <c r="BN5" s="69">
        <v>1</v>
      </c>
      <c r="BO5" s="71"/>
      <c r="BP5" s="69">
        <v>33</v>
      </c>
      <c r="BQ5" s="69">
        <v>0</v>
      </c>
      <c r="BR5" s="69">
        <v>23</v>
      </c>
      <c r="BS5" s="69">
        <v>0</v>
      </c>
      <c r="BT5" s="71"/>
      <c r="BU5" s="69">
        <v>12</v>
      </c>
      <c r="BV5" s="69">
        <v>0</v>
      </c>
      <c r="BW5" s="69">
        <v>6</v>
      </c>
      <c r="BX5" s="69">
        <v>1</v>
      </c>
      <c r="BY5" s="71"/>
      <c r="BZ5" s="69"/>
      <c r="CA5" s="69"/>
      <c r="CB5" s="69"/>
      <c r="CC5" s="69"/>
      <c r="CD5" s="93"/>
      <c r="CE5" s="69">
        <v>18</v>
      </c>
      <c r="CF5" s="69">
        <v>0</v>
      </c>
      <c r="CG5" s="69">
        <v>21</v>
      </c>
      <c r="CH5" s="69">
        <v>0</v>
      </c>
      <c r="CI5" s="30"/>
      <c r="CJ5" s="91">
        <v>30</v>
      </c>
      <c r="CK5" s="91">
        <v>2</v>
      </c>
      <c r="CL5" s="91">
        <v>13</v>
      </c>
      <c r="CM5" s="69">
        <v>1</v>
      </c>
      <c r="CN5" s="30"/>
      <c r="CO5" s="22">
        <v>48</v>
      </c>
      <c r="CP5" s="28">
        <v>3</v>
      </c>
      <c r="CQ5" s="28">
        <v>31</v>
      </c>
      <c r="CR5" s="28">
        <v>1</v>
      </c>
      <c r="CS5" s="30"/>
      <c r="CX5" s="30"/>
      <c r="CY5">
        <v>13</v>
      </c>
      <c r="CZ5">
        <v>0</v>
      </c>
      <c r="DA5">
        <v>10</v>
      </c>
      <c r="DB5">
        <v>0</v>
      </c>
      <c r="DC5" s="30"/>
      <c r="DD5">
        <v>30</v>
      </c>
      <c r="DE5">
        <v>1</v>
      </c>
      <c r="DF5">
        <v>17</v>
      </c>
      <c r="DG5" s="52">
        <v>1</v>
      </c>
      <c r="DL5" s="52"/>
      <c r="DN5">
        <v>12</v>
      </c>
      <c r="DO5">
        <v>0</v>
      </c>
      <c r="DP5" s="4">
        <v>17</v>
      </c>
      <c r="DQ5" s="52">
        <v>1</v>
      </c>
      <c r="DU5" s="4"/>
      <c r="DV5" s="52"/>
      <c r="DZ5" s="4"/>
      <c r="EA5" s="52"/>
      <c r="EE5" s="4"/>
      <c r="EF5" s="52"/>
      <c r="EJ5" s="4"/>
      <c r="EK5" s="52"/>
      <c r="EO5" s="4"/>
      <c r="EP5" s="52"/>
      <c r="ET5" s="4"/>
      <c r="EU5" s="52"/>
      <c r="EW5">
        <v>12</v>
      </c>
      <c r="EX5">
        <v>0</v>
      </c>
      <c r="EY5" s="4">
        <v>13</v>
      </c>
      <c r="EZ5" s="52">
        <v>0</v>
      </c>
      <c r="FB5">
        <v>18</v>
      </c>
      <c r="FC5">
        <v>0</v>
      </c>
      <c r="FD5" s="4">
        <v>16</v>
      </c>
      <c r="FE5" s="52">
        <v>0</v>
      </c>
      <c r="FI5" s="4"/>
      <c r="FJ5" s="52"/>
      <c r="FN5" s="4"/>
      <c r="FO5" s="52"/>
      <c r="FS5" s="4"/>
      <c r="FT5" s="52"/>
      <c r="FX5" s="4"/>
      <c r="FY5" s="52"/>
      <c r="GE5" s="30"/>
    </row>
    <row r="6" spans="1:191" x14ac:dyDescent="0.25">
      <c r="A6" s="49" t="str">
        <f>L2</f>
        <v>Dean P</v>
      </c>
      <c r="B6" s="86">
        <f>L44</f>
        <v>27.4</v>
      </c>
      <c r="C6" s="22">
        <f>M44</f>
        <v>166</v>
      </c>
      <c r="D6" s="22">
        <f>N44</f>
        <v>2</v>
      </c>
      <c r="E6" s="22">
        <f>O44</f>
        <v>181</v>
      </c>
      <c r="F6" s="22">
        <f>P44</f>
        <v>4</v>
      </c>
      <c r="G6" s="94">
        <f t="shared" si="0"/>
        <v>45.25</v>
      </c>
      <c r="H6" s="95"/>
      <c r="I6" s="94">
        <f t="shared" si="1"/>
        <v>41.5</v>
      </c>
      <c r="J6" s="94">
        <f t="shared" si="2"/>
        <v>6.5421686746987948</v>
      </c>
      <c r="K6" s="20"/>
      <c r="L6" s="68"/>
      <c r="M6" s="22">
        <v>24</v>
      </c>
      <c r="N6" s="22">
        <v>2</v>
      </c>
      <c r="O6" s="22">
        <v>11</v>
      </c>
      <c r="P6" s="22">
        <v>0</v>
      </c>
      <c r="Q6" s="68"/>
      <c r="R6" s="22">
        <v>5</v>
      </c>
      <c r="S6" s="22">
        <v>0</v>
      </c>
      <c r="T6" s="22">
        <v>21</v>
      </c>
      <c r="U6" s="22">
        <v>0</v>
      </c>
      <c r="V6" s="68"/>
      <c r="W6" s="22">
        <v>24</v>
      </c>
      <c r="X6" s="22">
        <v>0</v>
      </c>
      <c r="Y6" s="22">
        <v>25</v>
      </c>
      <c r="Z6" s="22">
        <v>0</v>
      </c>
      <c r="AA6" s="68"/>
      <c r="AB6" s="22">
        <v>24</v>
      </c>
      <c r="AC6" s="22">
        <v>0</v>
      </c>
      <c r="AD6" s="22">
        <v>27</v>
      </c>
      <c r="AE6" s="22">
        <v>2</v>
      </c>
      <c r="AF6" s="71"/>
      <c r="AG6" s="69">
        <v>12</v>
      </c>
      <c r="AH6" s="69">
        <v>0</v>
      </c>
      <c r="AI6" s="69">
        <v>12</v>
      </c>
      <c r="AJ6" s="69">
        <v>1</v>
      </c>
      <c r="AK6" s="68"/>
      <c r="AL6" s="22">
        <v>12</v>
      </c>
      <c r="AM6" s="22">
        <v>0</v>
      </c>
      <c r="AN6" s="22">
        <v>20</v>
      </c>
      <c r="AO6" s="22">
        <v>1</v>
      </c>
      <c r="AP6" s="68"/>
      <c r="AQ6" s="22">
        <v>6</v>
      </c>
      <c r="AR6" s="22">
        <v>0</v>
      </c>
      <c r="AS6" s="22">
        <v>8</v>
      </c>
      <c r="AT6" s="22">
        <v>1</v>
      </c>
      <c r="AU6" s="68"/>
      <c r="AV6" s="91">
        <v>18</v>
      </c>
      <c r="AW6" s="91">
        <v>0</v>
      </c>
      <c r="AX6" s="91">
        <v>17</v>
      </c>
      <c r="AY6" s="91">
        <v>1</v>
      </c>
      <c r="AZ6" s="71"/>
      <c r="BA6" s="69"/>
      <c r="BB6" s="69"/>
      <c r="BC6" s="69"/>
      <c r="BD6" s="69"/>
      <c r="BE6" s="71"/>
      <c r="BF6" s="69">
        <v>48</v>
      </c>
      <c r="BG6" s="91">
        <v>0</v>
      </c>
      <c r="BH6" s="91">
        <v>44</v>
      </c>
      <c r="BI6" s="91">
        <v>2</v>
      </c>
      <c r="BJ6" s="71"/>
      <c r="BK6" s="69">
        <v>12</v>
      </c>
      <c r="BL6" s="91">
        <v>0</v>
      </c>
      <c r="BM6" s="91">
        <v>15</v>
      </c>
      <c r="BN6" s="91">
        <v>0</v>
      </c>
      <c r="BO6" s="71"/>
      <c r="BP6" s="91">
        <v>18</v>
      </c>
      <c r="BQ6" s="91">
        <v>0</v>
      </c>
      <c r="BR6" s="91">
        <v>35</v>
      </c>
      <c r="BS6" s="91">
        <v>1</v>
      </c>
      <c r="BT6" s="71"/>
      <c r="BU6" s="69">
        <v>12</v>
      </c>
      <c r="BV6" s="69">
        <v>0</v>
      </c>
      <c r="BW6" s="69">
        <v>10</v>
      </c>
      <c r="BX6" s="69">
        <v>3</v>
      </c>
      <c r="BY6" s="71"/>
      <c r="BZ6" s="69"/>
      <c r="CA6" s="69"/>
      <c r="CB6" s="69"/>
      <c r="CC6" s="69"/>
      <c r="CD6" s="93"/>
      <c r="CE6" s="69">
        <v>18</v>
      </c>
      <c r="CF6" s="69">
        <v>0</v>
      </c>
      <c r="CG6" s="69">
        <v>31</v>
      </c>
      <c r="CH6" s="69">
        <v>0</v>
      </c>
      <c r="CI6" s="30"/>
      <c r="CJ6" s="91">
        <v>9</v>
      </c>
      <c r="CK6" s="91">
        <v>0</v>
      </c>
      <c r="CL6" s="91">
        <v>5</v>
      </c>
      <c r="CM6" s="69">
        <v>3</v>
      </c>
      <c r="CN6" s="30"/>
      <c r="CO6" s="22">
        <v>24</v>
      </c>
      <c r="CP6">
        <v>0</v>
      </c>
      <c r="CQ6">
        <v>31</v>
      </c>
      <c r="CR6">
        <v>0</v>
      </c>
      <c r="CS6" s="30"/>
      <c r="CX6" s="30"/>
      <c r="CY6">
        <v>12</v>
      </c>
      <c r="CZ6">
        <v>0</v>
      </c>
      <c r="DA6">
        <v>5</v>
      </c>
      <c r="DB6">
        <v>0</v>
      </c>
      <c r="DC6" s="30"/>
      <c r="DG6" s="52"/>
      <c r="DL6" s="52"/>
      <c r="DN6">
        <v>18</v>
      </c>
      <c r="DO6">
        <v>0</v>
      </c>
      <c r="DP6" s="26">
        <v>21</v>
      </c>
      <c r="DQ6" s="52">
        <v>1</v>
      </c>
      <c r="DU6" s="4"/>
      <c r="DV6" s="52"/>
      <c r="DZ6" s="4"/>
      <c r="EA6" s="52"/>
      <c r="EE6" s="4"/>
      <c r="EF6" s="52"/>
      <c r="EL6" s="30"/>
      <c r="EO6" s="4"/>
      <c r="EP6" s="52"/>
      <c r="ET6" s="4"/>
      <c r="EU6" s="52"/>
      <c r="EY6" s="4"/>
      <c r="EZ6" s="52"/>
      <c r="FB6">
        <v>12</v>
      </c>
      <c r="FC6">
        <v>0</v>
      </c>
      <c r="FD6" s="26">
        <v>30</v>
      </c>
      <c r="FE6" s="52">
        <v>0</v>
      </c>
      <c r="FI6" s="4"/>
      <c r="FJ6" s="52"/>
      <c r="FN6" s="4"/>
      <c r="FO6" s="52"/>
      <c r="FS6" s="4"/>
      <c r="FT6" s="52"/>
      <c r="FX6" s="4"/>
      <c r="FY6" s="52"/>
      <c r="GE6" s="30"/>
    </row>
    <row r="7" spans="1:191" x14ac:dyDescent="0.25">
      <c r="A7" s="77" t="str">
        <f>CN2</f>
        <v>Goyal S</v>
      </c>
      <c r="B7" s="86">
        <f>CN44</f>
        <v>19</v>
      </c>
      <c r="C7" s="88">
        <f>CO44</f>
        <v>114</v>
      </c>
      <c r="D7" s="88">
        <f>CP44</f>
        <v>3</v>
      </c>
      <c r="E7" s="88">
        <f>CQ44</f>
        <v>102</v>
      </c>
      <c r="F7" s="88">
        <f>CR44</f>
        <v>1</v>
      </c>
      <c r="G7" s="94">
        <f t="shared" si="0"/>
        <v>102</v>
      </c>
      <c r="H7" s="95"/>
      <c r="I7" s="94">
        <f t="shared" ref="I7:I9" si="3">C7/F7</f>
        <v>114</v>
      </c>
      <c r="J7" s="94">
        <f t="shared" ref="J7:J9" si="4">6*E7/C7</f>
        <v>5.3684210526315788</v>
      </c>
      <c r="K7" s="20"/>
      <c r="L7" s="68"/>
      <c r="M7" s="22">
        <v>24</v>
      </c>
      <c r="N7" s="22">
        <v>0</v>
      </c>
      <c r="O7" s="22">
        <v>37</v>
      </c>
      <c r="P7" s="69">
        <v>0</v>
      </c>
      <c r="Q7" s="71"/>
      <c r="R7" s="22">
        <v>18</v>
      </c>
      <c r="S7" s="22">
        <v>0</v>
      </c>
      <c r="T7" s="22">
        <v>32</v>
      </c>
      <c r="U7" s="22">
        <v>0</v>
      </c>
      <c r="V7" s="68"/>
      <c r="W7" s="22">
        <v>24</v>
      </c>
      <c r="X7" s="22">
        <v>0</v>
      </c>
      <c r="Y7" s="22">
        <v>25</v>
      </c>
      <c r="Z7" s="22">
        <v>1</v>
      </c>
      <c r="AA7" s="74"/>
      <c r="AB7" s="22">
        <v>24</v>
      </c>
      <c r="AC7" s="22">
        <v>0</v>
      </c>
      <c r="AD7" s="22">
        <v>17</v>
      </c>
      <c r="AE7" s="22">
        <v>1</v>
      </c>
      <c r="AF7" s="71"/>
      <c r="AG7" s="91">
        <v>36</v>
      </c>
      <c r="AH7" s="91">
        <v>0</v>
      </c>
      <c r="AI7" s="91">
        <v>34</v>
      </c>
      <c r="AJ7" s="91">
        <v>2</v>
      </c>
      <c r="AK7" s="68"/>
      <c r="AP7" s="68"/>
      <c r="AQ7" s="22">
        <v>26</v>
      </c>
      <c r="AR7" s="22">
        <v>1</v>
      </c>
      <c r="AS7" s="22">
        <v>15</v>
      </c>
      <c r="AT7" s="22">
        <v>1</v>
      </c>
      <c r="AU7" s="68"/>
      <c r="AV7" s="91">
        <v>24</v>
      </c>
      <c r="AW7" s="91">
        <v>0</v>
      </c>
      <c r="AX7" s="91">
        <v>21</v>
      </c>
      <c r="AY7" s="91">
        <v>2</v>
      </c>
      <c r="AZ7" s="71"/>
      <c r="BA7" s="69"/>
      <c r="BB7" s="91"/>
      <c r="BC7" s="91"/>
      <c r="BD7" s="91"/>
      <c r="BE7" s="71"/>
      <c r="BF7" s="69">
        <v>30</v>
      </c>
      <c r="BG7" s="91">
        <v>1</v>
      </c>
      <c r="BH7" s="91">
        <v>19</v>
      </c>
      <c r="BI7" s="91">
        <v>0</v>
      </c>
      <c r="BJ7" s="71"/>
      <c r="BK7" s="70">
        <v>12</v>
      </c>
      <c r="BL7" s="22">
        <v>0</v>
      </c>
      <c r="BM7" s="22">
        <v>12</v>
      </c>
      <c r="BN7" s="22">
        <v>0</v>
      </c>
      <c r="BO7" s="71"/>
      <c r="BP7" s="91">
        <v>24</v>
      </c>
      <c r="BQ7" s="91">
        <v>1</v>
      </c>
      <c r="BR7" s="91">
        <v>10</v>
      </c>
      <c r="BS7" s="91">
        <v>0</v>
      </c>
      <c r="BT7" s="71"/>
      <c r="BU7" s="91">
        <v>18</v>
      </c>
      <c r="BV7" s="91">
        <v>0</v>
      </c>
      <c r="BW7" s="91">
        <v>31</v>
      </c>
      <c r="BX7" s="91">
        <v>0</v>
      </c>
      <c r="BY7" s="71"/>
      <c r="BZ7" s="90"/>
      <c r="CA7" s="90"/>
      <c r="CB7" s="90"/>
      <c r="CC7" s="90"/>
      <c r="CD7" s="93"/>
      <c r="CE7" s="69">
        <v>24</v>
      </c>
      <c r="CF7" s="69">
        <v>0</v>
      </c>
      <c r="CG7" s="69">
        <v>21</v>
      </c>
      <c r="CH7" s="69">
        <v>0</v>
      </c>
      <c r="CI7" s="30"/>
      <c r="CN7" s="30"/>
      <c r="CO7" s="22">
        <v>12</v>
      </c>
      <c r="CP7">
        <v>0</v>
      </c>
      <c r="CQ7">
        <v>11</v>
      </c>
      <c r="CR7">
        <v>0</v>
      </c>
      <c r="CS7" s="30"/>
      <c r="CX7" s="30"/>
      <c r="DC7" s="30"/>
      <c r="DG7" s="52"/>
      <c r="DL7" s="52"/>
      <c r="DN7">
        <v>24</v>
      </c>
      <c r="DO7">
        <v>1</v>
      </c>
      <c r="DP7" s="26">
        <v>19</v>
      </c>
      <c r="DQ7" s="52">
        <v>1</v>
      </c>
      <c r="DU7" s="4"/>
      <c r="DV7" s="52"/>
      <c r="DZ7" s="4"/>
      <c r="EA7" s="52"/>
      <c r="EE7" s="4"/>
      <c r="EF7" s="52"/>
      <c r="EJ7" s="4"/>
      <c r="EK7" s="52"/>
      <c r="EO7" s="4"/>
      <c r="EP7" s="52"/>
      <c r="ET7" s="4"/>
      <c r="EU7" s="52"/>
      <c r="EY7" s="4"/>
      <c r="EZ7" s="52"/>
      <c r="FB7">
        <v>18</v>
      </c>
      <c r="FC7">
        <v>0</v>
      </c>
      <c r="FD7" s="26">
        <v>30</v>
      </c>
      <c r="FE7" s="52">
        <v>0</v>
      </c>
      <c r="FI7" s="4"/>
      <c r="FJ7" s="52"/>
      <c r="FN7" s="4"/>
      <c r="FO7" s="52"/>
      <c r="FS7" s="4"/>
      <c r="FT7" s="52"/>
      <c r="FX7" s="4"/>
      <c r="FY7" s="52"/>
      <c r="GE7" s="30"/>
    </row>
    <row r="8" spans="1:191" x14ac:dyDescent="0.25">
      <c r="A8" t="s">
        <v>1152</v>
      </c>
      <c r="B8" s="86">
        <f>FA44</f>
        <v>19</v>
      </c>
      <c r="C8" s="22">
        <f>FB44</f>
        <v>114</v>
      </c>
      <c r="D8" s="22">
        <f>FC44</f>
        <v>1</v>
      </c>
      <c r="E8" s="22">
        <f>FD44</f>
        <v>134</v>
      </c>
      <c r="F8" s="22">
        <f>FE44</f>
        <v>6</v>
      </c>
      <c r="G8" s="94">
        <f t="shared" si="0"/>
        <v>22.333333333333332</v>
      </c>
      <c r="H8" s="1">
        <v>1</v>
      </c>
      <c r="I8" s="94">
        <f t="shared" si="3"/>
        <v>19</v>
      </c>
      <c r="J8" s="94">
        <f t="shared" si="4"/>
        <v>7.0526315789473681</v>
      </c>
      <c r="K8" s="20"/>
      <c r="L8" s="68"/>
      <c r="M8" s="22">
        <v>30</v>
      </c>
      <c r="N8" s="22">
        <v>0</v>
      </c>
      <c r="O8" s="22">
        <v>37</v>
      </c>
      <c r="P8" s="69">
        <v>1</v>
      </c>
      <c r="Q8" s="68"/>
      <c r="R8" s="22">
        <v>24</v>
      </c>
      <c r="S8" s="22">
        <v>0</v>
      </c>
      <c r="T8" s="22">
        <v>41</v>
      </c>
      <c r="U8" s="22">
        <v>0</v>
      </c>
      <c r="V8" s="68"/>
      <c r="W8" s="22">
        <v>30</v>
      </c>
      <c r="X8" s="22">
        <v>0</v>
      </c>
      <c r="Y8" s="22">
        <v>26</v>
      </c>
      <c r="Z8" s="22">
        <v>0</v>
      </c>
      <c r="AA8" s="74"/>
      <c r="AB8" s="22">
        <v>18</v>
      </c>
      <c r="AC8" s="22">
        <v>0</v>
      </c>
      <c r="AD8" s="22">
        <v>35</v>
      </c>
      <c r="AE8" s="22">
        <v>2</v>
      </c>
      <c r="AF8" s="71"/>
      <c r="AG8" s="91">
        <v>30</v>
      </c>
      <c r="AH8" s="91">
        <v>0</v>
      </c>
      <c r="AI8" s="91">
        <v>20</v>
      </c>
      <c r="AJ8" s="91">
        <v>1</v>
      </c>
      <c r="AK8" s="68"/>
      <c r="AL8" s="22"/>
      <c r="AM8" s="22"/>
      <c r="AN8" s="22"/>
      <c r="AO8" s="22"/>
      <c r="AP8" s="68"/>
      <c r="AQ8" s="22">
        <v>12</v>
      </c>
      <c r="AR8" s="22">
        <v>0</v>
      </c>
      <c r="AS8" s="22">
        <v>6</v>
      </c>
      <c r="AT8" s="22">
        <v>1</v>
      </c>
      <c r="AU8" s="68"/>
      <c r="AV8" s="22">
        <v>30</v>
      </c>
      <c r="AW8" s="22">
        <v>0</v>
      </c>
      <c r="AX8" s="22">
        <v>18</v>
      </c>
      <c r="AY8" s="22">
        <v>1</v>
      </c>
      <c r="AZ8" s="71"/>
      <c r="BA8" s="69"/>
      <c r="BB8" s="91"/>
      <c r="BC8" s="91"/>
      <c r="BD8" s="91"/>
      <c r="BE8" s="71"/>
      <c r="BF8" s="70">
        <v>42</v>
      </c>
      <c r="BG8" s="22">
        <v>0</v>
      </c>
      <c r="BH8" s="22">
        <v>39</v>
      </c>
      <c r="BI8" s="22">
        <v>0</v>
      </c>
      <c r="BJ8" s="71"/>
      <c r="BK8" s="70">
        <v>24</v>
      </c>
      <c r="BL8" s="22">
        <v>0</v>
      </c>
      <c r="BM8" s="22">
        <v>23</v>
      </c>
      <c r="BN8" s="22">
        <v>1</v>
      </c>
      <c r="BO8" s="71"/>
      <c r="BT8" s="71"/>
      <c r="BU8" s="91">
        <v>24</v>
      </c>
      <c r="BV8" s="91">
        <v>0</v>
      </c>
      <c r="BW8" s="91">
        <v>25</v>
      </c>
      <c r="BX8" s="91">
        <v>2</v>
      </c>
      <c r="BY8" s="71"/>
      <c r="BZ8" s="90"/>
      <c r="CA8" s="90"/>
      <c r="CB8" s="90"/>
      <c r="CC8" s="90"/>
      <c r="CD8" s="93"/>
      <c r="CE8" s="69">
        <v>30</v>
      </c>
      <c r="CF8" s="69">
        <v>1</v>
      </c>
      <c r="CG8" s="69">
        <v>16</v>
      </c>
      <c r="CH8" s="69">
        <v>1</v>
      </c>
      <c r="CI8" s="30"/>
      <c r="CJ8" s="92"/>
      <c r="CK8" s="92"/>
      <c r="CL8" s="92"/>
      <c r="CM8" s="28"/>
      <c r="CN8" s="30"/>
      <c r="CS8" s="30"/>
      <c r="CX8" s="30"/>
      <c r="DC8" s="30"/>
      <c r="DG8" s="52"/>
      <c r="DL8" s="52"/>
      <c r="DP8" s="26"/>
      <c r="DQ8" s="52"/>
      <c r="DU8" s="4"/>
      <c r="DV8" s="52"/>
      <c r="DZ8" s="4"/>
      <c r="EA8" s="52"/>
      <c r="EE8" s="4"/>
      <c r="EF8" s="52"/>
      <c r="EJ8" s="4"/>
      <c r="EK8" s="52"/>
      <c r="EO8" s="4"/>
      <c r="EP8" s="52"/>
      <c r="ET8" s="4"/>
      <c r="EU8" s="52"/>
      <c r="EY8" s="4"/>
      <c r="EZ8" s="52"/>
      <c r="FD8" s="4"/>
      <c r="FE8" s="52"/>
      <c r="FI8" s="4"/>
      <c r="FJ8" s="52"/>
      <c r="FN8" s="4"/>
      <c r="FO8" s="52"/>
      <c r="FS8" s="4"/>
      <c r="FT8" s="52"/>
      <c r="FX8" s="4"/>
      <c r="FY8" s="52"/>
      <c r="GE8" s="30"/>
    </row>
    <row r="9" spans="1:191" x14ac:dyDescent="0.25">
      <c r="A9" s="77" t="str">
        <f>EV2</f>
        <v>Jamal</v>
      </c>
      <c r="B9" s="86">
        <f>EV44</f>
        <v>10</v>
      </c>
      <c r="C9" s="88">
        <f>EW44</f>
        <v>60</v>
      </c>
      <c r="D9" s="88">
        <f>EX44</f>
        <v>0</v>
      </c>
      <c r="E9" s="88">
        <f>EY44</f>
        <v>61</v>
      </c>
      <c r="F9" s="88">
        <f>EZ44</f>
        <v>1</v>
      </c>
      <c r="G9" s="94">
        <f t="shared" si="0"/>
        <v>61</v>
      </c>
      <c r="I9" s="94">
        <f t="shared" si="3"/>
        <v>60</v>
      </c>
      <c r="J9" s="94">
        <f t="shared" si="4"/>
        <v>6.1</v>
      </c>
      <c r="K9" s="20"/>
      <c r="L9" s="68"/>
      <c r="M9" s="22">
        <v>18</v>
      </c>
      <c r="N9" s="22">
        <v>0</v>
      </c>
      <c r="O9" s="22">
        <v>18</v>
      </c>
      <c r="P9" s="69">
        <v>0</v>
      </c>
      <c r="Q9" s="68"/>
      <c r="R9" s="22">
        <v>12</v>
      </c>
      <c r="S9" s="22">
        <v>0</v>
      </c>
      <c r="T9" s="22">
        <v>32</v>
      </c>
      <c r="U9" s="22">
        <v>0</v>
      </c>
      <c r="V9" s="68"/>
      <c r="W9" s="22">
        <v>12</v>
      </c>
      <c r="X9" s="22">
        <v>0</v>
      </c>
      <c r="Y9" s="22">
        <v>11</v>
      </c>
      <c r="Z9" s="22">
        <v>0</v>
      </c>
      <c r="AA9" s="68"/>
      <c r="AB9" s="22">
        <v>6</v>
      </c>
      <c r="AC9" s="22">
        <v>0</v>
      </c>
      <c r="AD9" s="22">
        <v>10</v>
      </c>
      <c r="AE9" s="22">
        <v>0</v>
      </c>
      <c r="AF9" s="68"/>
      <c r="AG9" s="22">
        <v>12</v>
      </c>
      <c r="AH9" s="22">
        <v>0</v>
      </c>
      <c r="AI9" s="22">
        <v>16</v>
      </c>
      <c r="AJ9" s="22">
        <v>0</v>
      </c>
      <c r="AK9" s="68"/>
      <c r="AL9" s="22"/>
      <c r="AM9" s="22"/>
      <c r="AN9" s="22"/>
      <c r="AO9" s="22"/>
      <c r="AP9" s="68"/>
      <c r="AQ9" s="22">
        <v>12</v>
      </c>
      <c r="AR9" s="22">
        <v>0</v>
      </c>
      <c r="AS9" s="22">
        <v>35</v>
      </c>
      <c r="AT9" s="22">
        <v>0</v>
      </c>
      <c r="AU9" s="68"/>
      <c r="AV9" s="22">
        <v>9</v>
      </c>
      <c r="AW9" s="22">
        <v>0</v>
      </c>
      <c r="AX9" s="22">
        <v>18</v>
      </c>
      <c r="AY9" s="22">
        <v>0</v>
      </c>
      <c r="AZ9" s="71"/>
      <c r="BA9" s="69"/>
      <c r="BB9" s="91"/>
      <c r="BC9" s="91"/>
      <c r="BD9" s="91"/>
      <c r="BE9" s="71"/>
      <c r="BF9" s="69">
        <v>48</v>
      </c>
      <c r="BG9" s="22">
        <v>0</v>
      </c>
      <c r="BH9" s="22">
        <v>60</v>
      </c>
      <c r="BI9" s="22">
        <v>4</v>
      </c>
      <c r="BJ9" s="68"/>
      <c r="BK9" s="69">
        <v>4</v>
      </c>
      <c r="BL9" s="22">
        <v>0</v>
      </c>
      <c r="BM9" s="22">
        <v>2</v>
      </c>
      <c r="BN9" s="22">
        <v>0</v>
      </c>
      <c r="BO9" s="68"/>
      <c r="BP9" s="22"/>
      <c r="BQ9" s="22"/>
      <c r="BR9" s="22"/>
      <c r="BS9" s="22"/>
      <c r="BT9" s="68"/>
      <c r="BU9" s="22">
        <v>12</v>
      </c>
      <c r="BV9" s="22">
        <v>0</v>
      </c>
      <c r="BW9" s="22">
        <v>31</v>
      </c>
      <c r="BX9" s="22">
        <v>0</v>
      </c>
      <c r="BY9" s="68"/>
      <c r="CD9" s="30"/>
      <c r="CE9" s="69">
        <v>24</v>
      </c>
      <c r="CF9" s="69">
        <v>0</v>
      </c>
      <c r="CG9" s="69">
        <v>28</v>
      </c>
      <c r="CH9" s="69">
        <v>2</v>
      </c>
      <c r="CI9" s="30"/>
      <c r="CJ9" s="92"/>
      <c r="CK9" s="92"/>
      <c r="CL9" s="92"/>
      <c r="CM9" s="28"/>
      <c r="CN9" s="30"/>
      <c r="CS9" s="30"/>
      <c r="CX9" s="30"/>
      <c r="DC9" s="30"/>
      <c r="DG9" s="52"/>
      <c r="DL9" s="52"/>
      <c r="DP9" s="4"/>
      <c r="DQ9" s="52"/>
      <c r="DU9" s="4"/>
      <c r="DV9" s="52"/>
      <c r="DZ9" s="4"/>
      <c r="EA9" s="52"/>
      <c r="EE9" s="4"/>
      <c r="EF9" s="52"/>
      <c r="EJ9" s="4"/>
      <c r="EK9" s="52"/>
      <c r="EO9" s="4"/>
      <c r="EP9" s="52"/>
      <c r="ET9" s="4"/>
      <c r="EU9" s="52"/>
      <c r="EY9" s="4"/>
      <c r="EZ9" s="52"/>
      <c r="FD9" s="4"/>
      <c r="FE9" s="52"/>
      <c r="FI9" s="4"/>
      <c r="FJ9" s="52"/>
      <c r="FN9" s="4"/>
      <c r="FO9" s="52"/>
      <c r="FS9" s="4"/>
      <c r="FT9" s="52"/>
      <c r="FX9" s="4"/>
      <c r="FY9" s="52"/>
      <c r="GE9" s="30"/>
    </row>
    <row r="10" spans="1:191" x14ac:dyDescent="0.25">
      <c r="A10" s="78" t="str">
        <f>AA2</f>
        <v>Lewis</v>
      </c>
      <c r="B10" s="86">
        <f>AA44</f>
        <v>125</v>
      </c>
      <c r="C10" s="88">
        <f>AB44</f>
        <v>750</v>
      </c>
      <c r="D10" s="88">
        <f>AC44</f>
        <v>11</v>
      </c>
      <c r="E10" s="88">
        <f>AD44</f>
        <v>554</v>
      </c>
      <c r="F10" s="88">
        <f>AE44</f>
        <v>31</v>
      </c>
      <c r="G10" s="94">
        <f t="shared" si="0"/>
        <v>17.870967741935484</v>
      </c>
      <c r="H10" s="95">
        <v>3</v>
      </c>
      <c r="I10" s="94">
        <f t="shared" ref="I10:I12" si="5">C10/F10</f>
        <v>24.193548387096776</v>
      </c>
      <c r="J10" s="94">
        <f t="shared" ref="J10:J12" si="6">6*E10/C10</f>
        <v>4.4320000000000004</v>
      </c>
      <c r="K10" s="20"/>
      <c r="L10" s="68"/>
      <c r="M10" s="22">
        <v>18</v>
      </c>
      <c r="N10" s="22">
        <v>0</v>
      </c>
      <c r="O10" s="22">
        <v>17</v>
      </c>
      <c r="P10" s="69">
        <v>1</v>
      </c>
      <c r="Q10" s="68"/>
      <c r="R10" s="22">
        <v>12</v>
      </c>
      <c r="S10" s="22">
        <v>0</v>
      </c>
      <c r="T10" s="22">
        <v>8</v>
      </c>
      <c r="U10" s="22">
        <v>0</v>
      </c>
      <c r="V10" s="68"/>
      <c r="W10" s="22">
        <v>44</v>
      </c>
      <c r="X10" s="22">
        <v>1</v>
      </c>
      <c r="Y10" s="22">
        <v>29</v>
      </c>
      <c r="Z10" s="22">
        <v>2</v>
      </c>
      <c r="AA10" s="68"/>
      <c r="AB10" s="22">
        <v>36</v>
      </c>
      <c r="AC10" s="22">
        <v>0</v>
      </c>
      <c r="AD10" s="22">
        <v>10</v>
      </c>
      <c r="AE10" s="22">
        <v>3</v>
      </c>
      <c r="AF10" s="68"/>
      <c r="AG10" s="22">
        <v>48</v>
      </c>
      <c r="AH10" s="22">
        <v>1</v>
      </c>
      <c r="AI10" s="22">
        <v>36</v>
      </c>
      <c r="AJ10" s="22">
        <v>2</v>
      </c>
      <c r="AK10" s="68"/>
      <c r="AL10" s="22"/>
      <c r="AM10" s="22"/>
      <c r="AN10" s="22"/>
      <c r="AO10" s="22"/>
      <c r="AP10" s="68"/>
      <c r="AQ10" s="22">
        <v>30</v>
      </c>
      <c r="AR10" s="22">
        <v>0</v>
      </c>
      <c r="AS10" s="22">
        <v>23</v>
      </c>
      <c r="AT10" s="72">
        <v>1</v>
      </c>
      <c r="AU10" s="68"/>
      <c r="AV10" s="22">
        <v>24</v>
      </c>
      <c r="AW10" s="22">
        <v>0</v>
      </c>
      <c r="AX10" s="22">
        <v>10</v>
      </c>
      <c r="AY10" s="72">
        <v>0</v>
      </c>
      <c r="AZ10" s="68"/>
      <c r="BA10" s="70"/>
      <c r="BB10" s="22"/>
      <c r="BC10" s="22"/>
      <c r="BD10" s="22"/>
      <c r="BE10" s="68"/>
      <c r="BF10" s="69">
        <v>30</v>
      </c>
      <c r="BG10" s="22">
        <v>1</v>
      </c>
      <c r="BH10" s="22">
        <v>16</v>
      </c>
      <c r="BI10" s="22">
        <v>1</v>
      </c>
      <c r="BJ10" s="68"/>
      <c r="BK10" s="69">
        <v>18</v>
      </c>
      <c r="BL10" s="22">
        <v>0</v>
      </c>
      <c r="BM10" s="22">
        <v>22</v>
      </c>
      <c r="BN10" s="22">
        <v>1</v>
      </c>
      <c r="BO10" s="68"/>
      <c r="BP10" s="22"/>
      <c r="BQ10" s="22"/>
      <c r="BR10" s="22"/>
      <c r="BS10" s="22"/>
      <c r="BT10" s="68"/>
      <c r="BU10" s="22">
        <v>24</v>
      </c>
      <c r="BV10" s="22">
        <v>0</v>
      </c>
      <c r="BW10" s="22">
        <v>41</v>
      </c>
      <c r="BX10" s="22">
        <v>1</v>
      </c>
      <c r="BY10" s="68"/>
      <c r="CD10" s="30"/>
      <c r="CE10" s="69">
        <v>42</v>
      </c>
      <c r="CF10" s="69">
        <v>0</v>
      </c>
      <c r="CG10" s="69">
        <v>34</v>
      </c>
      <c r="CH10" s="69">
        <v>0</v>
      </c>
      <c r="CI10" s="30"/>
      <c r="CJ10" s="92"/>
      <c r="CK10" s="92"/>
      <c r="CL10" s="92"/>
      <c r="CM10" s="28"/>
      <c r="CN10" s="30"/>
      <c r="CS10" s="30"/>
      <c r="CX10" s="30"/>
      <c r="DC10" s="30"/>
      <c r="DG10" s="52"/>
      <c r="DL10" s="52"/>
      <c r="DP10" s="4"/>
      <c r="DQ10" s="52"/>
      <c r="DU10" s="4"/>
      <c r="DV10" s="52"/>
      <c r="DZ10" s="4"/>
      <c r="EA10" s="52"/>
      <c r="EE10" s="4"/>
      <c r="EF10" s="52"/>
      <c r="EJ10" s="4"/>
      <c r="EK10" s="52"/>
      <c r="EO10" s="4"/>
      <c r="EP10" s="52"/>
      <c r="ET10" s="4"/>
      <c r="EU10" s="52"/>
      <c r="EY10" s="4"/>
      <c r="EZ10" s="52"/>
      <c r="FD10" s="4"/>
      <c r="FE10" s="52"/>
      <c r="FI10" s="4"/>
      <c r="FJ10" s="52"/>
      <c r="FN10" s="4"/>
      <c r="FO10" s="52"/>
      <c r="FS10" s="4"/>
      <c r="FT10" s="52"/>
      <c r="FX10" s="4"/>
      <c r="FY10" s="52"/>
      <c r="GE10" s="30"/>
    </row>
    <row r="11" spans="1:191" x14ac:dyDescent="0.25">
      <c r="A11" s="76" t="str">
        <f>AP2</f>
        <v>O'Reilly</v>
      </c>
      <c r="B11" s="86">
        <f>AP44</f>
        <v>59.3</v>
      </c>
      <c r="C11" s="88">
        <f>AQ44</f>
        <v>357</v>
      </c>
      <c r="D11" s="88">
        <f>AR44</f>
        <v>2</v>
      </c>
      <c r="E11" s="88">
        <f>AS44</f>
        <v>350</v>
      </c>
      <c r="F11" s="88">
        <f>AT44</f>
        <v>18</v>
      </c>
      <c r="G11" s="94">
        <f t="shared" ref="G11:G12" si="7">E11/F11</f>
        <v>19.444444444444443</v>
      </c>
      <c r="H11" s="95">
        <v>2</v>
      </c>
      <c r="I11" s="94">
        <f t="shared" si="5"/>
        <v>19.833333333333332</v>
      </c>
      <c r="J11" s="94">
        <f t="shared" si="6"/>
        <v>5.882352941176471</v>
      </c>
      <c r="K11" s="20"/>
      <c r="L11" s="68"/>
      <c r="Q11" s="68"/>
      <c r="R11" s="22"/>
      <c r="S11" s="22"/>
      <c r="T11" s="22"/>
      <c r="U11" s="22"/>
      <c r="V11" s="68"/>
      <c r="W11" s="22">
        <v>24</v>
      </c>
      <c r="X11" s="22">
        <v>0</v>
      </c>
      <c r="Y11" s="22">
        <v>21</v>
      </c>
      <c r="Z11" s="22">
        <v>3</v>
      </c>
      <c r="AA11" s="68"/>
      <c r="AB11" s="22">
        <v>24</v>
      </c>
      <c r="AC11" s="22">
        <v>1</v>
      </c>
      <c r="AD11" s="22">
        <v>23</v>
      </c>
      <c r="AE11" s="22">
        <v>2</v>
      </c>
      <c r="AF11" s="68"/>
      <c r="AG11" s="22">
        <v>24</v>
      </c>
      <c r="AH11" s="22">
        <v>0</v>
      </c>
      <c r="AI11" s="22">
        <v>28</v>
      </c>
      <c r="AJ11" s="22">
        <v>0</v>
      </c>
      <c r="AK11" s="68"/>
      <c r="AL11" s="22"/>
      <c r="AM11" s="22"/>
      <c r="AN11" s="22"/>
      <c r="AO11" s="22"/>
      <c r="AP11" s="68"/>
      <c r="AQ11" s="22">
        <v>6</v>
      </c>
      <c r="AR11" s="22">
        <v>0</v>
      </c>
      <c r="AS11" s="22">
        <v>7</v>
      </c>
      <c r="AT11" s="96">
        <v>0</v>
      </c>
      <c r="AV11" s="22">
        <v>24</v>
      </c>
      <c r="AW11" s="22">
        <v>0</v>
      </c>
      <c r="AX11" s="22">
        <v>22</v>
      </c>
      <c r="AY11" s="72">
        <v>0</v>
      </c>
      <c r="AZ11" s="68"/>
      <c r="BA11" s="70"/>
      <c r="BB11" s="22"/>
      <c r="BC11" s="22"/>
      <c r="BD11" s="22"/>
      <c r="BE11" s="68"/>
      <c r="BF11" s="69">
        <v>24</v>
      </c>
      <c r="BG11" s="22">
        <v>0</v>
      </c>
      <c r="BH11" s="22">
        <v>18</v>
      </c>
      <c r="BI11" s="22">
        <v>1</v>
      </c>
      <c r="BJ11" s="30"/>
      <c r="BK11" s="69">
        <v>24</v>
      </c>
      <c r="BL11" s="22">
        <v>0</v>
      </c>
      <c r="BM11" s="22">
        <v>21</v>
      </c>
      <c r="BN11" s="22">
        <v>0</v>
      </c>
      <c r="BO11" s="68"/>
      <c r="BP11" s="22"/>
      <c r="BQ11" s="22"/>
      <c r="BR11" s="22"/>
      <c r="BS11" s="22"/>
      <c r="BT11" s="68"/>
      <c r="BU11" s="22">
        <v>12</v>
      </c>
      <c r="BV11" s="22">
        <v>0</v>
      </c>
      <c r="BW11" s="22">
        <v>2</v>
      </c>
      <c r="BX11" s="22">
        <v>2</v>
      </c>
      <c r="BY11" s="68"/>
      <c r="CD11" s="30"/>
      <c r="CE11" s="69">
        <v>12</v>
      </c>
      <c r="CF11" s="69">
        <v>0</v>
      </c>
      <c r="CG11" s="69">
        <v>18</v>
      </c>
      <c r="CH11" s="69">
        <v>1</v>
      </c>
      <c r="CI11" s="30"/>
      <c r="CJ11" s="92"/>
      <c r="CK11" s="92"/>
      <c r="CL11" s="92"/>
      <c r="CM11" s="28"/>
      <c r="CN11" s="30"/>
      <c r="CS11" s="30"/>
      <c r="CX11" s="30"/>
      <c r="DC11" s="30"/>
      <c r="DG11" s="52"/>
      <c r="DL11" s="52"/>
      <c r="DP11" s="4"/>
      <c r="DQ11" s="52"/>
      <c r="DU11" s="4"/>
      <c r="DV11" s="52"/>
      <c r="DZ11" s="4"/>
      <c r="EA11" s="52"/>
      <c r="EE11" s="4"/>
      <c r="EF11" s="52"/>
      <c r="EJ11" s="4"/>
      <c r="EK11" s="52"/>
      <c r="EO11" s="4"/>
      <c r="EP11" s="52"/>
      <c r="ET11" s="4"/>
      <c r="EU11" s="52"/>
      <c r="EY11" s="4"/>
      <c r="EZ11" s="52"/>
      <c r="FD11" s="4"/>
      <c r="FE11" s="52"/>
      <c r="FI11" s="4"/>
      <c r="FJ11" s="52"/>
      <c r="FN11" s="4"/>
      <c r="FO11" s="52"/>
      <c r="FS11" s="4"/>
      <c r="FT11" s="52"/>
      <c r="FX11" s="4"/>
      <c r="FY11" s="52"/>
      <c r="GE11" s="30"/>
    </row>
    <row r="12" spans="1:191" x14ac:dyDescent="0.25">
      <c r="A12" s="76" t="str">
        <f>AU2</f>
        <v>Owens R</v>
      </c>
      <c r="B12" s="86">
        <f>AU44</f>
        <v>36.299999999999997</v>
      </c>
      <c r="C12" s="88">
        <f>AV44</f>
        <v>219</v>
      </c>
      <c r="D12" s="88">
        <f>AW44</f>
        <v>1</v>
      </c>
      <c r="E12" s="88">
        <f>AX44</f>
        <v>187</v>
      </c>
      <c r="F12" s="88">
        <f>AY44</f>
        <v>8</v>
      </c>
      <c r="G12" s="94">
        <f t="shared" si="7"/>
        <v>23.375</v>
      </c>
      <c r="H12" s="95"/>
      <c r="I12" s="94">
        <f t="shared" si="5"/>
        <v>27.375</v>
      </c>
      <c r="J12" s="94">
        <f t="shared" si="6"/>
        <v>5.1232876712328768</v>
      </c>
      <c r="K12" s="20"/>
      <c r="L12" s="68"/>
      <c r="Q12" s="68"/>
      <c r="R12" s="22"/>
      <c r="S12" s="22"/>
      <c r="T12" s="22"/>
      <c r="U12" s="22"/>
      <c r="V12" s="68"/>
      <c r="W12" s="22">
        <v>48</v>
      </c>
      <c r="X12" s="22">
        <v>2</v>
      </c>
      <c r="Y12" s="22">
        <v>17</v>
      </c>
      <c r="Z12" s="22">
        <v>0</v>
      </c>
      <c r="AA12" s="68"/>
      <c r="AB12" s="22">
        <v>42</v>
      </c>
      <c r="AC12" s="22">
        <v>4</v>
      </c>
      <c r="AD12" s="22">
        <v>4</v>
      </c>
      <c r="AE12" s="22">
        <v>1</v>
      </c>
      <c r="AF12" s="68"/>
      <c r="AG12" s="22">
        <v>48</v>
      </c>
      <c r="AH12" s="22">
        <v>2</v>
      </c>
      <c r="AI12" s="22">
        <v>35</v>
      </c>
      <c r="AJ12" s="22">
        <v>2</v>
      </c>
      <c r="AK12" s="68"/>
      <c r="AL12" s="22"/>
      <c r="AM12" s="22"/>
      <c r="AN12" s="22"/>
      <c r="AO12" s="22"/>
      <c r="AP12" s="68"/>
      <c r="AQ12" s="22">
        <v>17</v>
      </c>
      <c r="AR12" s="22">
        <v>0</v>
      </c>
      <c r="AS12" s="22">
        <v>9</v>
      </c>
      <c r="AT12" s="72">
        <v>3</v>
      </c>
      <c r="AV12" s="22">
        <v>24</v>
      </c>
      <c r="AW12" s="22">
        <v>1</v>
      </c>
      <c r="AX12" s="22">
        <v>15</v>
      </c>
      <c r="AY12" s="72">
        <v>0</v>
      </c>
      <c r="BE12" s="30"/>
      <c r="BJ12" s="30"/>
      <c r="BO12" s="68"/>
      <c r="BP12" s="70"/>
      <c r="BQ12" s="22"/>
      <c r="BR12" s="22"/>
      <c r="BS12" s="22"/>
      <c r="BT12" s="68"/>
      <c r="BU12" s="22">
        <v>18</v>
      </c>
      <c r="BV12" s="22">
        <v>0</v>
      </c>
      <c r="BW12" s="22">
        <v>36</v>
      </c>
      <c r="BX12" s="22">
        <v>0</v>
      </c>
      <c r="BY12" s="68"/>
      <c r="CD12" s="30"/>
      <c r="CE12" s="69">
        <v>48</v>
      </c>
      <c r="CF12" s="69">
        <v>1</v>
      </c>
      <c r="CG12" s="69">
        <v>39</v>
      </c>
      <c r="CH12" s="69">
        <v>0</v>
      </c>
      <c r="CI12" s="30"/>
      <c r="CJ12" s="92"/>
      <c r="CK12" s="92"/>
      <c r="CL12" s="92"/>
      <c r="CM12" s="28"/>
      <c r="CN12" s="30"/>
      <c r="CS12" s="30"/>
      <c r="CX12" s="30"/>
      <c r="DC12" s="30"/>
      <c r="DG12" s="52"/>
      <c r="DL12" s="4"/>
      <c r="DM12" s="30"/>
      <c r="DP12" s="4"/>
      <c r="DQ12" s="52"/>
      <c r="DU12" s="4"/>
      <c r="DV12" s="52"/>
      <c r="DZ12" s="4"/>
      <c r="EA12" s="52"/>
      <c r="EE12" s="4"/>
      <c r="EF12" s="52"/>
      <c r="EJ12" s="4"/>
      <c r="EK12" s="52"/>
      <c r="EO12" s="4"/>
      <c r="EP12" s="52"/>
      <c r="ET12" s="4"/>
      <c r="EU12" s="52"/>
      <c r="EY12" s="4"/>
      <c r="EZ12" s="52"/>
      <c r="FD12" s="4"/>
      <c r="FE12" s="52"/>
      <c r="FI12" s="4"/>
      <c r="FJ12" s="52"/>
      <c r="FN12" s="4"/>
      <c r="FO12" s="52"/>
      <c r="FS12" s="4"/>
      <c r="FT12" s="52"/>
      <c r="FX12" s="4"/>
      <c r="FY12" s="52"/>
      <c r="GE12" s="30"/>
    </row>
    <row r="13" spans="1:191" x14ac:dyDescent="0.25">
      <c r="A13" s="76" t="s">
        <v>1149</v>
      </c>
      <c r="B13" s="86">
        <f>DM44</f>
        <v>13</v>
      </c>
      <c r="C13" s="88">
        <f>DN44</f>
        <v>78</v>
      </c>
      <c r="D13" s="88">
        <f>DO44</f>
        <v>1</v>
      </c>
      <c r="E13" s="88">
        <f>DP44</f>
        <v>77</v>
      </c>
      <c r="F13" s="88">
        <f>DQ44</f>
        <v>3</v>
      </c>
      <c r="G13" s="94">
        <f t="shared" ref="G13:G18" si="8">E13/F13</f>
        <v>25.666666666666668</v>
      </c>
      <c r="H13" s="95"/>
      <c r="I13" s="94">
        <f t="shared" ref="I13:I18" si="9">C13/F13</f>
        <v>26</v>
      </c>
      <c r="J13" s="94">
        <f t="shared" ref="J13:J18" si="10">6*E13/C13</f>
        <v>5.9230769230769234</v>
      </c>
      <c r="L13" s="68"/>
      <c r="M13" s="22"/>
      <c r="N13" s="22"/>
      <c r="O13" s="22"/>
      <c r="P13" s="69"/>
      <c r="Q13" s="68"/>
      <c r="R13" s="22"/>
      <c r="S13" s="22"/>
      <c r="T13" s="22"/>
      <c r="U13" s="22"/>
      <c r="V13" s="68"/>
      <c r="W13" s="22">
        <v>48</v>
      </c>
      <c r="X13" s="22">
        <v>2</v>
      </c>
      <c r="Y13" s="22">
        <v>25</v>
      </c>
      <c r="Z13" s="22">
        <v>1</v>
      </c>
      <c r="AA13" s="30"/>
      <c r="AB13" s="22">
        <v>12</v>
      </c>
      <c r="AC13" s="22">
        <v>0</v>
      </c>
      <c r="AD13" s="22">
        <v>12</v>
      </c>
      <c r="AE13" s="70">
        <v>1</v>
      </c>
      <c r="AF13" s="30"/>
      <c r="AG13" s="22">
        <v>24</v>
      </c>
      <c r="AH13" s="22">
        <v>0</v>
      </c>
      <c r="AI13" s="22">
        <v>34</v>
      </c>
      <c r="AJ13" s="70">
        <v>3</v>
      </c>
      <c r="AK13" s="30"/>
      <c r="AP13" s="30"/>
      <c r="AQ13" s="22">
        <v>6</v>
      </c>
      <c r="AR13" s="22">
        <v>0</v>
      </c>
      <c r="AS13" s="22">
        <v>14</v>
      </c>
      <c r="AT13" s="96">
        <v>0</v>
      </c>
      <c r="AV13" s="22">
        <v>12</v>
      </c>
      <c r="AW13" s="22">
        <v>0</v>
      </c>
      <c r="AX13" s="22">
        <v>11</v>
      </c>
      <c r="AY13" s="96">
        <v>0</v>
      </c>
      <c r="BE13" s="30"/>
      <c r="BJ13" s="30"/>
      <c r="BO13" s="30"/>
      <c r="BP13" s="4"/>
      <c r="BT13" s="30"/>
      <c r="BU13" s="22">
        <v>30</v>
      </c>
      <c r="BV13" s="22">
        <v>2</v>
      </c>
      <c r="BW13" s="22">
        <v>20</v>
      </c>
      <c r="BX13" s="22">
        <v>2</v>
      </c>
      <c r="BY13" s="30"/>
      <c r="CD13" s="30"/>
      <c r="CI13" s="30"/>
      <c r="CJ13" s="4"/>
      <c r="CN13" s="30"/>
      <c r="CO13" s="4"/>
      <c r="CS13" s="30"/>
      <c r="CX13" s="30"/>
      <c r="CY13" s="4"/>
      <c r="DC13" s="30"/>
      <c r="DG13" s="4"/>
      <c r="DH13" s="30"/>
      <c r="DL13" s="4"/>
      <c r="DM13" s="30"/>
      <c r="DP13" s="4"/>
      <c r="DQ13" s="52"/>
      <c r="DU13" s="4"/>
      <c r="DV13" s="52"/>
      <c r="DZ13" s="4"/>
      <c r="EA13" s="52"/>
      <c r="EE13" s="4"/>
      <c r="EF13" s="52"/>
      <c r="EJ13" s="4"/>
      <c r="EK13" s="52"/>
      <c r="EO13" s="4"/>
      <c r="EP13" s="52"/>
      <c r="ET13" s="4"/>
      <c r="EU13" s="52"/>
      <c r="EY13" s="4"/>
      <c r="EZ13" s="52"/>
      <c r="FD13" s="4"/>
      <c r="FE13" s="52"/>
      <c r="FI13" s="4"/>
      <c r="FJ13" s="52"/>
      <c r="FN13" s="4"/>
      <c r="FO13" s="52"/>
      <c r="FS13" s="4"/>
      <c r="FT13" s="52"/>
      <c r="FX13" s="4"/>
      <c r="FY13" s="52"/>
      <c r="GE13" s="30"/>
    </row>
    <row r="14" spans="1:191" x14ac:dyDescent="0.25">
      <c r="A14" s="80" t="str">
        <f>BJ2</f>
        <v>Stephens M</v>
      </c>
      <c r="B14" s="86">
        <f>BJ44</f>
        <v>25.4</v>
      </c>
      <c r="C14" s="88">
        <f>BK44</f>
        <v>154</v>
      </c>
      <c r="D14" s="88">
        <f>BL44</f>
        <v>0</v>
      </c>
      <c r="E14" s="88">
        <f>BM44</f>
        <v>165</v>
      </c>
      <c r="F14" s="88">
        <f>BN44</f>
        <v>4</v>
      </c>
      <c r="G14" s="94">
        <f t="shared" si="8"/>
        <v>41.25</v>
      </c>
      <c r="H14" s="95"/>
      <c r="I14" s="94">
        <f t="shared" si="9"/>
        <v>38.5</v>
      </c>
      <c r="J14" s="94">
        <f t="shared" si="10"/>
        <v>6.4285714285714288</v>
      </c>
      <c r="K14" s="7"/>
      <c r="L14" s="68"/>
      <c r="M14" s="22"/>
      <c r="N14" s="22"/>
      <c r="O14" s="22"/>
      <c r="P14" s="22"/>
      <c r="Q14" s="68"/>
      <c r="R14" s="22"/>
      <c r="S14" s="22"/>
      <c r="T14" s="22"/>
      <c r="U14" s="22"/>
      <c r="V14" s="68"/>
      <c r="W14" s="22">
        <v>24</v>
      </c>
      <c r="X14" s="22">
        <v>0</v>
      </c>
      <c r="Y14" s="22">
        <v>26</v>
      </c>
      <c r="Z14" s="22">
        <v>2</v>
      </c>
      <c r="AA14" s="68"/>
      <c r="AB14" s="22">
        <v>24</v>
      </c>
      <c r="AC14" s="22">
        <v>0</v>
      </c>
      <c r="AD14" s="22">
        <v>34</v>
      </c>
      <c r="AE14" s="22">
        <v>0</v>
      </c>
      <c r="AF14" s="68"/>
      <c r="AG14" s="22">
        <v>24</v>
      </c>
      <c r="AH14" s="22">
        <v>0</v>
      </c>
      <c r="AI14" s="22">
        <v>24</v>
      </c>
      <c r="AJ14" s="22">
        <v>2</v>
      </c>
      <c r="AK14" s="68"/>
      <c r="AL14" s="22"/>
      <c r="AM14" s="22"/>
      <c r="AN14" s="22"/>
      <c r="AO14" s="22"/>
      <c r="AP14" s="68"/>
      <c r="AQ14" s="22">
        <v>24</v>
      </c>
      <c r="AR14" s="22">
        <v>0</v>
      </c>
      <c r="AS14" s="22">
        <v>16</v>
      </c>
      <c r="AT14" s="96">
        <v>0</v>
      </c>
      <c r="AZ14" s="30"/>
      <c r="BE14" s="30"/>
      <c r="BF14" s="69"/>
      <c r="BG14" s="22"/>
      <c r="BH14" s="22"/>
      <c r="BI14" s="22"/>
      <c r="BJ14" s="30"/>
      <c r="BK14" s="69"/>
      <c r="BL14" s="22"/>
      <c r="BM14" s="22"/>
      <c r="BN14" s="22"/>
      <c r="BO14" s="68"/>
      <c r="BP14" s="70"/>
      <c r="BQ14" s="22"/>
      <c r="BR14" s="22"/>
      <c r="BS14" s="22"/>
      <c r="BT14" s="68"/>
      <c r="BU14" s="22"/>
      <c r="BV14" s="22"/>
      <c r="BW14" s="22"/>
      <c r="BX14" s="22"/>
      <c r="BY14" s="68"/>
      <c r="CD14" s="30"/>
      <c r="CE14" s="69"/>
      <c r="CF14" s="69"/>
      <c r="CG14" s="69"/>
      <c r="CH14" s="69"/>
      <c r="CI14" s="30"/>
      <c r="CJ14" s="4"/>
      <c r="CN14" s="30"/>
      <c r="CO14" s="4"/>
      <c r="CS14" s="30"/>
      <c r="CX14" s="30"/>
      <c r="CY14" s="4"/>
      <c r="DC14" s="30"/>
      <c r="DG14" s="4"/>
      <c r="DH14" s="30"/>
      <c r="DL14" s="4"/>
      <c r="DM14" s="30"/>
      <c r="DP14" s="4"/>
      <c r="DQ14" s="52"/>
      <c r="DU14" s="4"/>
      <c r="DV14" s="52"/>
      <c r="DZ14" s="4"/>
      <c r="EA14" s="52"/>
      <c r="EE14" s="4"/>
      <c r="EF14" s="52"/>
      <c r="EJ14" s="4"/>
      <c r="EK14" s="52"/>
      <c r="EO14" s="4"/>
      <c r="EP14" s="52"/>
      <c r="ET14" s="4"/>
      <c r="EU14" s="52"/>
      <c r="EY14" s="4"/>
      <c r="EZ14" s="52"/>
      <c r="FD14" s="4"/>
      <c r="FE14" s="52"/>
      <c r="FI14" s="4"/>
      <c r="FJ14" s="52"/>
      <c r="FN14" s="4"/>
      <c r="FO14" s="52"/>
      <c r="FS14" s="4"/>
      <c r="FT14" s="52"/>
      <c r="FX14" s="4"/>
      <c r="FY14" s="52"/>
      <c r="GE14" s="30"/>
    </row>
    <row r="15" spans="1:191" x14ac:dyDescent="0.25">
      <c r="A15" s="77" t="str">
        <f>BE2</f>
        <v>Stephens P</v>
      </c>
      <c r="B15" s="86">
        <f>BE44</f>
        <v>45.2</v>
      </c>
      <c r="C15" s="88">
        <f>BF44</f>
        <v>272</v>
      </c>
      <c r="D15" s="88">
        <f>BG44</f>
        <v>2</v>
      </c>
      <c r="E15" s="88">
        <f>BH44</f>
        <v>240</v>
      </c>
      <c r="F15" s="88">
        <f>BI44</f>
        <v>11</v>
      </c>
      <c r="G15" s="94">
        <f t="shared" si="8"/>
        <v>21.818181818181817</v>
      </c>
      <c r="H15" s="95">
        <v>1</v>
      </c>
      <c r="I15" s="94">
        <f t="shared" si="9"/>
        <v>24.727272727272727</v>
      </c>
      <c r="J15" s="94">
        <f t="shared" si="10"/>
        <v>5.2941176470588234</v>
      </c>
      <c r="K15" s="7"/>
      <c r="L15" s="68"/>
      <c r="M15" s="22"/>
      <c r="N15" s="22"/>
      <c r="O15" s="22"/>
      <c r="P15" s="22"/>
      <c r="Q15" s="68"/>
      <c r="R15" s="22"/>
      <c r="S15" s="22"/>
      <c r="T15" s="22"/>
      <c r="U15" s="22"/>
      <c r="V15" s="68"/>
      <c r="W15" s="22">
        <v>30</v>
      </c>
      <c r="X15" s="22">
        <v>0</v>
      </c>
      <c r="Y15" s="22">
        <v>22</v>
      </c>
      <c r="Z15" s="22">
        <v>1</v>
      </c>
      <c r="AA15" s="68"/>
      <c r="AB15" s="22">
        <v>42</v>
      </c>
      <c r="AC15" s="22">
        <v>2</v>
      </c>
      <c r="AD15" s="22">
        <v>18</v>
      </c>
      <c r="AE15" s="22">
        <v>3</v>
      </c>
      <c r="AF15" s="68"/>
      <c r="AG15" s="22">
        <v>24</v>
      </c>
      <c r="AH15" s="22">
        <v>0</v>
      </c>
      <c r="AI15" s="22">
        <v>26</v>
      </c>
      <c r="AJ15" s="22">
        <v>3</v>
      </c>
      <c r="AK15" s="68"/>
      <c r="AL15" s="22"/>
      <c r="AM15" s="22"/>
      <c r="AN15" s="22"/>
      <c r="AO15" s="22"/>
      <c r="AP15" s="68"/>
      <c r="AQ15" s="22">
        <v>36</v>
      </c>
      <c r="AR15" s="22">
        <v>0</v>
      </c>
      <c r="AS15" s="22">
        <v>32</v>
      </c>
      <c r="AT15" s="96">
        <v>2</v>
      </c>
      <c r="AV15" s="22"/>
      <c r="AW15" s="22"/>
      <c r="AX15" s="22"/>
      <c r="AY15" s="72"/>
      <c r="BE15" s="30"/>
      <c r="BF15" s="4"/>
      <c r="BJ15" s="30"/>
      <c r="BO15" s="30"/>
      <c r="BP15" s="4"/>
      <c r="BT15" s="30"/>
      <c r="BU15" s="22"/>
      <c r="BV15" s="22"/>
      <c r="BW15" s="22"/>
      <c r="BX15" s="70"/>
      <c r="BY15" s="30"/>
      <c r="CD15" s="30"/>
      <c r="CE15" s="69"/>
      <c r="CF15" s="69"/>
      <c r="CG15" s="69"/>
      <c r="CH15" s="69"/>
      <c r="CI15" s="30"/>
      <c r="CJ15" s="4"/>
      <c r="CN15" s="30"/>
      <c r="CO15" s="4"/>
      <c r="CS15" s="30"/>
      <c r="CX15" s="30"/>
      <c r="CY15" s="4"/>
      <c r="DC15" s="30"/>
      <c r="DH15" s="30"/>
      <c r="DM15" s="30"/>
      <c r="DP15" s="4"/>
      <c r="DQ15" s="52"/>
      <c r="DU15" s="4"/>
      <c r="DV15" s="52"/>
      <c r="DZ15" s="4"/>
      <c r="EA15" s="52"/>
      <c r="EE15" s="4"/>
      <c r="EF15" s="52"/>
      <c r="EJ15" s="4"/>
      <c r="EK15" s="52"/>
      <c r="EO15" s="4"/>
      <c r="EP15" s="52"/>
      <c r="ET15" s="4"/>
      <c r="EU15" s="52"/>
      <c r="EY15" s="4"/>
      <c r="EZ15" s="52"/>
      <c r="FD15" s="4"/>
      <c r="FE15" s="52"/>
      <c r="FI15" s="4"/>
      <c r="FJ15" s="52"/>
      <c r="FN15" s="4"/>
      <c r="FO15" s="52"/>
      <c r="FS15" s="4"/>
      <c r="FT15" s="52"/>
      <c r="FX15" s="4"/>
      <c r="FY15" s="52"/>
      <c r="GE15" s="30"/>
    </row>
    <row r="16" spans="1:191" x14ac:dyDescent="0.25">
      <c r="A16" s="81" t="str">
        <f>BO2</f>
        <v>Stewart</v>
      </c>
      <c r="B16" s="86">
        <f>BO44</f>
        <v>18.3</v>
      </c>
      <c r="C16" s="88">
        <f>BP44</f>
        <v>111</v>
      </c>
      <c r="D16" s="88">
        <f>BQ44</f>
        <v>2</v>
      </c>
      <c r="E16" s="88">
        <f>BR44</f>
        <v>90</v>
      </c>
      <c r="F16" s="88">
        <f>BS44</f>
        <v>2</v>
      </c>
      <c r="G16" s="94">
        <f t="shared" si="8"/>
        <v>45</v>
      </c>
      <c r="H16" s="95"/>
      <c r="I16" s="94">
        <f t="shared" si="9"/>
        <v>55.5</v>
      </c>
      <c r="J16" s="94">
        <f t="shared" si="10"/>
        <v>4.8648648648648649</v>
      </c>
      <c r="K16" s="7"/>
      <c r="L16" s="68"/>
      <c r="M16" s="22"/>
      <c r="N16" s="22"/>
      <c r="O16" s="22"/>
      <c r="P16" s="22"/>
      <c r="Q16" s="68"/>
      <c r="R16" s="22"/>
      <c r="S16" s="22"/>
      <c r="T16" s="22"/>
      <c r="U16" s="22"/>
      <c r="V16" s="68"/>
      <c r="W16" s="22">
        <v>48</v>
      </c>
      <c r="X16" s="22">
        <v>1</v>
      </c>
      <c r="Y16" s="22">
        <v>32</v>
      </c>
      <c r="Z16" s="22">
        <v>3</v>
      </c>
      <c r="AA16" s="30"/>
      <c r="AB16" s="70">
        <v>24</v>
      </c>
      <c r="AC16" s="22">
        <v>0</v>
      </c>
      <c r="AD16" s="22">
        <v>23</v>
      </c>
      <c r="AE16" s="22">
        <v>0</v>
      </c>
      <c r="AF16" s="30"/>
      <c r="AG16" s="22">
        <v>24</v>
      </c>
      <c r="AH16" s="22">
        <v>0</v>
      </c>
      <c r="AI16" s="22">
        <v>45</v>
      </c>
      <c r="AJ16" s="22">
        <v>0</v>
      </c>
      <c r="AK16" s="30"/>
      <c r="AP16" s="30"/>
      <c r="AQ16" s="22">
        <v>14</v>
      </c>
      <c r="AR16" s="22">
        <v>0</v>
      </c>
      <c r="AS16" s="22">
        <v>23</v>
      </c>
      <c r="AT16" s="22">
        <v>1</v>
      </c>
      <c r="AU16" s="68"/>
      <c r="AV16" s="22"/>
      <c r="AW16" s="22"/>
      <c r="AX16" s="22"/>
      <c r="AY16" s="72"/>
      <c r="BE16" s="30"/>
      <c r="BF16" s="69"/>
      <c r="BG16" s="22"/>
      <c r="BH16" s="22"/>
      <c r="BI16" s="22"/>
      <c r="BJ16" s="30"/>
      <c r="BK16" s="69"/>
      <c r="BL16" s="22"/>
      <c r="BM16" s="22"/>
      <c r="BN16" s="22"/>
      <c r="BO16" s="68"/>
      <c r="BP16" s="70"/>
      <c r="BQ16" s="22"/>
      <c r="BR16" s="22"/>
      <c r="BS16" s="22"/>
      <c r="BT16" s="68"/>
      <c r="BU16" s="22"/>
      <c r="BV16" s="22"/>
      <c r="BW16" s="22"/>
      <c r="BX16" s="22"/>
      <c r="BY16" s="68"/>
      <c r="CD16" s="30"/>
      <c r="CE16" s="69"/>
      <c r="CF16" s="69"/>
      <c r="CG16" s="69"/>
      <c r="CH16" s="69"/>
      <c r="CI16" s="30"/>
      <c r="CJ16" s="4"/>
      <c r="CN16" s="30"/>
      <c r="CO16" s="4"/>
      <c r="CS16" s="30"/>
      <c r="CX16" s="30"/>
      <c r="CY16" s="4"/>
      <c r="DC16" s="30"/>
      <c r="DG16" s="4"/>
      <c r="DH16" s="30"/>
      <c r="DL16" s="4"/>
      <c r="DM16" s="30"/>
      <c r="DP16" s="4"/>
      <c r="DQ16" s="52"/>
      <c r="DU16" s="4"/>
      <c r="DV16" s="52"/>
      <c r="DZ16" s="4"/>
      <c r="EA16" s="52"/>
      <c r="EE16" s="4"/>
      <c r="EF16" s="52"/>
      <c r="EJ16" s="4"/>
      <c r="EK16" s="52"/>
      <c r="EO16" s="4"/>
      <c r="EP16" s="52"/>
      <c r="ET16" s="4"/>
      <c r="EU16" s="52"/>
      <c r="EY16" s="4"/>
      <c r="EZ16" s="52"/>
      <c r="FD16" s="4"/>
      <c r="FE16" s="52"/>
      <c r="FI16" s="4"/>
      <c r="FJ16" s="52"/>
      <c r="FN16" s="4"/>
      <c r="FO16" s="52"/>
      <c r="FS16" s="4"/>
      <c r="FT16" s="52"/>
      <c r="FX16" s="4"/>
      <c r="FY16" s="52"/>
      <c r="GE16" s="30"/>
    </row>
    <row r="17" spans="1:187" x14ac:dyDescent="0.25">
      <c r="A17" s="80" t="str">
        <f>AF2</f>
        <v>Thomas D</v>
      </c>
      <c r="B17" s="86">
        <f>AF44</f>
        <v>100</v>
      </c>
      <c r="C17" s="88">
        <f>AG44</f>
        <v>600</v>
      </c>
      <c r="D17" s="88">
        <f>AH44</f>
        <v>6</v>
      </c>
      <c r="E17" s="88">
        <f>AI44</f>
        <v>553</v>
      </c>
      <c r="F17" s="88">
        <f>AJ44</f>
        <v>30</v>
      </c>
      <c r="G17" s="94">
        <f t="shared" si="8"/>
        <v>18.433333333333334</v>
      </c>
      <c r="H17" s="95">
        <v>4</v>
      </c>
      <c r="I17" s="94">
        <f t="shared" si="9"/>
        <v>20</v>
      </c>
      <c r="J17" s="94">
        <f t="shared" si="10"/>
        <v>5.53</v>
      </c>
      <c r="K17" s="7"/>
      <c r="L17" s="68"/>
      <c r="Q17" s="30"/>
      <c r="V17" s="30"/>
      <c r="W17" s="22">
        <v>42</v>
      </c>
      <c r="X17" s="22">
        <v>0</v>
      </c>
      <c r="Y17" s="22">
        <v>34</v>
      </c>
      <c r="Z17" s="22">
        <v>0</v>
      </c>
      <c r="AA17" s="30"/>
      <c r="AB17" s="22">
        <v>48</v>
      </c>
      <c r="AC17" s="22">
        <v>0</v>
      </c>
      <c r="AD17" s="22">
        <v>43</v>
      </c>
      <c r="AE17" s="22">
        <v>1</v>
      </c>
      <c r="AF17" s="30"/>
      <c r="AG17" s="22">
        <v>18</v>
      </c>
      <c r="AH17" s="22">
        <v>0</v>
      </c>
      <c r="AI17" s="22">
        <v>31</v>
      </c>
      <c r="AJ17" s="22">
        <v>2</v>
      </c>
      <c r="AK17" s="30"/>
      <c r="AP17" s="30"/>
      <c r="AQ17" s="22">
        <v>30</v>
      </c>
      <c r="AR17" s="22">
        <v>0</v>
      </c>
      <c r="AS17" s="22">
        <v>32</v>
      </c>
      <c r="AT17" s="22">
        <v>0</v>
      </c>
      <c r="AU17" s="30"/>
      <c r="AZ17" s="68"/>
      <c r="BA17" s="70"/>
      <c r="BB17" s="22"/>
      <c r="BC17" s="22"/>
      <c r="BD17" s="22"/>
      <c r="BE17" s="68"/>
      <c r="BF17" s="70"/>
      <c r="BG17" s="22"/>
      <c r="BH17" s="22"/>
      <c r="BI17" s="22"/>
      <c r="BJ17" s="68"/>
      <c r="BK17" s="70"/>
      <c r="BL17" s="22"/>
      <c r="BM17" s="22"/>
      <c r="BN17" s="22"/>
      <c r="BO17" s="68"/>
      <c r="BP17" s="22"/>
      <c r="BQ17" s="22"/>
      <c r="BR17" s="22"/>
      <c r="BS17" s="22"/>
      <c r="BT17" s="68"/>
      <c r="BU17" s="22"/>
      <c r="BV17" s="22"/>
      <c r="BW17" s="22"/>
      <c r="BX17" s="22"/>
      <c r="BY17" s="68"/>
      <c r="CD17" s="30"/>
      <c r="CE17" s="69"/>
      <c r="CF17" s="69"/>
      <c r="CG17" s="69"/>
      <c r="CH17" s="69"/>
      <c r="CI17" s="30"/>
      <c r="CN17" s="30"/>
      <c r="CO17" s="4"/>
      <c r="CS17" s="30"/>
      <c r="CX17" s="30"/>
      <c r="DC17" s="30"/>
      <c r="DG17" s="52"/>
      <c r="DL17" s="4"/>
      <c r="DM17" s="30"/>
      <c r="DP17" s="4"/>
      <c r="DQ17" s="52"/>
      <c r="DU17" s="4"/>
      <c r="DV17" s="52"/>
      <c r="DZ17" s="4"/>
      <c r="EA17" s="52"/>
      <c r="EE17" s="4"/>
      <c r="EF17" s="52"/>
      <c r="EJ17" s="4"/>
      <c r="EK17" s="52"/>
      <c r="EO17" s="4"/>
      <c r="EP17" s="52"/>
      <c r="ET17" s="4"/>
      <c r="EU17" s="52"/>
      <c r="EY17" s="4"/>
      <c r="EZ17" s="52"/>
      <c r="FD17" s="4"/>
      <c r="FE17" s="52"/>
      <c r="FI17" s="4"/>
      <c r="FJ17" s="52"/>
      <c r="FN17" s="4"/>
      <c r="FO17" s="52"/>
      <c r="FS17" s="4"/>
      <c r="FT17" s="52"/>
      <c r="FX17" s="4"/>
      <c r="FY17" s="52"/>
      <c r="GE17" s="30"/>
    </row>
    <row r="18" spans="1:187" x14ac:dyDescent="0.25">
      <c r="A18" s="76" t="str">
        <f>CD2</f>
        <v>Warren L</v>
      </c>
      <c r="B18" s="86">
        <f>CD44</f>
        <v>48</v>
      </c>
      <c r="C18" s="88">
        <f>CE44</f>
        <v>288</v>
      </c>
      <c r="D18" s="88">
        <f>CF44</f>
        <v>4</v>
      </c>
      <c r="E18" s="88">
        <f>CG44</f>
        <v>240</v>
      </c>
      <c r="F18" s="88">
        <f>CH44</f>
        <v>8</v>
      </c>
      <c r="G18" s="94">
        <f t="shared" si="8"/>
        <v>30</v>
      </c>
      <c r="H18" s="95"/>
      <c r="I18" s="94">
        <f t="shared" si="9"/>
        <v>36</v>
      </c>
      <c r="J18" s="94">
        <f t="shared" si="10"/>
        <v>5</v>
      </c>
      <c r="K18" s="7"/>
      <c r="L18" s="68"/>
      <c r="M18" s="70"/>
      <c r="N18" s="22"/>
      <c r="O18" s="22"/>
      <c r="P18" s="22"/>
      <c r="Q18" s="68"/>
      <c r="R18" s="22"/>
      <c r="S18" s="22"/>
      <c r="T18" s="22"/>
      <c r="U18" s="22"/>
      <c r="V18" s="68"/>
      <c r="W18" s="22">
        <v>45</v>
      </c>
      <c r="X18" s="22">
        <v>3</v>
      </c>
      <c r="Y18" s="22">
        <v>27</v>
      </c>
      <c r="Z18" s="22">
        <v>1</v>
      </c>
      <c r="AA18" s="68"/>
      <c r="AB18" s="22">
        <v>24</v>
      </c>
      <c r="AC18" s="22">
        <v>1</v>
      </c>
      <c r="AD18" s="22">
        <v>16</v>
      </c>
      <c r="AE18" s="22">
        <v>2</v>
      </c>
      <c r="AF18" s="68"/>
      <c r="AG18" s="22">
        <v>24</v>
      </c>
      <c r="AH18" s="22">
        <v>0</v>
      </c>
      <c r="AI18" s="22">
        <v>33</v>
      </c>
      <c r="AJ18" s="22">
        <v>1</v>
      </c>
      <c r="AK18" s="68"/>
      <c r="AL18" s="22"/>
      <c r="AM18" s="22"/>
      <c r="AN18" s="22"/>
      <c r="AO18" s="22"/>
      <c r="AP18" s="68"/>
      <c r="AQ18" s="22">
        <v>48</v>
      </c>
      <c r="AR18" s="22">
        <v>1</v>
      </c>
      <c r="AS18" s="22">
        <v>43</v>
      </c>
      <c r="AT18" s="22">
        <v>3</v>
      </c>
      <c r="AU18" s="68"/>
      <c r="AV18" s="22"/>
      <c r="AW18" s="22"/>
      <c r="AX18" s="22"/>
      <c r="AY18" s="22"/>
      <c r="AZ18" s="68"/>
      <c r="BA18" s="70"/>
      <c r="BB18" s="22"/>
      <c r="BC18" s="22"/>
      <c r="BD18" s="22"/>
      <c r="BE18" s="68"/>
      <c r="BF18" s="70"/>
      <c r="BG18" s="22"/>
      <c r="BH18" s="22"/>
      <c r="BI18" s="22"/>
      <c r="BJ18" s="68"/>
      <c r="BK18" s="70"/>
      <c r="BL18" s="22"/>
      <c r="BM18" s="22"/>
      <c r="BN18" s="22"/>
      <c r="BO18" s="68"/>
      <c r="BP18" s="22"/>
      <c r="BQ18" s="22"/>
      <c r="BR18" s="22"/>
      <c r="BS18" s="22"/>
      <c r="BT18" s="68"/>
      <c r="BU18" s="22"/>
      <c r="BV18" s="22"/>
      <c r="BW18" s="22"/>
      <c r="BX18" s="22"/>
      <c r="BY18" s="68"/>
      <c r="CD18" s="30"/>
      <c r="CE18" s="69"/>
      <c r="CF18" s="69"/>
      <c r="CG18" s="69"/>
      <c r="CH18" s="69"/>
      <c r="CI18" s="30"/>
      <c r="CN18" s="30"/>
      <c r="CO18" s="4"/>
      <c r="CS18" s="30"/>
      <c r="CX18" s="30"/>
      <c r="DC18" s="30"/>
      <c r="DG18" s="52"/>
      <c r="DL18" s="52"/>
      <c r="DP18" s="4"/>
      <c r="DQ18" s="52"/>
      <c r="DU18" s="4"/>
      <c r="DV18" s="52"/>
      <c r="DZ18" s="4"/>
      <c r="EA18" s="52"/>
      <c r="EE18" s="4"/>
      <c r="EF18" s="52"/>
      <c r="EJ18" s="4"/>
      <c r="EK18" s="52"/>
      <c r="EO18" s="4"/>
      <c r="EP18" s="52"/>
      <c r="ET18" s="4"/>
      <c r="EU18" s="52"/>
      <c r="EY18" s="4"/>
      <c r="EZ18" s="52"/>
      <c r="FD18" s="4"/>
      <c r="FE18" s="52"/>
      <c r="FI18" s="4"/>
      <c r="FJ18" s="52"/>
      <c r="FN18" s="4"/>
      <c r="FO18" s="52"/>
      <c r="FS18" s="4"/>
      <c r="FT18" s="52"/>
      <c r="FX18" s="4"/>
      <c r="FY18" s="52"/>
      <c r="GE18" s="30"/>
    </row>
    <row r="19" spans="1:187" x14ac:dyDescent="0.25">
      <c r="A19" s="77" t="str">
        <f>DC2</f>
        <v>White G</v>
      </c>
      <c r="B19" s="86">
        <f>DC44</f>
        <v>13</v>
      </c>
      <c r="C19" s="88">
        <f>DD44</f>
        <v>78</v>
      </c>
      <c r="D19" s="88">
        <f>DE44</f>
        <v>1</v>
      </c>
      <c r="E19" s="88">
        <f>DF44</f>
        <v>75</v>
      </c>
      <c r="F19" s="88">
        <f>DG44</f>
        <v>1</v>
      </c>
      <c r="G19" s="94">
        <f>E19/F19</f>
        <v>75</v>
      </c>
      <c r="H19" s="95"/>
      <c r="I19" s="94">
        <f>C19/F19</f>
        <v>78</v>
      </c>
      <c r="J19" s="94">
        <f>6*E19/C19</f>
        <v>5.7692307692307692</v>
      </c>
      <c r="K19" s="7"/>
      <c r="L19" s="68"/>
      <c r="M19" s="70"/>
      <c r="N19" s="22"/>
      <c r="O19" s="22"/>
      <c r="P19" s="22"/>
      <c r="Q19" s="68"/>
      <c r="R19" s="22"/>
      <c r="S19" s="22"/>
      <c r="T19" s="22"/>
      <c r="U19" s="22"/>
      <c r="V19" s="68"/>
      <c r="AA19" s="68"/>
      <c r="AB19" s="22">
        <v>24</v>
      </c>
      <c r="AC19" s="22">
        <v>0</v>
      </c>
      <c r="AD19" s="22">
        <v>20</v>
      </c>
      <c r="AE19" s="22">
        <v>0</v>
      </c>
      <c r="AF19" s="30"/>
      <c r="AG19" s="22">
        <v>48</v>
      </c>
      <c r="AH19" s="22">
        <v>2</v>
      </c>
      <c r="AI19" s="22">
        <v>8</v>
      </c>
      <c r="AJ19" s="22">
        <v>2</v>
      </c>
      <c r="AK19" s="68"/>
      <c r="AL19" s="22"/>
      <c r="AM19" s="22"/>
      <c r="AN19" s="22"/>
      <c r="AO19" s="22"/>
      <c r="AP19" s="68"/>
      <c r="AQ19" s="22">
        <v>30</v>
      </c>
      <c r="AR19" s="22">
        <v>0</v>
      </c>
      <c r="AS19" s="22">
        <v>21</v>
      </c>
      <c r="AT19" s="22">
        <v>1</v>
      </c>
      <c r="AU19" s="68"/>
      <c r="AV19" s="22"/>
      <c r="AW19" s="22"/>
      <c r="AX19" s="22"/>
      <c r="AY19" s="22"/>
      <c r="AZ19" s="68"/>
      <c r="BA19" s="70"/>
      <c r="BB19" s="22"/>
      <c r="BC19" s="22"/>
      <c r="BD19" s="22"/>
      <c r="BE19" s="68"/>
      <c r="BF19" s="70"/>
      <c r="BG19" s="22"/>
      <c r="BH19" s="22"/>
      <c r="BI19" s="22"/>
      <c r="BJ19" s="30"/>
      <c r="BK19" s="69"/>
      <c r="BL19" s="22"/>
      <c r="BM19" s="22"/>
      <c r="BN19" s="22"/>
      <c r="BO19" s="68"/>
      <c r="BP19" s="22"/>
      <c r="BQ19" s="22"/>
      <c r="BR19" s="22"/>
      <c r="BS19" s="22"/>
      <c r="BT19" s="30"/>
      <c r="BU19" s="22"/>
      <c r="BV19" s="22"/>
      <c r="BW19" s="22"/>
      <c r="BX19" s="22"/>
      <c r="BY19" s="68"/>
      <c r="CD19" s="30"/>
      <c r="CE19" s="69"/>
      <c r="CF19" s="69"/>
      <c r="CG19" s="69"/>
      <c r="CH19" s="69"/>
      <c r="CI19" s="30"/>
      <c r="CN19" s="30"/>
      <c r="CO19" s="4"/>
      <c r="CS19" s="30"/>
      <c r="CX19" s="30"/>
      <c r="DC19" s="30"/>
      <c r="DG19" s="52"/>
      <c r="DL19" s="52"/>
      <c r="DP19" s="4"/>
      <c r="DQ19" s="52"/>
      <c r="DU19" s="4"/>
      <c r="DV19" s="52"/>
      <c r="DZ19" s="4"/>
      <c r="EA19" s="52"/>
      <c r="EE19" s="4"/>
      <c r="EF19" s="52"/>
      <c r="EJ19" s="4"/>
      <c r="EK19" s="52"/>
      <c r="EO19" s="4"/>
      <c r="EP19" s="52"/>
      <c r="ET19" s="4"/>
      <c r="EU19" s="52"/>
      <c r="EY19" s="4"/>
      <c r="EZ19" s="52"/>
      <c r="FD19" s="4"/>
      <c r="FE19" s="52"/>
      <c r="FI19" s="4"/>
      <c r="FJ19" s="52"/>
      <c r="FN19" s="4"/>
      <c r="FO19" s="52"/>
      <c r="FS19" s="4"/>
      <c r="FT19" s="52"/>
      <c r="FX19" s="4"/>
      <c r="FY19" s="52"/>
      <c r="GE19" s="30"/>
    </row>
    <row r="20" spans="1:187" x14ac:dyDescent="0.25">
      <c r="K20" s="7"/>
      <c r="L20" s="68"/>
      <c r="M20" s="70"/>
      <c r="N20" s="22"/>
      <c r="O20" s="22"/>
      <c r="P20" s="22"/>
      <c r="Q20" s="68"/>
      <c r="R20" s="22"/>
      <c r="S20" s="22"/>
      <c r="T20" s="22"/>
      <c r="U20" s="22"/>
      <c r="V20" s="68"/>
      <c r="AA20" s="68"/>
      <c r="AB20" s="22">
        <v>48</v>
      </c>
      <c r="AC20" s="22">
        <v>0</v>
      </c>
      <c r="AD20" s="22">
        <v>39</v>
      </c>
      <c r="AE20" s="22">
        <v>1</v>
      </c>
      <c r="AF20" s="30"/>
      <c r="AG20" s="22">
        <v>48</v>
      </c>
      <c r="AH20" s="22">
        <v>0</v>
      </c>
      <c r="AI20" s="22">
        <v>24</v>
      </c>
      <c r="AJ20" s="22">
        <v>1</v>
      </c>
      <c r="AK20" s="68"/>
      <c r="AL20" s="22"/>
      <c r="AM20" s="22"/>
      <c r="AN20" s="22"/>
      <c r="AO20" s="22"/>
      <c r="AP20" s="68"/>
      <c r="AQ20" s="22">
        <v>12</v>
      </c>
      <c r="AR20" s="22">
        <v>0</v>
      </c>
      <c r="AS20" s="22">
        <v>23</v>
      </c>
      <c r="AT20" s="22">
        <v>1</v>
      </c>
      <c r="AU20" s="68"/>
      <c r="AV20" s="22"/>
      <c r="AW20" s="22"/>
      <c r="AX20" s="22"/>
      <c r="AY20" s="22"/>
      <c r="AZ20" s="68"/>
      <c r="BA20" s="70"/>
      <c r="BB20" s="22"/>
      <c r="BC20" s="22"/>
      <c r="BD20" s="22"/>
      <c r="BE20" s="68"/>
      <c r="BF20" s="70"/>
      <c r="BG20" s="22"/>
      <c r="BH20" s="22"/>
      <c r="BI20" s="22"/>
      <c r="BJ20" s="30"/>
      <c r="BK20" s="69"/>
      <c r="BL20" s="22"/>
      <c r="BM20" s="22"/>
      <c r="BN20" s="22"/>
      <c r="BO20" s="68"/>
      <c r="BP20" s="22"/>
      <c r="BQ20" s="22"/>
      <c r="BR20" s="22"/>
      <c r="BS20" s="22"/>
      <c r="BT20" s="30"/>
      <c r="BU20" s="22"/>
      <c r="BV20" s="22"/>
      <c r="BW20" s="22"/>
      <c r="BX20" s="22"/>
      <c r="BY20" s="68"/>
      <c r="CD20" s="30"/>
      <c r="CE20" s="69"/>
      <c r="CF20" s="69"/>
      <c r="CG20" s="69"/>
      <c r="CH20" s="69"/>
      <c r="CI20" s="30"/>
      <c r="CN20" s="30"/>
      <c r="CO20" s="4"/>
      <c r="CS20" s="30"/>
      <c r="CX20" s="30"/>
      <c r="DC20" s="30"/>
      <c r="DG20" s="52"/>
      <c r="DL20" s="52"/>
      <c r="DP20" s="4"/>
      <c r="DQ20" s="52"/>
      <c r="DU20" s="4"/>
      <c r="DV20" s="52"/>
      <c r="DZ20" s="4"/>
      <c r="EA20" s="52"/>
      <c r="EE20" s="4"/>
      <c r="EF20" s="52"/>
      <c r="EJ20" s="4"/>
      <c r="EK20" s="52"/>
      <c r="EO20" s="4"/>
      <c r="EP20" s="52"/>
      <c r="ET20" s="4"/>
      <c r="EU20" s="52"/>
      <c r="EY20" s="4"/>
      <c r="EZ20" s="52"/>
      <c r="FD20" s="4"/>
      <c r="FE20" s="52"/>
      <c r="FI20" s="4"/>
      <c r="FJ20" s="52"/>
      <c r="FN20" s="4"/>
      <c r="FO20" s="52"/>
      <c r="FS20" s="4"/>
      <c r="FT20" s="52"/>
      <c r="FX20" s="4"/>
      <c r="FY20" s="52"/>
      <c r="GE20" s="30"/>
    </row>
    <row r="21" spans="1:187" x14ac:dyDescent="0.25">
      <c r="A21" s="82" t="s">
        <v>2</v>
      </c>
      <c r="B21" s="22"/>
      <c r="C21" s="88"/>
      <c r="D21" s="88"/>
      <c r="E21" s="88"/>
      <c r="F21" s="88"/>
      <c r="G21" s="22"/>
      <c r="H21" s="95"/>
      <c r="I21" s="22"/>
      <c r="J21" s="22"/>
      <c r="K21" s="7"/>
      <c r="L21" s="68"/>
      <c r="M21" s="70"/>
      <c r="N21" s="22"/>
      <c r="O21" s="22"/>
      <c r="P21" s="22"/>
      <c r="Q21" s="68"/>
      <c r="R21" s="22"/>
      <c r="S21" s="22"/>
      <c r="T21" s="22"/>
      <c r="U21" s="22"/>
      <c r="V21" s="68"/>
      <c r="W21" s="22"/>
      <c r="X21" s="22"/>
      <c r="Y21" s="22"/>
      <c r="Z21" s="22"/>
      <c r="AA21" s="68"/>
      <c r="AB21" s="22">
        <v>48</v>
      </c>
      <c r="AC21" s="22">
        <v>2</v>
      </c>
      <c r="AD21" s="22">
        <v>17</v>
      </c>
      <c r="AE21" s="22">
        <v>1</v>
      </c>
      <c r="AF21" s="30"/>
      <c r="AG21" s="22">
        <v>36</v>
      </c>
      <c r="AH21" s="22">
        <v>0</v>
      </c>
      <c r="AI21" s="22">
        <v>50</v>
      </c>
      <c r="AJ21" s="22">
        <v>2</v>
      </c>
      <c r="AK21" s="68"/>
      <c r="AL21" s="22"/>
      <c r="AM21" s="22"/>
      <c r="AN21" s="22"/>
      <c r="AO21" s="22"/>
      <c r="AP21" s="68"/>
      <c r="AU21" s="68"/>
      <c r="AV21" s="22"/>
      <c r="AW21" s="22"/>
      <c r="AX21" s="22"/>
      <c r="AY21" s="22"/>
      <c r="AZ21" s="68"/>
      <c r="BA21" s="70"/>
      <c r="BB21" s="22"/>
      <c r="BC21" s="22"/>
      <c r="BD21" s="22"/>
      <c r="BE21" s="68"/>
      <c r="BF21" s="69"/>
      <c r="BG21" s="22"/>
      <c r="BH21" s="22"/>
      <c r="BI21" s="22"/>
      <c r="BJ21" s="30"/>
      <c r="BK21" s="69"/>
      <c r="BL21" s="22"/>
      <c r="BM21" s="22"/>
      <c r="BN21" s="22"/>
      <c r="BO21" s="68"/>
      <c r="BP21" s="22"/>
      <c r="BQ21" s="22"/>
      <c r="BR21" s="22"/>
      <c r="BS21" s="22"/>
      <c r="BT21" s="30"/>
      <c r="BU21" s="22"/>
      <c r="BV21" s="22"/>
      <c r="BW21" s="22"/>
      <c r="BX21" s="22"/>
      <c r="BY21" s="68"/>
      <c r="CD21" s="30"/>
      <c r="CE21" s="69"/>
      <c r="CF21" s="69"/>
      <c r="CG21" s="69"/>
      <c r="CH21" s="69"/>
      <c r="CI21" s="30"/>
      <c r="CN21" s="30"/>
      <c r="CO21" s="4"/>
      <c r="CS21" s="30"/>
      <c r="CX21" s="30"/>
      <c r="DC21" s="30"/>
      <c r="DG21" s="52"/>
      <c r="DL21" s="52"/>
      <c r="DP21" s="4"/>
      <c r="DQ21" s="52"/>
      <c r="DU21" s="4"/>
      <c r="DV21" s="52"/>
      <c r="DZ21" s="4"/>
      <c r="EA21" s="52"/>
      <c r="EE21" s="4"/>
      <c r="EF21" s="52"/>
      <c r="EJ21" s="4"/>
      <c r="EK21" s="52"/>
      <c r="EO21" s="4"/>
      <c r="EP21" s="52"/>
      <c r="ET21" s="4"/>
      <c r="EU21" s="52"/>
      <c r="EY21" s="4"/>
      <c r="EZ21" s="52"/>
      <c r="FD21" s="4"/>
      <c r="FE21" s="52"/>
      <c r="FI21" s="4"/>
      <c r="FJ21" s="52"/>
      <c r="FN21" s="4"/>
      <c r="FO21" s="52"/>
      <c r="FS21" s="4"/>
      <c r="FT21" s="52"/>
      <c r="FX21" s="4"/>
      <c r="FY21" s="52"/>
      <c r="GE21" s="30"/>
    </row>
    <row r="22" spans="1:187" x14ac:dyDescent="0.25">
      <c r="A22" s="77" t="s">
        <v>1084</v>
      </c>
      <c r="B22" s="86">
        <f>GE44</f>
        <v>5</v>
      </c>
      <c r="C22" s="22">
        <f>GF44</f>
        <v>30</v>
      </c>
      <c r="D22" s="22">
        <f>GG44</f>
        <v>0</v>
      </c>
      <c r="E22" s="22">
        <f>GH44</f>
        <v>37</v>
      </c>
      <c r="F22" s="22">
        <f>GI44</f>
        <v>1</v>
      </c>
      <c r="G22" s="22"/>
      <c r="H22" s="95"/>
      <c r="I22" s="22"/>
      <c r="J22" s="94">
        <f t="shared" ref="J22:J39" si="11">6*E22/C22</f>
        <v>7.4</v>
      </c>
      <c r="K22" s="7"/>
      <c r="L22" s="68"/>
      <c r="M22" s="70"/>
      <c r="N22" s="22"/>
      <c r="O22" s="22"/>
      <c r="P22" s="22"/>
      <c r="Q22" s="68"/>
      <c r="R22" s="22"/>
      <c r="S22" s="22"/>
      <c r="T22" s="22"/>
      <c r="U22" s="22"/>
      <c r="V22" s="68"/>
      <c r="W22" s="22"/>
      <c r="X22" s="22"/>
      <c r="Y22" s="22"/>
      <c r="Z22" s="22"/>
      <c r="AA22" s="68"/>
      <c r="AB22" s="22">
        <v>24</v>
      </c>
      <c r="AC22" s="22">
        <v>0</v>
      </c>
      <c r="AD22" s="22">
        <v>23</v>
      </c>
      <c r="AE22" s="22">
        <v>1</v>
      </c>
      <c r="AF22" s="30"/>
      <c r="AG22" s="22"/>
      <c r="AH22" s="22"/>
      <c r="AI22" s="22"/>
      <c r="AJ22" s="22"/>
      <c r="AK22" s="68"/>
      <c r="AL22" s="22"/>
      <c r="AM22" s="22"/>
      <c r="AN22" s="22"/>
      <c r="AO22" s="22"/>
      <c r="AP22" s="68"/>
      <c r="AU22" s="68"/>
      <c r="AV22" s="22"/>
      <c r="AW22" s="22"/>
      <c r="AX22" s="22"/>
      <c r="AY22" s="22"/>
      <c r="AZ22" s="68"/>
      <c r="BA22" s="70"/>
      <c r="BB22" s="22"/>
      <c r="BC22" s="22"/>
      <c r="BD22" s="22"/>
      <c r="BE22" s="68"/>
      <c r="BF22" s="69"/>
      <c r="BG22" s="22"/>
      <c r="BH22" s="22"/>
      <c r="BI22" s="22"/>
      <c r="BJ22" s="30"/>
      <c r="BK22" s="69"/>
      <c r="BL22" s="22"/>
      <c r="BM22" s="22"/>
      <c r="BN22" s="22"/>
      <c r="BO22" s="68"/>
      <c r="BP22" s="22"/>
      <c r="BQ22" s="22"/>
      <c r="BR22" s="22"/>
      <c r="BS22" s="22"/>
      <c r="BT22" s="30"/>
      <c r="BU22" s="22"/>
      <c r="BV22" s="22"/>
      <c r="BW22" s="22"/>
      <c r="BX22" s="22"/>
      <c r="BY22" s="68"/>
      <c r="CD22" s="30"/>
      <c r="CE22" s="69"/>
      <c r="CF22" s="69"/>
      <c r="CG22" s="69"/>
      <c r="CH22" s="69"/>
      <c r="CI22" s="30"/>
      <c r="CN22" s="30"/>
      <c r="CO22" s="4"/>
      <c r="CS22" s="30"/>
      <c r="CX22" s="30"/>
      <c r="DC22" s="30"/>
      <c r="DG22" s="52"/>
      <c r="DL22" s="52"/>
      <c r="DP22" s="4"/>
      <c r="DQ22" s="52"/>
      <c r="DU22" s="4"/>
      <c r="DV22" s="52"/>
      <c r="DZ22" s="4"/>
      <c r="EA22" s="52"/>
      <c r="EE22" s="4"/>
      <c r="EF22" s="52"/>
      <c r="EJ22" s="4"/>
      <c r="EK22" s="52"/>
      <c r="EO22" s="4"/>
      <c r="EP22" s="52"/>
      <c r="ET22" s="4"/>
      <c r="EU22" s="52"/>
      <c r="EY22" s="4"/>
      <c r="EZ22" s="52"/>
      <c r="FD22" s="4"/>
      <c r="FE22" s="52"/>
      <c r="FI22" s="4"/>
      <c r="FJ22" s="52"/>
      <c r="FN22" s="4"/>
      <c r="FO22" s="52"/>
      <c r="FS22" s="4"/>
      <c r="FT22" s="52"/>
      <c r="FX22" s="4"/>
      <c r="FY22" s="52"/>
      <c r="GE22" s="30"/>
    </row>
    <row r="23" spans="1:187" x14ac:dyDescent="0.25">
      <c r="A23" s="76" t="str">
        <f>CI2</f>
        <v>Davies Rhys</v>
      </c>
      <c r="B23" s="86">
        <f>CI44</f>
        <v>9.3000000000000007</v>
      </c>
      <c r="C23" s="88">
        <f>CJ44</f>
        <v>57</v>
      </c>
      <c r="D23" s="88">
        <f>CK44</f>
        <v>2</v>
      </c>
      <c r="E23" s="88">
        <f>CL44</f>
        <v>38</v>
      </c>
      <c r="F23" s="88">
        <f>CM44</f>
        <v>5</v>
      </c>
      <c r="G23" s="94"/>
      <c r="H23" s="95">
        <v>1</v>
      </c>
      <c r="I23" s="94"/>
      <c r="J23" s="94">
        <f t="shared" si="11"/>
        <v>4</v>
      </c>
      <c r="K23" s="7"/>
      <c r="L23" s="68"/>
      <c r="M23" s="70"/>
      <c r="N23" s="22"/>
      <c r="O23" s="22"/>
      <c r="P23" s="22"/>
      <c r="Q23" s="68"/>
      <c r="R23" s="22"/>
      <c r="S23" s="22"/>
      <c r="T23" s="22"/>
      <c r="U23" s="22"/>
      <c r="V23" s="68"/>
      <c r="W23" s="22"/>
      <c r="X23" s="22"/>
      <c r="Y23" s="22"/>
      <c r="Z23" s="22"/>
      <c r="AA23" s="68"/>
      <c r="AB23" s="22">
        <v>48</v>
      </c>
      <c r="AC23" s="22">
        <v>0</v>
      </c>
      <c r="AD23" s="22">
        <v>40</v>
      </c>
      <c r="AE23" s="22">
        <v>1</v>
      </c>
      <c r="AF23" s="30"/>
      <c r="AG23" s="22"/>
      <c r="AH23" s="22"/>
      <c r="AI23" s="22"/>
      <c r="AJ23" s="22"/>
      <c r="AK23" s="68"/>
      <c r="AL23" s="22"/>
      <c r="AM23" s="22"/>
      <c r="AN23" s="22"/>
      <c r="AO23" s="22"/>
      <c r="AP23" s="68"/>
      <c r="AQ23" s="22"/>
      <c r="AR23" s="22"/>
      <c r="AS23" s="22"/>
      <c r="AT23" s="22"/>
      <c r="AU23" s="68"/>
      <c r="AV23" s="22"/>
      <c r="AW23" s="22"/>
      <c r="AX23" s="22"/>
      <c r="AY23" s="22"/>
      <c r="AZ23" s="68"/>
      <c r="BA23" s="70"/>
      <c r="BB23" s="22"/>
      <c r="BC23" s="22"/>
      <c r="BD23" s="22"/>
      <c r="BE23" s="68"/>
      <c r="BF23" s="69"/>
      <c r="BG23" s="22"/>
      <c r="BH23" s="22"/>
      <c r="BI23" s="22"/>
      <c r="BJ23" s="30"/>
      <c r="BK23" s="69"/>
      <c r="BL23" s="22"/>
      <c r="BM23" s="22"/>
      <c r="BN23" s="22"/>
      <c r="BO23" s="68"/>
      <c r="BP23" s="22"/>
      <c r="BQ23" s="22"/>
      <c r="BR23" s="22"/>
      <c r="BS23" s="22"/>
      <c r="BT23" s="30"/>
      <c r="BU23" s="22"/>
      <c r="BV23" s="22"/>
      <c r="BW23" s="22"/>
      <c r="BX23" s="22"/>
      <c r="BY23" s="68"/>
      <c r="CD23" s="30"/>
      <c r="CE23" s="69"/>
      <c r="CF23" s="69"/>
      <c r="CG23" s="69"/>
      <c r="CH23" s="69"/>
      <c r="CI23" s="30"/>
      <c r="CN23" s="30"/>
      <c r="CO23" s="4"/>
      <c r="CS23" s="30"/>
      <c r="CX23" s="30"/>
      <c r="DC23" s="30"/>
      <c r="DG23" s="52"/>
      <c r="DL23" s="52"/>
      <c r="DP23" s="4"/>
      <c r="DQ23" s="52"/>
      <c r="DU23" s="4"/>
      <c r="DV23" s="52"/>
      <c r="DZ23" s="4"/>
      <c r="EA23" s="52"/>
      <c r="EE23" s="4"/>
      <c r="EF23" s="52"/>
      <c r="EJ23" s="4"/>
      <c r="EK23" s="52"/>
      <c r="EO23" s="4"/>
      <c r="EP23" s="52"/>
      <c r="ET23" s="4"/>
      <c r="EU23" s="52"/>
      <c r="EY23" s="4"/>
      <c r="EZ23" s="52"/>
      <c r="FD23" s="4"/>
      <c r="FE23" s="52"/>
      <c r="FI23" s="4"/>
      <c r="FJ23" s="52"/>
      <c r="FN23" s="4"/>
      <c r="FO23" s="52"/>
      <c r="FS23" s="4"/>
      <c r="FT23" s="52"/>
      <c r="FX23" s="4"/>
      <c r="FY23" s="52"/>
      <c r="GE23" s="30"/>
    </row>
    <row r="24" spans="1:187" x14ac:dyDescent="0.25">
      <c r="A24" s="76" t="str">
        <f>FK2</f>
        <v>Dourani M</v>
      </c>
      <c r="B24" s="86">
        <f>FK44</f>
        <v>3</v>
      </c>
      <c r="C24" s="88">
        <f>FL44</f>
        <v>18</v>
      </c>
      <c r="D24" s="88">
        <f>FM44</f>
        <v>1</v>
      </c>
      <c r="E24" s="88">
        <f>FN44</f>
        <v>7</v>
      </c>
      <c r="F24" s="88">
        <f>FO44</f>
        <v>0</v>
      </c>
      <c r="G24" s="94"/>
      <c r="H24" s="95"/>
      <c r="I24" s="94"/>
      <c r="J24" s="94">
        <f t="shared" si="11"/>
        <v>2.3333333333333335</v>
      </c>
      <c r="K24" s="7"/>
      <c r="L24" s="68"/>
      <c r="M24" s="70"/>
      <c r="N24" s="22"/>
      <c r="O24" s="22"/>
      <c r="P24" s="22"/>
      <c r="Q24" s="68"/>
      <c r="R24" s="22"/>
      <c r="S24" s="22"/>
      <c r="T24" s="22"/>
      <c r="U24" s="22"/>
      <c r="V24" s="68"/>
      <c r="W24" s="22"/>
      <c r="X24" s="22"/>
      <c r="Y24" s="22"/>
      <c r="Z24" s="22"/>
      <c r="AA24" s="68"/>
      <c r="AB24" s="22">
        <v>42</v>
      </c>
      <c r="AC24" s="22">
        <v>0</v>
      </c>
      <c r="AD24" s="22">
        <v>18</v>
      </c>
      <c r="AE24" s="22">
        <v>2</v>
      </c>
      <c r="AF24" s="30"/>
      <c r="AG24" s="22"/>
      <c r="AH24" s="22"/>
      <c r="AI24" s="22"/>
      <c r="AJ24" s="22"/>
      <c r="AK24" s="68"/>
      <c r="AL24" s="22"/>
      <c r="AM24" s="22"/>
      <c r="AN24" s="22"/>
      <c r="AO24" s="22"/>
      <c r="AP24" s="68"/>
      <c r="AQ24" s="22"/>
      <c r="AR24" s="22"/>
      <c r="AS24" s="22"/>
      <c r="AT24" s="22"/>
      <c r="AU24" s="68"/>
      <c r="AV24" s="22"/>
      <c r="AW24" s="22"/>
      <c r="AX24" s="22"/>
      <c r="AY24" s="22"/>
      <c r="AZ24" s="68"/>
      <c r="BA24" s="70"/>
      <c r="BB24" s="22"/>
      <c r="BC24" s="22"/>
      <c r="BD24" s="22"/>
      <c r="BE24" s="68"/>
      <c r="BF24" s="69"/>
      <c r="BG24" s="22"/>
      <c r="BH24" s="22"/>
      <c r="BI24" s="22"/>
      <c r="BJ24" s="30"/>
      <c r="BK24" s="69"/>
      <c r="BL24" s="22"/>
      <c r="BM24" s="22"/>
      <c r="BN24" s="22"/>
      <c r="BO24" s="68"/>
      <c r="BP24" s="22"/>
      <c r="BQ24" s="22"/>
      <c r="BR24" s="22"/>
      <c r="BS24" s="22"/>
      <c r="BT24" s="30"/>
      <c r="BU24" s="22"/>
      <c r="BV24" s="22"/>
      <c r="BW24" s="22"/>
      <c r="BX24" s="22"/>
      <c r="BY24" s="68"/>
      <c r="CD24" s="30"/>
      <c r="CE24" s="69"/>
      <c r="CF24" s="69"/>
      <c r="CG24" s="69"/>
      <c r="CH24" s="69"/>
      <c r="CI24" s="30"/>
      <c r="CN24" s="30"/>
      <c r="CO24" s="4"/>
      <c r="CS24" s="30"/>
      <c r="CX24" s="30"/>
      <c r="DC24" s="30"/>
      <c r="DG24" s="52"/>
      <c r="DL24" s="52"/>
      <c r="DP24" s="4"/>
      <c r="DQ24" s="52"/>
      <c r="DU24" s="4"/>
      <c r="DV24" s="52"/>
      <c r="DZ24" s="4"/>
      <c r="EA24" s="52"/>
      <c r="EE24" s="4"/>
      <c r="EF24" s="52"/>
      <c r="EJ24" s="4"/>
      <c r="EK24" s="52"/>
      <c r="EO24" s="4"/>
      <c r="EP24" s="52"/>
      <c r="ET24" s="4"/>
      <c r="EU24" s="52"/>
      <c r="EY24" s="4"/>
      <c r="EZ24" s="52"/>
      <c r="FD24" s="4"/>
      <c r="FE24" s="52"/>
      <c r="FI24" s="4"/>
      <c r="FJ24" s="52"/>
      <c r="FN24" s="4"/>
      <c r="FO24" s="52"/>
      <c r="FS24" s="4"/>
      <c r="FT24" s="52"/>
      <c r="FX24" s="4"/>
      <c r="FY24" s="52"/>
      <c r="GE24" s="30"/>
    </row>
    <row r="25" spans="1:187" x14ac:dyDescent="0.25">
      <c r="A25" s="76" t="str">
        <f>FP2</f>
        <v>Dourani S</v>
      </c>
      <c r="B25" s="86">
        <f>FP44</f>
        <v>3</v>
      </c>
      <c r="C25" s="88">
        <f>FQ44</f>
        <v>18</v>
      </c>
      <c r="D25" s="88">
        <f>FR44</f>
        <v>0</v>
      </c>
      <c r="E25" s="88">
        <f>FS44</f>
        <v>6</v>
      </c>
      <c r="F25" s="88">
        <f>FT44</f>
        <v>0</v>
      </c>
      <c r="G25" s="94"/>
      <c r="H25" s="95"/>
      <c r="I25" s="94"/>
      <c r="J25" s="94">
        <f t="shared" si="11"/>
        <v>2</v>
      </c>
      <c r="K25" s="7"/>
      <c r="L25" s="68"/>
      <c r="M25" s="70"/>
      <c r="N25" s="22"/>
      <c r="O25" s="22"/>
      <c r="P25" s="22"/>
      <c r="Q25" s="68"/>
      <c r="R25" s="22"/>
      <c r="S25" s="22"/>
      <c r="T25" s="22"/>
      <c r="U25" s="22"/>
      <c r="V25" s="68"/>
      <c r="W25" s="22"/>
      <c r="X25" s="22"/>
      <c r="Y25" s="22"/>
      <c r="Z25" s="22"/>
      <c r="AA25" s="30"/>
      <c r="AB25" s="22">
        <v>36</v>
      </c>
      <c r="AC25" s="22">
        <v>0</v>
      </c>
      <c r="AD25" s="22">
        <v>35</v>
      </c>
      <c r="AE25" s="22">
        <v>1</v>
      </c>
      <c r="AF25" s="30"/>
      <c r="AG25" s="22"/>
      <c r="AH25" s="22"/>
      <c r="AI25" s="22"/>
      <c r="AJ25" s="22"/>
      <c r="AK25" s="68"/>
      <c r="AL25" s="22"/>
      <c r="AM25" s="22"/>
      <c r="AN25" s="22"/>
      <c r="AO25" s="22"/>
      <c r="AP25" s="68"/>
      <c r="AQ25" s="22"/>
      <c r="AR25" s="22"/>
      <c r="AS25" s="22"/>
      <c r="AT25" s="22"/>
      <c r="AU25" s="68"/>
      <c r="AV25" s="22"/>
      <c r="AW25" s="22"/>
      <c r="AX25" s="22"/>
      <c r="AY25" s="22"/>
      <c r="AZ25" s="68"/>
      <c r="BA25" s="70"/>
      <c r="BB25" s="22"/>
      <c r="BC25" s="22"/>
      <c r="BD25" s="22"/>
      <c r="BE25" s="68"/>
      <c r="BF25" s="69"/>
      <c r="BG25" s="22"/>
      <c r="BH25" s="22"/>
      <c r="BI25" s="22"/>
      <c r="BJ25" s="30"/>
      <c r="BK25" s="69"/>
      <c r="BL25" s="22"/>
      <c r="BM25" s="22"/>
      <c r="BN25" s="22"/>
      <c r="BO25" s="68"/>
      <c r="BP25" s="22"/>
      <c r="BQ25" s="22"/>
      <c r="BR25" s="22"/>
      <c r="BS25" s="22"/>
      <c r="BT25" s="30"/>
      <c r="BU25" s="22"/>
      <c r="BV25" s="22"/>
      <c r="BW25" s="22"/>
      <c r="BX25" s="22"/>
      <c r="BY25" s="68"/>
      <c r="CD25" s="30"/>
      <c r="CI25" s="30"/>
      <c r="CN25" s="30"/>
      <c r="CO25" s="4"/>
      <c r="CS25" s="30"/>
      <c r="CX25" s="30"/>
      <c r="DC25" s="30"/>
      <c r="DG25" s="52"/>
      <c r="DL25" s="52"/>
      <c r="DP25" s="4"/>
      <c r="DQ25" s="52"/>
      <c r="DU25" s="4"/>
      <c r="DV25" s="52"/>
      <c r="DZ25" s="4"/>
      <c r="EA25" s="52"/>
      <c r="EE25" s="4"/>
      <c r="EF25" s="52"/>
      <c r="EJ25" s="4"/>
      <c r="EK25" s="52"/>
      <c r="EO25" s="4"/>
      <c r="EP25" s="52"/>
      <c r="ET25" s="4"/>
      <c r="EU25" s="52"/>
      <c r="EY25" s="4"/>
      <c r="EZ25" s="52"/>
      <c r="FD25" s="4"/>
      <c r="FE25" s="52"/>
      <c r="FI25" s="4"/>
      <c r="FJ25" s="52"/>
      <c r="FN25" s="4"/>
      <c r="FO25" s="52"/>
      <c r="FS25" s="4"/>
      <c r="FT25" s="52"/>
      <c r="FX25" s="4"/>
      <c r="FY25" s="52"/>
      <c r="GE25" s="30"/>
    </row>
    <row r="26" spans="1:187" x14ac:dyDescent="0.25">
      <c r="A26" s="77" t="str">
        <f>CS2</f>
        <v>Forster</v>
      </c>
      <c r="B26" s="86">
        <f>CS44</f>
        <v>2</v>
      </c>
      <c r="C26" s="88">
        <f>CT44</f>
        <v>12</v>
      </c>
      <c r="D26" s="88">
        <f>CU44</f>
        <v>0</v>
      </c>
      <c r="E26" s="88">
        <f>CV44</f>
        <v>19</v>
      </c>
      <c r="F26" s="88">
        <f>CW44</f>
        <v>0</v>
      </c>
      <c r="G26" s="94"/>
      <c r="H26" s="95"/>
      <c r="I26" s="94"/>
      <c r="J26" s="94">
        <f t="shared" si="11"/>
        <v>9.5</v>
      </c>
      <c r="K26" s="7"/>
      <c r="L26" s="68"/>
      <c r="M26" s="70"/>
      <c r="N26" s="22"/>
      <c r="O26" s="22"/>
      <c r="P26" s="22"/>
      <c r="Q26" s="68"/>
      <c r="R26" s="22"/>
      <c r="S26" s="22"/>
      <c r="T26" s="22"/>
      <c r="U26" s="22"/>
      <c r="V26" s="68"/>
      <c r="W26" s="22"/>
      <c r="X26" s="22"/>
      <c r="Y26" s="22"/>
      <c r="Z26" s="22"/>
      <c r="AA26" s="30"/>
      <c r="AB26" s="22">
        <v>24</v>
      </c>
      <c r="AC26" s="22">
        <v>0</v>
      </c>
      <c r="AD26" s="22">
        <v>34</v>
      </c>
      <c r="AE26" s="22">
        <v>3</v>
      </c>
      <c r="AF26" s="30"/>
      <c r="AG26" s="22"/>
      <c r="AH26" s="22"/>
      <c r="AI26" s="22"/>
      <c r="AJ26" s="22"/>
      <c r="AK26" s="68"/>
      <c r="AL26" s="22"/>
      <c r="AM26" s="22"/>
      <c r="AN26" s="22"/>
      <c r="AO26" s="22"/>
      <c r="AP26" s="68"/>
      <c r="AQ26" s="22"/>
      <c r="AR26" s="22"/>
      <c r="AS26" s="22"/>
      <c r="AT26" s="22"/>
      <c r="AU26" s="68"/>
      <c r="AV26" s="22"/>
      <c r="AW26" s="22"/>
      <c r="AX26" s="22"/>
      <c r="AY26" s="22"/>
      <c r="AZ26" s="68"/>
      <c r="BA26" s="70"/>
      <c r="BB26" s="22"/>
      <c r="BC26" s="22"/>
      <c r="BD26" s="22"/>
      <c r="BE26" s="68"/>
      <c r="BF26" s="69"/>
      <c r="BG26" s="22"/>
      <c r="BH26" s="22"/>
      <c r="BI26" s="22"/>
      <c r="BJ26" s="30"/>
      <c r="BK26" s="69"/>
      <c r="BL26" s="22"/>
      <c r="BM26" s="22"/>
      <c r="BN26" s="22"/>
      <c r="BO26" s="68"/>
      <c r="BP26" s="22"/>
      <c r="BQ26" s="22"/>
      <c r="BR26" s="22"/>
      <c r="BS26" s="22"/>
      <c r="BT26" s="30"/>
      <c r="BU26" s="22"/>
      <c r="BV26" s="22"/>
      <c r="BW26" s="22"/>
      <c r="BX26" s="22"/>
      <c r="BY26" s="68"/>
      <c r="CD26" s="30"/>
      <c r="CI26" s="30"/>
      <c r="CN26" s="30"/>
      <c r="CO26" s="4"/>
      <c r="CS26" s="30"/>
      <c r="CX26" s="30"/>
      <c r="DC26" s="30"/>
      <c r="DG26" s="52"/>
      <c r="DL26" s="52"/>
      <c r="DP26" s="4"/>
      <c r="DQ26" s="52"/>
      <c r="DU26" s="4"/>
      <c r="DV26" s="52"/>
      <c r="DZ26" s="4"/>
      <c r="EA26" s="52"/>
      <c r="EE26" s="4"/>
      <c r="EF26" s="52"/>
      <c r="EJ26" s="4"/>
      <c r="EK26" s="52"/>
      <c r="EO26" s="4"/>
      <c r="EP26" s="52"/>
      <c r="ET26" s="4"/>
      <c r="EU26" s="52"/>
      <c r="EY26" s="4"/>
      <c r="EZ26" s="52"/>
      <c r="FD26" s="4"/>
      <c r="FE26" s="52"/>
      <c r="FI26" s="4"/>
      <c r="FJ26" s="52"/>
      <c r="FN26" s="4"/>
      <c r="FO26" s="52"/>
      <c r="FS26" s="4"/>
      <c r="FT26" s="52"/>
      <c r="FX26" s="4"/>
      <c r="FY26" s="52"/>
      <c r="GE26" s="30"/>
    </row>
    <row r="27" spans="1:187" x14ac:dyDescent="0.25">
      <c r="A27" s="77" t="str">
        <f>EQ2</f>
        <v>Goad</v>
      </c>
      <c r="B27" s="86">
        <f>EQ44</f>
        <v>3</v>
      </c>
      <c r="C27" s="88">
        <f>ER44</f>
        <v>18</v>
      </c>
      <c r="D27" s="88">
        <f>ES44</f>
        <v>0</v>
      </c>
      <c r="E27" s="88">
        <f>ET44</f>
        <v>22</v>
      </c>
      <c r="F27" s="88">
        <f>EU44</f>
        <v>1</v>
      </c>
      <c r="G27" s="94"/>
      <c r="H27" s="95"/>
      <c r="I27" s="94"/>
      <c r="J27" s="94">
        <f t="shared" si="11"/>
        <v>7.333333333333333</v>
      </c>
      <c r="K27" s="7"/>
      <c r="L27" s="68"/>
      <c r="M27" s="70"/>
      <c r="N27" s="22"/>
      <c r="O27" s="22"/>
      <c r="P27" s="22"/>
      <c r="Q27" s="68"/>
      <c r="R27" s="22"/>
      <c r="S27" s="22"/>
      <c r="T27" s="22"/>
      <c r="U27" s="22"/>
      <c r="V27" s="68"/>
      <c r="W27" s="22"/>
      <c r="X27" s="22"/>
      <c r="Y27" s="22"/>
      <c r="Z27" s="22"/>
      <c r="AA27" s="30"/>
      <c r="AF27" s="30"/>
      <c r="AG27" s="22"/>
      <c r="AH27" s="22"/>
      <c r="AI27" s="22"/>
      <c r="AJ27" s="22"/>
      <c r="AK27" s="68"/>
      <c r="AL27" s="22"/>
      <c r="AM27" s="22"/>
      <c r="AN27" s="22"/>
      <c r="AO27" s="22"/>
      <c r="AP27" s="68"/>
      <c r="AQ27" s="22"/>
      <c r="AR27" s="22"/>
      <c r="AS27" s="22"/>
      <c r="AT27" s="22"/>
      <c r="AU27" s="68"/>
      <c r="AV27" s="22"/>
      <c r="AW27" s="22"/>
      <c r="AX27" s="22"/>
      <c r="AY27" s="22"/>
      <c r="AZ27" s="68"/>
      <c r="BA27" s="70"/>
      <c r="BB27" s="22"/>
      <c r="BC27" s="22"/>
      <c r="BD27" s="22"/>
      <c r="BE27" s="68"/>
      <c r="BF27" s="69"/>
      <c r="BG27" s="22"/>
      <c r="BH27" s="22"/>
      <c r="BI27" s="22"/>
      <c r="BJ27" s="30"/>
      <c r="BK27" s="69"/>
      <c r="BL27" s="22"/>
      <c r="BM27" s="22"/>
      <c r="BN27" s="22"/>
      <c r="BO27" s="68"/>
      <c r="BP27" s="22"/>
      <c r="BQ27" s="22"/>
      <c r="BR27" s="22"/>
      <c r="BS27" s="22"/>
      <c r="BT27" s="30"/>
      <c r="BU27" s="22"/>
      <c r="BV27" s="22"/>
      <c r="BW27" s="22"/>
      <c r="BX27" s="22"/>
      <c r="BY27" s="68"/>
      <c r="CD27" s="30"/>
      <c r="CI27" s="30"/>
      <c r="CN27" s="30"/>
      <c r="CO27" s="4"/>
      <c r="CS27" s="30"/>
      <c r="CX27" s="30"/>
      <c r="DC27" s="30"/>
      <c r="DG27" s="52"/>
      <c r="DL27" s="52"/>
      <c r="DP27" s="4"/>
      <c r="DQ27" s="52"/>
      <c r="DU27" s="4"/>
      <c r="DV27" s="52"/>
      <c r="DZ27" s="4"/>
      <c r="EA27" s="52"/>
      <c r="EE27" s="4"/>
      <c r="EF27" s="52"/>
      <c r="EJ27" s="4"/>
      <c r="EK27" s="52"/>
      <c r="EO27" s="4"/>
      <c r="EP27" s="52"/>
      <c r="ET27" s="4"/>
      <c r="EU27" s="52"/>
      <c r="EY27" s="4"/>
      <c r="EZ27" s="52"/>
      <c r="FD27" s="4"/>
      <c r="FE27" s="52"/>
      <c r="FI27" s="4"/>
      <c r="FJ27" s="52"/>
      <c r="FN27" s="4"/>
      <c r="FO27" s="52"/>
      <c r="FS27" s="4"/>
      <c r="FT27" s="52"/>
      <c r="FX27" s="4"/>
      <c r="FY27" s="52"/>
      <c r="GE27" s="30"/>
    </row>
    <row r="28" spans="1:187" x14ac:dyDescent="0.25">
      <c r="A28" s="77" t="str">
        <f>DW2</f>
        <v>Green</v>
      </c>
      <c r="B28" s="86">
        <f>DW44</f>
        <v>3</v>
      </c>
      <c r="C28" s="88">
        <f>DX44</f>
        <v>18</v>
      </c>
      <c r="D28" s="88">
        <f>DY44</f>
        <v>0</v>
      </c>
      <c r="E28" s="88">
        <f>DZ44</f>
        <v>9</v>
      </c>
      <c r="F28" s="88">
        <f>EA44</f>
        <v>0</v>
      </c>
      <c r="J28" s="94">
        <f t="shared" si="11"/>
        <v>3</v>
      </c>
      <c r="K28" s="7"/>
      <c r="L28" s="68"/>
      <c r="M28" s="70"/>
      <c r="N28" s="22"/>
      <c r="O28" s="22"/>
      <c r="P28" s="22"/>
      <c r="Q28" s="68"/>
      <c r="R28" s="22"/>
      <c r="S28" s="22"/>
      <c r="T28" s="22"/>
      <c r="U28" s="22"/>
      <c r="V28" s="68"/>
      <c r="W28" s="22"/>
      <c r="X28" s="22"/>
      <c r="Y28" s="22"/>
      <c r="Z28" s="22"/>
      <c r="AA28" s="30"/>
      <c r="AF28" s="30"/>
      <c r="AG28" s="22"/>
      <c r="AH28" s="22"/>
      <c r="AI28" s="22"/>
      <c r="AJ28" s="22"/>
      <c r="AK28" s="68"/>
      <c r="AL28" s="22"/>
      <c r="AM28" s="22"/>
      <c r="AN28" s="22"/>
      <c r="AO28" s="22"/>
      <c r="AP28" s="68"/>
      <c r="AQ28" s="22"/>
      <c r="AR28" s="22"/>
      <c r="AS28" s="22"/>
      <c r="AT28" s="22"/>
      <c r="AU28" s="68"/>
      <c r="AV28" s="22"/>
      <c r="AW28" s="22"/>
      <c r="AX28" s="22"/>
      <c r="AY28" s="22"/>
      <c r="AZ28" s="68"/>
      <c r="BA28" s="70"/>
      <c r="BB28" s="22"/>
      <c r="BC28" s="22"/>
      <c r="BD28" s="22"/>
      <c r="BE28" s="68"/>
      <c r="BF28" s="69"/>
      <c r="BG28" s="22"/>
      <c r="BH28" s="22"/>
      <c r="BI28" s="22"/>
      <c r="BJ28" s="30"/>
      <c r="BK28" s="69"/>
      <c r="BL28" s="22"/>
      <c r="BM28" s="22"/>
      <c r="BN28" s="22"/>
      <c r="BO28" s="68"/>
      <c r="BP28" s="22"/>
      <c r="BQ28" s="22"/>
      <c r="BR28" s="22"/>
      <c r="BS28" s="22"/>
      <c r="BT28" s="30"/>
      <c r="BU28" s="22"/>
      <c r="BV28" s="22"/>
      <c r="BW28" s="22"/>
      <c r="BX28" s="22"/>
      <c r="BY28" s="68"/>
      <c r="CD28" s="30"/>
      <c r="CI28" s="30"/>
      <c r="CN28" s="30"/>
      <c r="CO28" s="4"/>
      <c r="CS28" s="30"/>
      <c r="CX28" s="30"/>
      <c r="DC28" s="30"/>
      <c r="DG28" s="52"/>
      <c r="DL28" s="52"/>
      <c r="DP28" s="4"/>
      <c r="DQ28" s="52"/>
      <c r="DU28" s="4"/>
      <c r="DV28" s="52"/>
      <c r="DZ28" s="4"/>
      <c r="EA28" s="52"/>
      <c r="EE28" s="4"/>
      <c r="EF28" s="52"/>
      <c r="EJ28" s="4"/>
      <c r="EK28" s="52"/>
      <c r="EO28" s="4"/>
      <c r="EP28" s="52"/>
      <c r="ET28" s="4"/>
      <c r="EU28" s="52"/>
      <c r="EY28" s="4"/>
      <c r="EZ28" s="52"/>
      <c r="FD28" s="4"/>
      <c r="FE28" s="52"/>
      <c r="FI28" s="4"/>
      <c r="FJ28" s="52"/>
      <c r="FN28" s="4"/>
      <c r="FO28" s="52"/>
      <c r="FS28" s="4"/>
      <c r="FT28" s="52"/>
      <c r="FX28" s="4"/>
      <c r="FY28" s="52"/>
      <c r="GE28" s="30"/>
    </row>
    <row r="29" spans="1:187" x14ac:dyDescent="0.25">
      <c r="A29" s="77" t="str">
        <f>EL2</f>
        <v>Hodkinson</v>
      </c>
      <c r="B29" s="86">
        <f>EL44</f>
        <v>6</v>
      </c>
      <c r="C29" s="88">
        <f>EM44</f>
        <v>36</v>
      </c>
      <c r="D29" s="88">
        <f>EN44</f>
        <v>0</v>
      </c>
      <c r="E29" s="88">
        <f>EO44</f>
        <v>65</v>
      </c>
      <c r="F29" s="88">
        <f>EP44</f>
        <v>1</v>
      </c>
      <c r="J29" s="94">
        <f t="shared" si="11"/>
        <v>10.833333333333334</v>
      </c>
      <c r="K29" s="7"/>
      <c r="L29" s="68"/>
      <c r="M29" s="70"/>
      <c r="N29" s="22"/>
      <c r="O29" s="22"/>
      <c r="P29" s="22"/>
      <c r="Q29" s="68"/>
      <c r="R29" s="22"/>
      <c r="S29" s="22"/>
      <c r="T29" s="22"/>
      <c r="U29" s="22"/>
      <c r="V29" s="68"/>
      <c r="W29" s="22"/>
      <c r="X29" s="22"/>
      <c r="Y29" s="22"/>
      <c r="Z29" s="22"/>
      <c r="AA29" s="30"/>
      <c r="AF29" s="30"/>
      <c r="AG29" s="22"/>
      <c r="AH29" s="22"/>
      <c r="AI29" s="22"/>
      <c r="AJ29" s="22"/>
      <c r="AK29" s="68"/>
      <c r="AL29" s="22"/>
      <c r="AM29" s="22"/>
      <c r="AN29" s="22"/>
      <c r="AO29" s="22"/>
      <c r="AP29" s="68"/>
      <c r="AQ29" s="22"/>
      <c r="AR29" s="22"/>
      <c r="AS29" s="22"/>
      <c r="AT29" s="22"/>
      <c r="AU29" s="68"/>
      <c r="AV29" s="22"/>
      <c r="AW29" s="22"/>
      <c r="AX29" s="22"/>
      <c r="AY29" s="22"/>
      <c r="AZ29" s="68"/>
      <c r="BA29" s="70"/>
      <c r="BB29" s="22"/>
      <c r="BC29" s="22"/>
      <c r="BD29" s="22"/>
      <c r="BE29" s="68"/>
      <c r="BF29" s="69"/>
      <c r="BG29" s="22"/>
      <c r="BH29" s="22"/>
      <c r="BI29" s="22"/>
      <c r="BJ29" s="30"/>
      <c r="BK29" s="69"/>
      <c r="BL29" s="22"/>
      <c r="BM29" s="22"/>
      <c r="BN29" s="22"/>
      <c r="BO29" s="68"/>
      <c r="BP29" s="22"/>
      <c r="BQ29" s="22"/>
      <c r="BR29" s="22"/>
      <c r="BS29" s="22"/>
      <c r="BT29" s="30"/>
      <c r="BU29" s="22"/>
      <c r="BV29" s="22"/>
      <c r="BW29" s="22"/>
      <c r="BX29" s="22"/>
      <c r="BY29" s="68"/>
      <c r="CD29" s="30"/>
      <c r="CI29" s="30"/>
      <c r="CN29" s="30"/>
      <c r="CO29" s="4"/>
      <c r="CS29" s="30"/>
      <c r="CX29" s="30"/>
      <c r="DC29" s="30"/>
      <c r="DG29" s="52"/>
      <c r="DL29" s="52"/>
      <c r="DP29" s="4"/>
      <c r="DQ29" s="52"/>
      <c r="DU29" s="4"/>
      <c r="DV29" s="52"/>
      <c r="DZ29" s="4"/>
      <c r="EA29" s="52"/>
      <c r="EE29" s="4"/>
      <c r="EF29" s="52"/>
      <c r="EJ29" s="4"/>
      <c r="EK29" s="52"/>
      <c r="EO29" s="4"/>
      <c r="EP29" s="52"/>
      <c r="ET29" s="4"/>
      <c r="EU29" s="52"/>
      <c r="EY29" s="4"/>
      <c r="EZ29" s="52"/>
      <c r="FD29" s="4"/>
      <c r="FE29" s="52"/>
      <c r="FI29" s="4"/>
      <c r="FJ29" s="52"/>
      <c r="FN29" s="4"/>
      <c r="FO29" s="52"/>
      <c r="FS29" s="4"/>
      <c r="FT29" s="52"/>
      <c r="FX29" s="4"/>
      <c r="FY29" s="52"/>
      <c r="GE29" s="30"/>
    </row>
    <row r="30" spans="1:187" x14ac:dyDescent="0.25">
      <c r="A30" s="89" t="str">
        <f>DH2</f>
        <v>Lewis J</v>
      </c>
      <c r="B30" s="86">
        <f>DH44</f>
        <v>6.5</v>
      </c>
      <c r="C30" s="88">
        <f>DI44</f>
        <v>41</v>
      </c>
      <c r="D30" s="88">
        <f>DJ44</f>
        <v>1</v>
      </c>
      <c r="E30" s="88">
        <f>DK44</f>
        <v>26</v>
      </c>
      <c r="F30" s="88">
        <f>DL44</f>
        <v>1</v>
      </c>
      <c r="G30" s="94"/>
      <c r="H30" s="95"/>
      <c r="I30" s="94"/>
      <c r="J30" s="94">
        <f t="shared" si="11"/>
        <v>3.8048780487804876</v>
      </c>
      <c r="K30" s="7"/>
      <c r="L30" s="68"/>
      <c r="M30" s="70"/>
      <c r="N30" s="22"/>
      <c r="O30" s="22"/>
      <c r="P30" s="22"/>
      <c r="Q30" s="68"/>
      <c r="R30" s="22"/>
      <c r="S30" s="22"/>
      <c r="T30" s="22"/>
      <c r="U30" s="22"/>
      <c r="V30" s="68"/>
      <c r="W30" s="22"/>
      <c r="X30" s="22"/>
      <c r="Y30" s="22"/>
      <c r="Z30" s="22"/>
      <c r="AA30" s="68"/>
      <c r="AB30" s="22"/>
      <c r="AC30" s="22"/>
      <c r="AD30" s="22"/>
      <c r="AE30" s="22"/>
      <c r="AF30" s="30"/>
      <c r="AG30" s="22"/>
      <c r="AH30" s="22"/>
      <c r="AI30" s="22"/>
      <c r="AJ30" s="22"/>
      <c r="AK30" s="68"/>
      <c r="AL30" s="22"/>
      <c r="AM30" s="22"/>
      <c r="AN30" s="22"/>
      <c r="AO30" s="22"/>
      <c r="AP30" s="68"/>
      <c r="AQ30" s="22"/>
      <c r="AR30" s="22"/>
      <c r="AS30" s="22"/>
      <c r="AT30" s="22"/>
      <c r="AU30" s="68"/>
      <c r="AV30" s="22"/>
      <c r="AW30" s="22"/>
      <c r="AX30" s="22"/>
      <c r="AY30" s="22"/>
      <c r="AZ30" s="68"/>
      <c r="BA30" s="70"/>
      <c r="BB30" s="22"/>
      <c r="BC30" s="22"/>
      <c r="BD30" s="22"/>
      <c r="BE30" s="68"/>
      <c r="BF30" s="69"/>
      <c r="BG30" s="22"/>
      <c r="BH30" s="22"/>
      <c r="BI30" s="22"/>
      <c r="BJ30" s="30"/>
      <c r="BK30" s="69"/>
      <c r="BL30" s="22"/>
      <c r="BM30" s="22"/>
      <c r="BN30" s="22"/>
      <c r="BO30" s="68"/>
      <c r="BP30" s="22"/>
      <c r="BQ30" s="22"/>
      <c r="BR30" s="22"/>
      <c r="BS30" s="22"/>
      <c r="BT30" s="30"/>
      <c r="BU30" s="22"/>
      <c r="BV30" s="22"/>
      <c r="BW30" s="22"/>
      <c r="BX30" s="22"/>
      <c r="BY30" s="68"/>
      <c r="CD30" s="30"/>
      <c r="CI30" s="30"/>
      <c r="CN30" s="30"/>
      <c r="CO30" s="4"/>
      <c r="CS30" s="30"/>
      <c r="CX30" s="30"/>
      <c r="DC30" s="30"/>
      <c r="DG30" s="52"/>
      <c r="DL30" s="52"/>
      <c r="DP30" s="4"/>
      <c r="DQ30" s="52"/>
      <c r="DU30" s="4"/>
      <c r="DV30" s="52"/>
      <c r="DZ30" s="4"/>
      <c r="EA30" s="52"/>
      <c r="EE30" s="4"/>
      <c r="EF30" s="52"/>
      <c r="EJ30" s="4"/>
      <c r="EK30" s="52"/>
      <c r="EO30" s="4"/>
      <c r="EP30" s="52"/>
      <c r="ET30" s="4"/>
      <c r="EU30" s="52"/>
      <c r="EY30" s="4"/>
      <c r="EZ30" s="52"/>
      <c r="FD30" s="4"/>
      <c r="FE30" s="52"/>
      <c r="FI30" s="4"/>
      <c r="FJ30" s="52"/>
      <c r="FN30" s="4"/>
      <c r="FO30" s="52"/>
      <c r="FS30" s="4"/>
      <c r="FT30" s="52"/>
      <c r="FX30" s="4"/>
      <c r="FY30" s="52"/>
      <c r="GE30" s="30"/>
    </row>
    <row r="31" spans="1:187" x14ac:dyDescent="0.25">
      <c r="A31" s="89" t="str">
        <f>EB2</f>
        <v>Marugonda</v>
      </c>
      <c r="B31" s="86">
        <f>EB44</f>
        <v>3</v>
      </c>
      <c r="C31" s="88">
        <f>EC44</f>
        <v>18</v>
      </c>
      <c r="D31" s="88">
        <f>ED44</f>
        <v>0</v>
      </c>
      <c r="E31" s="88">
        <f>EE44</f>
        <v>20</v>
      </c>
      <c r="F31" s="88">
        <f>EF44</f>
        <v>0</v>
      </c>
      <c r="G31" s="94"/>
      <c r="H31" s="95"/>
      <c r="I31" s="94"/>
      <c r="J31" s="94">
        <f t="shared" si="11"/>
        <v>6.666666666666667</v>
      </c>
      <c r="K31" s="7"/>
      <c r="L31" s="68"/>
      <c r="M31" s="70"/>
      <c r="N31" s="22"/>
      <c r="O31" s="22"/>
      <c r="P31" s="22"/>
      <c r="Q31" s="68"/>
      <c r="R31" s="22"/>
      <c r="S31" s="22"/>
      <c r="T31" s="22"/>
      <c r="U31" s="22"/>
      <c r="V31" s="68"/>
      <c r="W31" s="22"/>
      <c r="X31" s="22"/>
      <c r="Y31" s="22"/>
      <c r="Z31" s="22"/>
      <c r="AA31" s="68"/>
      <c r="AB31" s="22"/>
      <c r="AC31" s="22"/>
      <c r="AD31" s="22"/>
      <c r="AE31" s="22"/>
      <c r="AF31" s="30"/>
      <c r="AG31" s="22"/>
      <c r="AH31" s="22"/>
      <c r="AI31" s="22"/>
      <c r="AJ31" s="22"/>
      <c r="AK31" s="68"/>
      <c r="AL31" s="22"/>
      <c r="AM31" s="22"/>
      <c r="AN31" s="22"/>
      <c r="AO31" s="22"/>
      <c r="AP31" s="68"/>
      <c r="AQ31" s="22"/>
      <c r="AR31" s="22"/>
      <c r="AS31" s="22"/>
      <c r="AT31" s="22"/>
      <c r="AU31" s="68"/>
      <c r="AV31" s="22"/>
      <c r="AW31" s="22"/>
      <c r="AX31" s="22"/>
      <c r="AY31" s="22"/>
      <c r="AZ31" s="68"/>
      <c r="BA31" s="70"/>
      <c r="BB31" s="22"/>
      <c r="BC31" s="22"/>
      <c r="BD31" s="22"/>
      <c r="BE31" s="68"/>
      <c r="BF31" s="69"/>
      <c r="BG31" s="22"/>
      <c r="BH31" s="22"/>
      <c r="BI31" s="22"/>
      <c r="BJ31" s="30"/>
      <c r="BK31" s="69"/>
      <c r="BL31" s="22"/>
      <c r="BM31" s="22"/>
      <c r="BN31" s="22"/>
      <c r="BO31" s="68"/>
      <c r="BP31" s="22"/>
      <c r="BQ31" s="22"/>
      <c r="BR31" s="22"/>
      <c r="BS31" s="22"/>
      <c r="BT31" s="30"/>
      <c r="BU31" s="22"/>
      <c r="BV31" s="22"/>
      <c r="BW31" s="22"/>
      <c r="BX31" s="22"/>
      <c r="BY31" s="68"/>
      <c r="CD31" s="30"/>
      <c r="CI31" s="30"/>
      <c r="CN31" s="30"/>
      <c r="CO31" s="4"/>
      <c r="CS31" s="30"/>
      <c r="CX31" s="30"/>
      <c r="DC31" s="30"/>
      <c r="DG31" s="52"/>
      <c r="DL31" s="52"/>
      <c r="DP31" s="4"/>
      <c r="DQ31" s="52"/>
      <c r="DU31" s="4"/>
      <c r="DV31" s="52"/>
      <c r="DZ31" s="4"/>
      <c r="EA31" s="52"/>
      <c r="EE31" s="4"/>
      <c r="EF31" s="52"/>
      <c r="EJ31" s="4"/>
      <c r="EK31" s="52"/>
      <c r="EO31" s="4"/>
      <c r="EP31" s="52"/>
      <c r="ET31" s="4"/>
      <c r="EU31" s="52"/>
      <c r="EY31" s="4"/>
      <c r="EZ31" s="52"/>
      <c r="FD31" s="4"/>
      <c r="FE31" s="52"/>
      <c r="FI31" s="4"/>
      <c r="FJ31" s="52"/>
      <c r="FN31" s="4"/>
      <c r="FO31" s="52"/>
      <c r="FS31" s="4"/>
      <c r="FT31" s="52"/>
      <c r="FX31" s="4"/>
      <c r="FY31" s="52"/>
      <c r="GE31" s="30"/>
    </row>
    <row r="32" spans="1:187" x14ac:dyDescent="0.25">
      <c r="A32" s="76" t="str">
        <f>AK2</f>
        <v>Mason-Wilkes</v>
      </c>
      <c r="B32" s="86">
        <f>AK44</f>
        <v>6</v>
      </c>
      <c r="C32" s="88">
        <f>AL44</f>
        <v>36</v>
      </c>
      <c r="D32" s="88">
        <f>AM44</f>
        <v>0</v>
      </c>
      <c r="E32" s="88">
        <f>AN44</f>
        <v>43</v>
      </c>
      <c r="F32" s="88">
        <f>AO44</f>
        <v>4</v>
      </c>
      <c r="G32" s="94"/>
      <c r="H32" s="95"/>
      <c r="I32" s="94"/>
      <c r="J32" s="94">
        <f t="shared" si="11"/>
        <v>7.166666666666667</v>
      </c>
      <c r="K32" s="7"/>
      <c r="L32" s="68"/>
      <c r="M32" s="70"/>
      <c r="N32" s="22"/>
      <c r="O32" s="22"/>
      <c r="P32" s="22"/>
      <c r="Q32" s="68"/>
      <c r="R32" s="22"/>
      <c r="S32" s="22"/>
      <c r="T32" s="22"/>
      <c r="U32" s="22"/>
      <c r="V32" s="68"/>
      <c r="W32" s="22"/>
      <c r="X32" s="22"/>
      <c r="Y32" s="22"/>
      <c r="Z32" s="22"/>
      <c r="AA32" s="68"/>
      <c r="AB32" s="22"/>
      <c r="AC32" s="22"/>
      <c r="AD32" s="22"/>
      <c r="AE32" s="22"/>
      <c r="AF32" s="30"/>
      <c r="AG32" s="22"/>
      <c r="AH32" s="22"/>
      <c r="AI32" s="22"/>
      <c r="AJ32" s="22"/>
      <c r="AK32" s="68"/>
      <c r="AL32" s="22"/>
      <c r="AM32" s="22"/>
      <c r="AN32" s="22"/>
      <c r="AO32" s="22"/>
      <c r="AP32" s="68"/>
      <c r="AQ32" s="22"/>
      <c r="AR32" s="22"/>
      <c r="AS32" s="22"/>
      <c r="AT32" s="22"/>
      <c r="AU32" s="68"/>
      <c r="AV32" s="22"/>
      <c r="AW32" s="22"/>
      <c r="AX32" s="22"/>
      <c r="AY32" s="22"/>
      <c r="AZ32" s="68"/>
      <c r="BA32" s="70"/>
      <c r="BB32" s="22"/>
      <c r="BC32" s="22"/>
      <c r="BD32" s="22"/>
      <c r="BE32" s="68"/>
      <c r="BF32" s="69"/>
      <c r="BG32" s="22"/>
      <c r="BH32" s="22"/>
      <c r="BI32" s="22"/>
      <c r="BJ32" s="30"/>
      <c r="BK32" s="69"/>
      <c r="BL32" s="22"/>
      <c r="BM32" s="22"/>
      <c r="BN32" s="22"/>
      <c r="BO32" s="68"/>
      <c r="BP32" s="22"/>
      <c r="BQ32" s="22"/>
      <c r="BR32" s="22"/>
      <c r="BS32" s="22"/>
      <c r="BT32" s="30"/>
      <c r="BU32" s="22"/>
      <c r="BV32" s="22"/>
      <c r="BW32" s="22"/>
      <c r="BX32" s="22"/>
      <c r="BY32" s="68"/>
      <c r="CD32" s="30"/>
      <c r="CI32" s="30"/>
      <c r="CN32" s="30"/>
      <c r="CO32" s="4"/>
      <c r="CS32" s="30"/>
      <c r="CX32" s="30"/>
      <c r="DC32" s="30"/>
      <c r="DD32" s="4"/>
      <c r="DG32" s="52"/>
      <c r="DL32" s="52"/>
      <c r="DP32" s="4"/>
      <c r="DQ32" s="52"/>
      <c r="DU32" s="4"/>
      <c r="DV32" s="52"/>
      <c r="DZ32" s="4"/>
      <c r="EA32" s="52"/>
      <c r="EE32" s="4"/>
      <c r="EF32" s="52"/>
      <c r="EJ32" s="4"/>
      <c r="EK32" s="52"/>
      <c r="EO32" s="4"/>
      <c r="EP32" s="52"/>
      <c r="ET32" s="4"/>
      <c r="EU32" s="52"/>
      <c r="EY32" s="4"/>
      <c r="EZ32" s="52"/>
      <c r="FD32" s="4"/>
      <c r="FE32" s="52"/>
      <c r="FI32" s="4"/>
      <c r="FJ32" s="52"/>
      <c r="FN32" s="4"/>
      <c r="FO32" s="52"/>
      <c r="FS32" s="4"/>
      <c r="FT32" s="52"/>
      <c r="FX32" s="4"/>
      <c r="FY32" s="52"/>
      <c r="GE32" s="30"/>
    </row>
    <row r="33" spans="1:191" x14ac:dyDescent="0.25">
      <c r="A33" s="77" t="str">
        <f>FZ2</f>
        <v>Penning</v>
      </c>
      <c r="B33" s="86">
        <f>FZ44</f>
        <v>2</v>
      </c>
      <c r="C33" s="88">
        <f>GA44</f>
        <v>12</v>
      </c>
      <c r="D33" s="88">
        <f>GB44</f>
        <v>0</v>
      </c>
      <c r="E33" s="88">
        <f>GC44</f>
        <v>11</v>
      </c>
      <c r="F33" s="88">
        <f>GD44</f>
        <v>0</v>
      </c>
      <c r="G33" s="94"/>
      <c r="H33" s="95"/>
      <c r="I33" s="94"/>
      <c r="J33" s="94">
        <f t="shared" si="11"/>
        <v>5.5</v>
      </c>
      <c r="K33" s="7"/>
      <c r="L33" s="68"/>
      <c r="M33" s="70"/>
      <c r="N33" s="22"/>
      <c r="O33" s="22"/>
      <c r="P33" s="22"/>
      <c r="Q33" s="68"/>
      <c r="R33" s="22"/>
      <c r="S33" s="22"/>
      <c r="T33" s="22"/>
      <c r="U33" s="22"/>
      <c r="V33" s="68"/>
      <c r="W33" s="22"/>
      <c r="X33" s="22"/>
      <c r="Y33" s="22"/>
      <c r="Z33" s="22"/>
      <c r="AA33" s="68"/>
      <c r="AB33" s="22"/>
      <c r="AC33" s="22"/>
      <c r="AD33" s="22"/>
      <c r="AE33" s="22"/>
      <c r="AF33" s="30"/>
      <c r="AG33" s="22"/>
      <c r="AH33" s="22"/>
      <c r="AI33" s="22"/>
      <c r="AJ33" s="22"/>
      <c r="AK33" s="68"/>
      <c r="AL33" s="22"/>
      <c r="AM33" s="22"/>
      <c r="AN33" s="22"/>
      <c r="AO33" s="22"/>
      <c r="AP33" s="68"/>
      <c r="AQ33" s="22"/>
      <c r="AR33" s="22"/>
      <c r="AS33" s="22"/>
      <c r="AT33" s="22"/>
      <c r="AU33" s="68"/>
      <c r="AV33" s="22"/>
      <c r="AW33" s="22"/>
      <c r="AX33" s="22"/>
      <c r="AY33" s="22"/>
      <c r="AZ33" s="68"/>
      <c r="BA33" s="70"/>
      <c r="BB33" s="22"/>
      <c r="BC33" s="22"/>
      <c r="BD33" s="22"/>
      <c r="BE33" s="68"/>
      <c r="BF33" s="69"/>
      <c r="BG33" s="22"/>
      <c r="BH33" s="22"/>
      <c r="BI33" s="22"/>
      <c r="BJ33" s="30"/>
      <c r="BK33" s="69"/>
      <c r="BL33" s="22"/>
      <c r="BM33" s="22"/>
      <c r="BN33" s="22"/>
      <c r="BO33" s="68"/>
      <c r="BP33" s="22"/>
      <c r="BQ33" s="22"/>
      <c r="BR33" s="22"/>
      <c r="BS33" s="22"/>
      <c r="BT33" s="30"/>
      <c r="BU33" s="22"/>
      <c r="BV33" s="22"/>
      <c r="BW33" s="22"/>
      <c r="BX33" s="22"/>
      <c r="BY33" s="68"/>
      <c r="CD33" s="30"/>
      <c r="CI33" s="30"/>
      <c r="CN33" s="30"/>
      <c r="CO33" s="4"/>
      <c r="CS33" s="30"/>
      <c r="CX33" s="30"/>
      <c r="DC33" s="30"/>
      <c r="DD33" s="4"/>
      <c r="DG33" s="52"/>
      <c r="DL33" s="52"/>
      <c r="DP33" s="4"/>
      <c r="DQ33" s="52"/>
      <c r="DU33" s="4"/>
      <c r="DV33" s="52"/>
      <c r="DZ33" s="4"/>
      <c r="EA33" s="52"/>
      <c r="EE33" s="4"/>
      <c r="EF33" s="52"/>
      <c r="EJ33" s="4"/>
      <c r="EK33" s="52"/>
      <c r="EO33" s="4"/>
      <c r="EP33" s="52"/>
      <c r="ET33" s="4"/>
      <c r="EU33" s="52"/>
      <c r="EY33" s="4"/>
      <c r="EZ33" s="52"/>
      <c r="FD33" s="4"/>
      <c r="FE33" s="52"/>
      <c r="FI33" s="4"/>
      <c r="FJ33" s="52"/>
      <c r="FN33" s="4"/>
      <c r="FO33" s="52"/>
      <c r="FS33" s="4"/>
      <c r="FT33" s="52"/>
      <c r="FX33" s="4"/>
      <c r="FY33" s="52"/>
      <c r="GE33" s="30"/>
    </row>
    <row r="34" spans="1:191" x14ac:dyDescent="0.25">
      <c r="A34" s="77" t="str">
        <f>AZ2</f>
        <v>Prior J</v>
      </c>
      <c r="B34" s="86">
        <f>AZ44</f>
        <v>2</v>
      </c>
      <c r="C34" s="88">
        <f>BA44</f>
        <v>12</v>
      </c>
      <c r="D34" s="88">
        <f>BB44</f>
        <v>0</v>
      </c>
      <c r="E34" s="88">
        <f>BC44</f>
        <v>14</v>
      </c>
      <c r="F34" s="88">
        <f>BD44</f>
        <v>0</v>
      </c>
      <c r="G34" s="94"/>
      <c r="H34" s="95"/>
      <c r="I34" s="94"/>
      <c r="J34" s="94">
        <f t="shared" si="11"/>
        <v>7</v>
      </c>
      <c r="K34" s="7"/>
      <c r="L34" s="68"/>
      <c r="M34" s="70"/>
      <c r="N34" s="22"/>
      <c r="O34" s="22"/>
      <c r="P34" s="22"/>
      <c r="Q34" s="68"/>
      <c r="R34" s="22"/>
      <c r="S34" s="22"/>
      <c r="T34" s="22"/>
      <c r="U34" s="22"/>
      <c r="V34" s="68"/>
      <c r="W34" s="22"/>
      <c r="X34" s="22"/>
      <c r="Y34" s="22"/>
      <c r="Z34" s="22"/>
      <c r="AA34" s="68"/>
      <c r="AB34" s="22"/>
      <c r="AC34" s="22"/>
      <c r="AD34" s="22"/>
      <c r="AE34" s="22"/>
      <c r="AF34" s="30"/>
      <c r="AG34" s="22"/>
      <c r="AH34" s="22"/>
      <c r="AI34" s="22"/>
      <c r="AJ34" s="22"/>
      <c r="AK34" s="68"/>
      <c r="AL34" s="22"/>
      <c r="AM34" s="22"/>
      <c r="AN34" s="22"/>
      <c r="AO34" s="22"/>
      <c r="AP34" s="68"/>
      <c r="AQ34" s="22"/>
      <c r="AR34" s="22"/>
      <c r="AS34" s="22"/>
      <c r="AT34" s="22"/>
      <c r="AU34" s="68"/>
      <c r="AV34" s="22"/>
      <c r="AW34" s="22"/>
      <c r="AX34" s="22"/>
      <c r="AY34" s="22"/>
      <c r="AZ34" s="68"/>
      <c r="BA34" s="70"/>
      <c r="BB34" s="22"/>
      <c r="BC34" s="22"/>
      <c r="BD34" s="22"/>
      <c r="BE34" s="68"/>
      <c r="BF34" s="69"/>
      <c r="BG34" s="22"/>
      <c r="BH34" s="22"/>
      <c r="BI34" s="22"/>
      <c r="BJ34" s="30"/>
      <c r="BK34" s="69"/>
      <c r="BL34" s="22"/>
      <c r="BM34" s="22"/>
      <c r="BN34" s="22"/>
      <c r="BO34" s="68"/>
      <c r="BP34" s="22"/>
      <c r="BQ34" s="22"/>
      <c r="BR34" s="22"/>
      <c r="BS34" s="22"/>
      <c r="BT34" s="30"/>
      <c r="BU34" s="22"/>
      <c r="BV34" s="22"/>
      <c r="BW34" s="22"/>
      <c r="BX34" s="22"/>
      <c r="BY34" s="68"/>
      <c r="CD34" s="30"/>
      <c r="CI34" s="30"/>
      <c r="CN34" s="30"/>
      <c r="CO34" s="4"/>
      <c r="CS34" s="30"/>
      <c r="CX34" s="30"/>
      <c r="DC34" s="30"/>
      <c r="DD34" s="4"/>
      <c r="DG34" s="52"/>
      <c r="DL34" s="52"/>
      <c r="DP34" s="4"/>
      <c r="DQ34" s="52"/>
      <c r="DU34" s="4"/>
      <c r="DV34" s="52"/>
      <c r="DZ34" s="4"/>
      <c r="EA34" s="52"/>
      <c r="EE34" s="4"/>
      <c r="EF34" s="52"/>
      <c r="EJ34" s="4"/>
      <c r="EK34" s="52"/>
      <c r="EO34" s="4"/>
      <c r="EP34" s="52"/>
      <c r="ET34" s="4"/>
      <c r="EU34" s="52"/>
      <c r="EY34" s="4"/>
      <c r="EZ34" s="52"/>
      <c r="FD34" s="4"/>
      <c r="FE34" s="52"/>
      <c r="FI34" s="4"/>
      <c r="FJ34" s="52"/>
      <c r="FN34" s="4"/>
      <c r="FO34" s="52"/>
      <c r="FS34" s="4"/>
      <c r="FT34" s="52"/>
      <c r="FX34" s="4"/>
      <c r="FY34" s="52"/>
      <c r="GE34" s="30"/>
    </row>
    <row r="35" spans="1:191" x14ac:dyDescent="0.25">
      <c r="A35" s="77" t="str">
        <f>FF2</f>
        <v>Raj P</v>
      </c>
      <c r="B35" s="86">
        <f>FF44</f>
        <v>5</v>
      </c>
      <c r="C35" s="88">
        <f>FG44</f>
        <v>30</v>
      </c>
      <c r="D35" s="88">
        <f>FH44</f>
        <v>0</v>
      </c>
      <c r="E35" s="88">
        <f>FI44</f>
        <v>44</v>
      </c>
      <c r="F35" s="88">
        <f>FJ44</f>
        <v>0</v>
      </c>
      <c r="G35" s="94"/>
      <c r="H35" s="95"/>
      <c r="I35" s="94"/>
      <c r="J35" s="94">
        <f t="shared" si="11"/>
        <v>8.8000000000000007</v>
      </c>
      <c r="K35" s="7"/>
      <c r="L35" s="68"/>
      <c r="M35" s="70"/>
      <c r="N35" s="22"/>
      <c r="O35" s="22"/>
      <c r="P35" s="22"/>
      <c r="Q35" s="68"/>
      <c r="R35" s="22"/>
      <c r="S35" s="22"/>
      <c r="T35" s="22"/>
      <c r="U35" s="22"/>
      <c r="V35" s="68"/>
      <c r="W35" s="22"/>
      <c r="X35" s="22"/>
      <c r="Y35" s="22"/>
      <c r="Z35" s="22"/>
      <c r="AA35" s="68"/>
      <c r="AB35" s="22"/>
      <c r="AC35" s="22"/>
      <c r="AD35" s="22"/>
      <c r="AE35" s="22"/>
      <c r="AF35" s="30"/>
      <c r="AG35" s="22"/>
      <c r="AH35" s="22"/>
      <c r="AI35" s="22"/>
      <c r="AJ35" s="22"/>
      <c r="AK35" s="68"/>
      <c r="AL35" s="22"/>
      <c r="AM35" s="22"/>
      <c r="AN35" s="22"/>
      <c r="AO35" s="22"/>
      <c r="AP35" s="68"/>
      <c r="AQ35" s="22"/>
      <c r="AR35" s="22"/>
      <c r="AS35" s="22"/>
      <c r="AT35" s="22"/>
      <c r="AU35" s="68"/>
      <c r="AV35" s="22"/>
      <c r="AW35" s="22"/>
      <c r="AX35" s="22"/>
      <c r="AY35" s="22"/>
      <c r="AZ35" s="68"/>
      <c r="BA35" s="70"/>
      <c r="BB35" s="22"/>
      <c r="BC35" s="22"/>
      <c r="BD35" s="22"/>
      <c r="BE35" s="68"/>
      <c r="BF35" s="69"/>
      <c r="BG35" s="22"/>
      <c r="BH35" s="22"/>
      <c r="BI35" s="22"/>
      <c r="BJ35" s="30"/>
      <c r="BK35" s="69"/>
      <c r="BL35" s="22"/>
      <c r="BM35" s="22"/>
      <c r="BN35" s="22"/>
      <c r="BO35" s="68"/>
      <c r="BP35" s="22"/>
      <c r="BQ35" s="22"/>
      <c r="BR35" s="22"/>
      <c r="BS35" s="22"/>
      <c r="BT35" s="30"/>
      <c r="BU35" s="22"/>
      <c r="BV35" s="22"/>
      <c r="BW35" s="22"/>
      <c r="BX35" s="22"/>
      <c r="BY35" s="68"/>
      <c r="CD35" s="30"/>
      <c r="CI35" s="30"/>
      <c r="CN35" s="30"/>
      <c r="CO35" s="4"/>
      <c r="CS35" s="30"/>
      <c r="CX35" s="30"/>
      <c r="DC35" s="30"/>
      <c r="DD35" s="4"/>
      <c r="DG35" s="52"/>
      <c r="DL35" s="52"/>
      <c r="DP35" s="4"/>
      <c r="DQ35" s="52"/>
      <c r="DU35" s="4"/>
      <c r="DV35" s="52"/>
      <c r="DZ35" s="4"/>
      <c r="EA35" s="52"/>
      <c r="EE35" s="4"/>
      <c r="EF35" s="52"/>
      <c r="EJ35" s="4"/>
      <c r="EK35" s="52"/>
      <c r="EO35" s="4"/>
      <c r="EP35" s="52"/>
      <c r="ET35" s="4"/>
      <c r="EU35" s="52"/>
      <c r="EY35" s="4"/>
      <c r="EZ35" s="52"/>
      <c r="FD35" s="4"/>
      <c r="FE35" s="52"/>
      <c r="FI35" s="4"/>
      <c r="FJ35" s="52"/>
      <c r="FN35" s="4"/>
      <c r="FO35" s="52"/>
      <c r="FS35" s="4"/>
      <c r="FT35" s="52"/>
      <c r="FX35" s="4"/>
      <c r="FY35" s="52"/>
      <c r="GE35" s="30"/>
    </row>
    <row r="36" spans="1:191" x14ac:dyDescent="0.25">
      <c r="A36" s="77" t="str">
        <f>CX2</f>
        <v>Sayers R</v>
      </c>
      <c r="B36" s="86">
        <f>CX44</f>
        <v>9.1</v>
      </c>
      <c r="C36" s="88">
        <f>CY44</f>
        <v>55</v>
      </c>
      <c r="D36" s="88">
        <f>CZ44</f>
        <v>0</v>
      </c>
      <c r="E36" s="88">
        <f>DA44</f>
        <v>40</v>
      </c>
      <c r="F36" s="88">
        <f>DB44</f>
        <v>2</v>
      </c>
      <c r="G36" s="94"/>
      <c r="H36" s="95"/>
      <c r="I36" s="94"/>
      <c r="J36" s="94">
        <f t="shared" si="11"/>
        <v>4.3636363636363633</v>
      </c>
      <c r="K36" s="7"/>
      <c r="L36" s="68"/>
      <c r="M36" s="70"/>
      <c r="N36" s="22"/>
      <c r="O36" s="22"/>
      <c r="P36" s="22"/>
      <c r="Q36" s="68"/>
      <c r="R36" s="22"/>
      <c r="S36" s="22"/>
      <c r="T36" s="22"/>
      <c r="U36" s="22"/>
      <c r="V36" s="68"/>
      <c r="W36" s="22"/>
      <c r="X36" s="22"/>
      <c r="Y36" s="22"/>
      <c r="Z36" s="22"/>
      <c r="AA36" s="68"/>
      <c r="AB36" s="22"/>
      <c r="AC36" s="22"/>
      <c r="AD36" s="22"/>
      <c r="AE36" s="22"/>
      <c r="AF36" s="30"/>
      <c r="AG36" s="22"/>
      <c r="AH36" s="22"/>
      <c r="AI36" s="22"/>
      <c r="AJ36" s="22"/>
      <c r="AK36" s="68"/>
      <c r="AL36" s="22"/>
      <c r="AM36" s="22"/>
      <c r="AN36" s="22"/>
      <c r="AO36" s="22"/>
      <c r="AP36" s="68"/>
      <c r="AQ36" s="22"/>
      <c r="AR36" s="22"/>
      <c r="AS36" s="22"/>
      <c r="AT36" s="22"/>
      <c r="AU36" s="68"/>
      <c r="AV36" s="22"/>
      <c r="AW36" s="22"/>
      <c r="AX36" s="22"/>
      <c r="AY36" s="22"/>
      <c r="AZ36" s="68"/>
      <c r="BA36" s="70"/>
      <c r="BB36" s="22"/>
      <c r="BC36" s="22"/>
      <c r="BD36" s="22"/>
      <c r="BE36" s="68"/>
      <c r="BF36" s="69"/>
      <c r="BG36" s="22"/>
      <c r="BH36" s="22"/>
      <c r="BI36" s="22"/>
      <c r="BJ36" s="30"/>
      <c r="BK36" s="69"/>
      <c r="BL36" s="22"/>
      <c r="BM36" s="22"/>
      <c r="BN36" s="22"/>
      <c r="BO36" s="68"/>
      <c r="BP36" s="22"/>
      <c r="BQ36" s="22"/>
      <c r="BR36" s="22"/>
      <c r="BS36" s="22"/>
      <c r="BT36" s="30"/>
      <c r="BU36" s="22"/>
      <c r="BV36" s="22"/>
      <c r="BW36" s="22"/>
      <c r="BX36" s="22"/>
      <c r="BY36" s="68"/>
      <c r="CD36" s="30"/>
      <c r="CI36" s="30"/>
      <c r="CN36" s="30"/>
      <c r="CO36" s="4"/>
      <c r="CS36" s="30"/>
      <c r="CX36" s="30"/>
      <c r="DC36" s="30"/>
      <c r="DD36" s="4"/>
      <c r="DG36" s="52"/>
      <c r="DL36" s="52"/>
      <c r="DP36" s="4"/>
      <c r="DQ36" s="52"/>
      <c r="DU36" s="4"/>
      <c r="DV36" s="52"/>
      <c r="DZ36" s="4"/>
      <c r="EA36" s="52"/>
      <c r="EE36" s="4"/>
      <c r="EF36" s="52"/>
      <c r="EJ36" s="4"/>
      <c r="EK36" s="52"/>
      <c r="EO36" s="4"/>
      <c r="EP36" s="52"/>
      <c r="ET36" s="4"/>
      <c r="EU36" s="52"/>
      <c r="EY36" s="4"/>
      <c r="EZ36" s="52"/>
      <c r="FD36" s="4"/>
      <c r="FE36" s="52"/>
      <c r="FI36" s="4"/>
      <c r="FJ36" s="52"/>
      <c r="FN36" s="4"/>
      <c r="FO36" s="52"/>
      <c r="FS36" s="4"/>
      <c r="FT36" s="52"/>
      <c r="FX36" s="4"/>
      <c r="FY36" s="52"/>
      <c r="GE36" s="30"/>
    </row>
    <row r="37" spans="1:191" x14ac:dyDescent="0.25">
      <c r="A37" t="str">
        <f>EG2</f>
        <v>Stagg</v>
      </c>
      <c r="B37" s="97">
        <f>EG44</f>
        <v>5</v>
      </c>
      <c r="C37" s="18">
        <f>EH44</f>
        <v>30</v>
      </c>
      <c r="D37" s="18">
        <f>EI44</f>
        <v>0</v>
      </c>
      <c r="E37" s="18">
        <f>EJ44</f>
        <v>54</v>
      </c>
      <c r="F37" s="18">
        <f>EK44</f>
        <v>0</v>
      </c>
      <c r="J37" s="94">
        <f t="shared" si="11"/>
        <v>10.8</v>
      </c>
      <c r="K37" s="7"/>
      <c r="L37" s="68"/>
      <c r="M37" s="70"/>
      <c r="N37" s="22"/>
      <c r="O37" s="22"/>
      <c r="P37" s="22"/>
      <c r="Q37" s="68"/>
      <c r="R37" s="22"/>
      <c r="S37" s="22"/>
      <c r="T37" s="22"/>
      <c r="U37" s="22"/>
      <c r="V37" s="68"/>
      <c r="W37" s="22"/>
      <c r="X37" s="22"/>
      <c r="Y37" s="22"/>
      <c r="Z37" s="22"/>
      <c r="AA37" s="68"/>
      <c r="AB37" s="22"/>
      <c r="AC37" s="22"/>
      <c r="AD37" s="22"/>
      <c r="AE37" s="22"/>
      <c r="AF37" s="30"/>
      <c r="AG37" s="22"/>
      <c r="AH37" s="22"/>
      <c r="AI37" s="22"/>
      <c r="AJ37" s="22"/>
      <c r="AK37" s="68"/>
      <c r="AL37" s="22"/>
      <c r="AM37" s="22"/>
      <c r="AN37" s="22"/>
      <c r="AO37" s="22"/>
      <c r="AP37" s="68"/>
      <c r="AQ37" s="22"/>
      <c r="AR37" s="22"/>
      <c r="AS37" s="22"/>
      <c r="AT37" s="22"/>
      <c r="AU37" s="68"/>
      <c r="AV37" s="22"/>
      <c r="AW37" s="22"/>
      <c r="AX37" s="22"/>
      <c r="AY37" s="22"/>
      <c r="AZ37" s="68"/>
      <c r="BA37" s="70"/>
      <c r="BB37" s="22"/>
      <c r="BC37" s="22"/>
      <c r="BD37" s="22"/>
      <c r="BE37" s="68"/>
      <c r="BF37" s="69"/>
      <c r="BG37" s="22"/>
      <c r="BH37" s="22"/>
      <c r="BI37" s="22"/>
      <c r="BJ37" s="30"/>
      <c r="BK37" s="69"/>
      <c r="BL37" s="22"/>
      <c r="BM37" s="22"/>
      <c r="BN37" s="22"/>
      <c r="BO37" s="68"/>
      <c r="BP37" s="22"/>
      <c r="BQ37" s="22"/>
      <c r="BR37" s="22"/>
      <c r="BS37" s="22"/>
      <c r="BT37" s="30"/>
      <c r="BU37" s="22"/>
      <c r="BV37" s="22"/>
      <c r="BW37" s="22"/>
      <c r="BX37" s="22"/>
      <c r="BY37" s="68"/>
      <c r="CD37" s="30"/>
      <c r="CI37" s="30"/>
      <c r="CN37" s="30"/>
      <c r="CO37" s="4"/>
      <c r="CS37" s="30"/>
      <c r="CX37" s="30"/>
      <c r="DC37" s="30"/>
      <c r="DD37" s="4"/>
      <c r="DG37" s="52"/>
      <c r="DL37" s="52"/>
      <c r="DP37" s="4"/>
      <c r="DQ37" s="52"/>
      <c r="DU37" s="4"/>
      <c r="DV37" s="52"/>
      <c r="DZ37" s="4"/>
      <c r="EA37" s="52"/>
      <c r="EE37" s="4"/>
      <c r="EF37" s="52"/>
      <c r="EJ37" s="4"/>
      <c r="EK37" s="52"/>
      <c r="EO37" s="4"/>
      <c r="EP37" s="52"/>
      <c r="ET37" s="4"/>
      <c r="EU37" s="52"/>
      <c r="EY37" s="4"/>
      <c r="EZ37" s="52"/>
      <c r="FD37" s="4"/>
      <c r="FE37" s="52"/>
      <c r="FI37" s="4"/>
      <c r="FJ37" s="52"/>
      <c r="FN37" s="4"/>
      <c r="FO37" s="52"/>
      <c r="FS37" s="4"/>
      <c r="FT37" s="52"/>
      <c r="FX37" s="4"/>
      <c r="FY37" s="52"/>
      <c r="GE37" s="30"/>
    </row>
    <row r="38" spans="1:191" x14ac:dyDescent="0.25">
      <c r="A38" t="str">
        <f>DR2</f>
        <v>Watson</v>
      </c>
      <c r="B38" s="97">
        <f>DR44</f>
        <v>3</v>
      </c>
      <c r="C38" s="18">
        <f>DS44</f>
        <v>18</v>
      </c>
      <c r="D38" s="18">
        <f>DT44</f>
        <v>0</v>
      </c>
      <c r="E38" s="18">
        <f>DU44</f>
        <v>12</v>
      </c>
      <c r="F38" s="18">
        <f>DV44</f>
        <v>2</v>
      </c>
      <c r="J38" s="94">
        <f t="shared" si="11"/>
        <v>4</v>
      </c>
      <c r="K38" s="7"/>
      <c r="L38" s="68"/>
      <c r="M38" s="70"/>
      <c r="N38" s="22"/>
      <c r="O38" s="22"/>
      <c r="P38" s="22"/>
      <c r="Q38" s="68"/>
      <c r="R38" s="22"/>
      <c r="S38" s="22"/>
      <c r="T38" s="22"/>
      <c r="U38" s="22"/>
      <c r="V38" s="68"/>
      <c r="W38" s="22"/>
      <c r="X38" s="22"/>
      <c r="Y38" s="22"/>
      <c r="Z38" s="22"/>
      <c r="AA38" s="68"/>
      <c r="AB38" s="22"/>
      <c r="AC38" s="22"/>
      <c r="AD38" s="22"/>
      <c r="AE38" s="22"/>
      <c r="AF38" s="30"/>
      <c r="AG38" s="22"/>
      <c r="AH38" s="22"/>
      <c r="AI38" s="22"/>
      <c r="AJ38" s="22"/>
      <c r="AK38" s="68"/>
      <c r="AL38" s="22"/>
      <c r="AM38" s="22"/>
      <c r="AN38" s="22"/>
      <c r="AO38" s="22"/>
      <c r="AP38" s="68"/>
      <c r="AQ38" s="22"/>
      <c r="AR38" s="22"/>
      <c r="AS38" s="22"/>
      <c r="AT38" s="22"/>
      <c r="AU38" s="68"/>
      <c r="AV38" s="22"/>
      <c r="AW38" s="22"/>
      <c r="AX38" s="22"/>
      <c r="AY38" s="22"/>
      <c r="AZ38" s="68"/>
      <c r="BA38" s="70"/>
      <c r="BB38" s="22"/>
      <c r="BC38" s="22"/>
      <c r="BD38" s="22"/>
      <c r="BE38" s="68"/>
      <c r="BF38" s="69"/>
      <c r="BG38" s="22"/>
      <c r="BH38" s="22"/>
      <c r="BI38" s="22"/>
      <c r="BJ38" s="30"/>
      <c r="BK38" s="69"/>
      <c r="BL38" s="22"/>
      <c r="BM38" s="22"/>
      <c r="BN38" s="22"/>
      <c r="BO38" s="68"/>
      <c r="BP38" s="22"/>
      <c r="BQ38" s="22"/>
      <c r="BR38" s="22"/>
      <c r="BS38" s="22"/>
      <c r="BT38" s="30"/>
      <c r="BU38" s="22"/>
      <c r="BV38" s="22"/>
      <c r="BW38" s="22"/>
      <c r="BX38" s="22"/>
      <c r="BY38" s="68"/>
      <c r="CD38" s="30"/>
      <c r="CI38" s="30"/>
      <c r="CN38" s="30"/>
      <c r="CO38" s="4"/>
      <c r="CS38" s="30"/>
      <c r="CX38" s="30"/>
      <c r="DC38" s="30"/>
      <c r="DD38" s="4"/>
      <c r="DG38" s="52"/>
      <c r="DL38" s="52"/>
      <c r="DP38" s="4"/>
      <c r="DQ38" s="52"/>
      <c r="DU38" s="4"/>
      <c r="DV38" s="52"/>
      <c r="DZ38" s="4"/>
      <c r="EA38" s="52"/>
      <c r="EE38" s="4"/>
      <c r="EF38" s="52"/>
      <c r="EJ38" s="4"/>
      <c r="EK38" s="52"/>
      <c r="EO38" s="4"/>
      <c r="EP38" s="52"/>
      <c r="ET38" s="4"/>
      <c r="EU38" s="52"/>
      <c r="EY38" s="4"/>
      <c r="EZ38" s="52"/>
      <c r="FD38" s="4"/>
      <c r="FE38" s="52"/>
      <c r="FI38" s="4"/>
      <c r="FJ38" s="52"/>
      <c r="FN38" s="4"/>
      <c r="FO38" s="52"/>
      <c r="FS38" s="4"/>
      <c r="FT38" s="52"/>
      <c r="FX38" s="4"/>
      <c r="FY38" s="52"/>
      <c r="GE38" s="30"/>
    </row>
    <row r="39" spans="1:191" x14ac:dyDescent="0.25">
      <c r="A39" s="76" t="s">
        <v>866</v>
      </c>
      <c r="B39" s="86">
        <f>BY44</f>
        <v>9</v>
      </c>
      <c r="C39" s="88">
        <f>BZ44</f>
        <v>54</v>
      </c>
      <c r="D39" s="88">
        <f>CA44</f>
        <v>2</v>
      </c>
      <c r="E39" s="88">
        <f>CB44</f>
        <v>50</v>
      </c>
      <c r="F39" s="88">
        <f>CC44</f>
        <v>2</v>
      </c>
      <c r="G39" s="94"/>
      <c r="H39" s="95"/>
      <c r="I39" s="94"/>
      <c r="J39" s="94">
        <f t="shared" si="11"/>
        <v>5.5555555555555554</v>
      </c>
      <c r="K39" s="7"/>
      <c r="L39" s="68"/>
      <c r="M39" s="70"/>
      <c r="N39" s="22"/>
      <c r="O39" s="22"/>
      <c r="P39" s="22"/>
      <c r="Q39" s="68"/>
      <c r="R39" s="22"/>
      <c r="S39" s="22"/>
      <c r="T39" s="22"/>
      <c r="U39" s="22"/>
      <c r="V39" s="68"/>
      <c r="W39" s="22"/>
      <c r="X39" s="22"/>
      <c r="Y39" s="22"/>
      <c r="Z39" s="22"/>
      <c r="AA39" s="30"/>
      <c r="AB39" s="22"/>
      <c r="AC39" s="22"/>
      <c r="AD39" s="22"/>
      <c r="AE39" s="22"/>
      <c r="AF39" s="68"/>
      <c r="AG39" s="22"/>
      <c r="AH39" s="22"/>
      <c r="AI39" s="22"/>
      <c r="AJ39" s="22"/>
      <c r="AK39" s="68"/>
      <c r="AL39" s="22"/>
      <c r="AM39" s="22"/>
      <c r="AN39" s="22"/>
      <c r="AO39" s="22"/>
      <c r="AP39" s="68"/>
      <c r="AQ39" s="22"/>
      <c r="AR39" s="22"/>
      <c r="AS39" s="22"/>
      <c r="AT39" s="22"/>
      <c r="AU39" s="68"/>
      <c r="AV39" s="22"/>
      <c r="AW39" s="22"/>
      <c r="AX39" s="22"/>
      <c r="AY39" s="22"/>
      <c r="AZ39" s="68"/>
      <c r="BA39" s="22"/>
      <c r="BB39" s="22"/>
      <c r="BC39" s="22"/>
      <c r="BD39" s="22"/>
      <c r="BE39" s="68"/>
      <c r="BF39" s="69"/>
      <c r="BG39" s="22"/>
      <c r="BH39" s="22"/>
      <c r="BI39" s="69"/>
      <c r="BJ39" s="68"/>
      <c r="BK39" s="22"/>
      <c r="BL39" s="22"/>
      <c r="BM39" s="22"/>
      <c r="BN39" s="22"/>
      <c r="BO39" s="68"/>
      <c r="BP39" s="22"/>
      <c r="BQ39" s="22"/>
      <c r="BR39" s="22"/>
      <c r="BS39" s="22"/>
      <c r="BT39" s="68"/>
      <c r="BU39" s="22"/>
      <c r="BV39" s="22"/>
      <c r="BW39" s="22"/>
      <c r="BX39" s="22"/>
      <c r="BY39" s="68"/>
      <c r="CD39" s="30"/>
      <c r="CI39" s="30"/>
      <c r="CN39" s="30"/>
      <c r="CO39" s="4"/>
      <c r="CS39" s="30"/>
      <c r="CX39" s="30"/>
      <c r="DC39" s="30"/>
      <c r="DD39" s="4"/>
      <c r="DG39" s="52"/>
      <c r="DL39" s="52"/>
      <c r="DP39" s="4"/>
      <c r="DQ39" s="52"/>
      <c r="DU39" s="4"/>
      <c r="DV39" s="52"/>
      <c r="DZ39" s="4"/>
      <c r="EA39" s="52"/>
      <c r="EE39" s="4"/>
      <c r="EF39" s="52"/>
      <c r="EJ39" s="4"/>
      <c r="EK39" s="52"/>
      <c r="EO39" s="4"/>
      <c r="EP39" s="52"/>
      <c r="ET39" s="4"/>
      <c r="EU39" s="52"/>
      <c r="EY39" s="4"/>
      <c r="EZ39" s="52"/>
      <c r="FD39" s="4"/>
      <c r="FE39" s="52"/>
      <c r="FI39" s="4"/>
      <c r="FJ39" s="52"/>
      <c r="FN39" s="4"/>
      <c r="FO39" s="52"/>
      <c r="FS39" s="4"/>
      <c r="FT39" s="52"/>
      <c r="FX39" s="4"/>
      <c r="FY39" s="52"/>
      <c r="GE39" s="30"/>
    </row>
    <row r="40" spans="1:191" x14ac:dyDescent="0.25">
      <c r="K40" s="7"/>
      <c r="L40" s="68"/>
      <c r="M40" s="70"/>
      <c r="N40" s="22"/>
      <c r="O40" s="22"/>
      <c r="P40" s="22"/>
      <c r="Q40" s="68"/>
      <c r="R40" s="22"/>
      <c r="S40" s="22"/>
      <c r="T40" s="22"/>
      <c r="U40" s="22"/>
      <c r="V40" s="68"/>
      <c r="W40" s="22"/>
      <c r="X40" s="22"/>
      <c r="Y40" s="22"/>
      <c r="Z40" s="22"/>
      <c r="AA40" s="30"/>
      <c r="AB40" s="22"/>
      <c r="AC40" s="22"/>
      <c r="AD40" s="22"/>
      <c r="AE40" s="22"/>
      <c r="AF40" s="68"/>
      <c r="AG40" s="22"/>
      <c r="AH40" s="22"/>
      <c r="AI40" s="22"/>
      <c r="AJ40" s="22"/>
      <c r="AK40" s="68"/>
      <c r="AL40" s="22"/>
      <c r="AM40" s="22"/>
      <c r="AN40" s="22"/>
      <c r="AO40" s="22"/>
      <c r="AP40" s="68"/>
      <c r="AQ40" s="22"/>
      <c r="AR40" s="22"/>
      <c r="AS40" s="22"/>
      <c r="AT40" s="22"/>
      <c r="AU40" s="68"/>
      <c r="AV40" s="22"/>
      <c r="AW40" s="22"/>
      <c r="AX40" s="22"/>
      <c r="AY40" s="22"/>
      <c r="AZ40" s="68"/>
      <c r="BA40" s="22"/>
      <c r="BB40" s="22"/>
      <c r="BC40" s="22"/>
      <c r="BD40" s="22"/>
      <c r="BE40" s="68"/>
      <c r="BF40" s="69"/>
      <c r="BG40" s="22"/>
      <c r="BH40" s="22"/>
      <c r="BI40" s="69"/>
      <c r="BJ40" s="68"/>
      <c r="BK40" s="22"/>
      <c r="BL40" s="22"/>
      <c r="BM40" s="22"/>
      <c r="BN40" s="22"/>
      <c r="BO40" s="68"/>
      <c r="BP40" s="22"/>
      <c r="BQ40" s="22"/>
      <c r="BR40" s="22"/>
      <c r="BS40" s="22"/>
      <c r="BT40" s="68"/>
      <c r="BU40" s="22"/>
      <c r="BV40" s="22"/>
      <c r="BW40" s="22"/>
      <c r="BX40" s="22"/>
      <c r="BY40" s="68"/>
      <c r="CD40" s="30"/>
      <c r="CI40" s="30"/>
      <c r="CN40" s="30"/>
      <c r="CO40" s="4"/>
      <c r="CS40" s="30"/>
      <c r="CX40" s="30"/>
      <c r="DC40" s="30"/>
      <c r="DD40" s="4"/>
      <c r="DG40" s="52"/>
      <c r="DL40" s="52"/>
      <c r="DP40" s="4"/>
      <c r="DQ40" s="52"/>
      <c r="DU40" s="4"/>
      <c r="DV40" s="52"/>
      <c r="DZ40" s="4"/>
      <c r="EA40" s="52"/>
      <c r="EE40" s="4"/>
      <c r="EF40" s="52"/>
      <c r="EJ40" s="4"/>
      <c r="EK40" s="52"/>
      <c r="EO40" s="4"/>
      <c r="EP40" s="52"/>
      <c r="ET40" s="4"/>
      <c r="EU40" s="52"/>
      <c r="EY40" s="4"/>
      <c r="EZ40" s="52"/>
      <c r="FD40" s="4"/>
      <c r="FE40" s="52"/>
      <c r="FI40" s="4"/>
      <c r="FJ40" s="52"/>
      <c r="FN40" s="4"/>
      <c r="FO40" s="52"/>
      <c r="FS40" s="4"/>
      <c r="FT40" s="52"/>
      <c r="FX40" s="4"/>
      <c r="FY40" s="52"/>
      <c r="GE40" s="30"/>
    </row>
    <row r="41" spans="1:191" x14ac:dyDescent="0.25">
      <c r="B41" s="9">
        <f>TRUNC(C41/6)+0.1*(C41-6*TRUNC(C41/6))</f>
        <v>789</v>
      </c>
      <c r="C41" s="16">
        <f>SUM(C3:C39)</f>
        <v>4734</v>
      </c>
      <c r="D41" s="16">
        <f t="shared" ref="D41:F41" si="12">SUM(D3:D39)</f>
        <v>55</v>
      </c>
      <c r="E41" s="16">
        <f t="shared" si="12"/>
        <v>4373</v>
      </c>
      <c r="F41" s="16">
        <f t="shared" si="12"/>
        <v>177</v>
      </c>
      <c r="G41" s="8">
        <f>E41/F41</f>
        <v>24.706214689265536</v>
      </c>
      <c r="H41" s="16">
        <f>SUM(H3:H39)</f>
        <v>15</v>
      </c>
      <c r="I41" s="8">
        <f>C41/F41</f>
        <v>26.745762711864408</v>
      </c>
      <c r="J41" s="8">
        <f>6*E41/C41</f>
        <v>5.5424588086185045</v>
      </c>
      <c r="K41" s="7"/>
      <c r="L41" s="68"/>
      <c r="M41" s="70"/>
      <c r="N41" s="22"/>
      <c r="O41" s="22"/>
      <c r="P41" s="22"/>
      <c r="Q41" s="68"/>
      <c r="R41" s="22"/>
      <c r="S41" s="22"/>
      <c r="T41" s="22"/>
      <c r="U41" s="22"/>
      <c r="V41" s="68"/>
      <c r="W41" s="22"/>
      <c r="X41" s="22"/>
      <c r="Y41" s="22"/>
      <c r="Z41" s="22"/>
      <c r="AA41" s="30"/>
      <c r="AB41" s="22"/>
      <c r="AC41" s="22"/>
      <c r="AD41" s="22"/>
      <c r="AE41" s="22"/>
      <c r="AF41" s="68"/>
      <c r="AG41" s="22"/>
      <c r="AH41" s="22"/>
      <c r="AI41" s="22"/>
      <c r="AJ41" s="22"/>
      <c r="AK41" s="68"/>
      <c r="AL41" s="22"/>
      <c r="AM41" s="22"/>
      <c r="AN41" s="22"/>
      <c r="AO41" s="22"/>
      <c r="AP41" s="68"/>
      <c r="AQ41" s="22"/>
      <c r="AR41" s="22"/>
      <c r="AS41" s="22"/>
      <c r="AT41" s="22"/>
      <c r="AU41" s="68"/>
      <c r="AV41" s="22"/>
      <c r="AW41" s="22"/>
      <c r="AX41" s="22"/>
      <c r="AY41" s="22"/>
      <c r="AZ41" s="68"/>
      <c r="BA41" s="22"/>
      <c r="BB41" s="22"/>
      <c r="BC41" s="22"/>
      <c r="BD41" s="22"/>
      <c r="BE41" s="68"/>
      <c r="BF41" s="69"/>
      <c r="BG41" s="22"/>
      <c r="BH41" s="22"/>
      <c r="BI41" s="69"/>
      <c r="BJ41" s="68"/>
      <c r="BK41" s="22"/>
      <c r="BL41" s="22"/>
      <c r="BM41" s="22"/>
      <c r="BN41" s="22"/>
      <c r="BO41" s="68"/>
      <c r="BP41" s="22"/>
      <c r="BQ41" s="22"/>
      <c r="BR41" s="22"/>
      <c r="BS41" s="22"/>
      <c r="BT41" s="68"/>
      <c r="BU41" s="22"/>
      <c r="BV41" s="22"/>
      <c r="BW41" s="22"/>
      <c r="BX41" s="22"/>
      <c r="BY41" s="68"/>
      <c r="CD41" s="30"/>
      <c r="CI41" s="30"/>
      <c r="CN41" s="30"/>
      <c r="CO41" s="4"/>
      <c r="CS41" s="30"/>
      <c r="CX41" s="30"/>
      <c r="DC41" s="30"/>
      <c r="DD41" s="4"/>
      <c r="DG41" s="52"/>
      <c r="DL41" s="52"/>
      <c r="DP41" s="4"/>
      <c r="DQ41" s="52"/>
      <c r="DU41" s="4"/>
      <c r="DV41" s="52"/>
      <c r="DZ41" s="4"/>
      <c r="EA41" s="52"/>
      <c r="EE41" s="4"/>
      <c r="EF41" s="52"/>
      <c r="EJ41" s="4"/>
      <c r="EK41" s="52"/>
      <c r="EO41" s="4"/>
      <c r="EP41" s="52"/>
      <c r="ET41" s="4"/>
      <c r="EU41" s="52"/>
      <c r="EY41" s="4"/>
      <c r="EZ41" s="52"/>
      <c r="FD41" s="4"/>
      <c r="FE41" s="52"/>
      <c r="FI41" s="4"/>
      <c r="FJ41" s="52"/>
      <c r="FN41" s="4"/>
      <c r="FO41" s="52"/>
      <c r="FS41" s="4"/>
      <c r="FT41" s="52"/>
      <c r="FX41" s="4"/>
      <c r="FY41" s="52"/>
      <c r="GE41" s="30"/>
    </row>
    <row r="42" spans="1:191" x14ac:dyDescent="0.25">
      <c r="B42" s="9"/>
      <c r="C42" s="16"/>
      <c r="D42" s="16"/>
      <c r="E42" s="16"/>
      <c r="F42" s="16"/>
      <c r="G42" s="8"/>
      <c r="H42" s="16"/>
      <c r="I42" s="8"/>
      <c r="J42" s="8"/>
      <c r="K42" s="7"/>
      <c r="L42" s="68"/>
      <c r="M42" s="69"/>
      <c r="N42" s="22"/>
      <c r="O42" s="22"/>
      <c r="P42" s="22"/>
      <c r="Q42" s="68"/>
      <c r="R42" s="22"/>
      <c r="S42" s="22"/>
      <c r="T42" s="22"/>
      <c r="U42" s="22"/>
      <c r="V42" s="68"/>
      <c r="W42" s="22"/>
      <c r="X42" s="22"/>
      <c r="Y42" s="22"/>
      <c r="Z42" s="22"/>
      <c r="AA42" s="68"/>
      <c r="AB42" s="70"/>
      <c r="AC42" s="22"/>
      <c r="AD42" s="22"/>
      <c r="AE42" s="22"/>
      <c r="AF42" s="68"/>
      <c r="AG42" s="22"/>
      <c r="AH42" s="22"/>
      <c r="AI42" s="22"/>
      <c r="AJ42" s="22"/>
      <c r="AK42" s="68"/>
      <c r="AL42" s="22"/>
      <c r="AM42" s="22"/>
      <c r="AN42" s="22"/>
      <c r="AO42" s="22"/>
      <c r="AP42" s="68"/>
      <c r="AQ42" s="22"/>
      <c r="AR42" s="22"/>
      <c r="AS42" s="22"/>
      <c r="AT42" s="22"/>
      <c r="AU42" s="68"/>
      <c r="AV42" s="70"/>
      <c r="AW42" s="70"/>
      <c r="AX42" s="22"/>
      <c r="AY42" s="22"/>
      <c r="AZ42" s="68"/>
      <c r="BA42" s="70"/>
      <c r="BB42" s="22"/>
      <c r="BC42" s="22"/>
      <c r="BD42" s="22"/>
      <c r="BE42" s="68"/>
      <c r="BF42" s="70"/>
      <c r="BG42" s="22"/>
      <c r="BH42" s="22"/>
      <c r="BI42" s="22"/>
      <c r="BJ42" s="68"/>
      <c r="BK42" s="70"/>
      <c r="BL42" s="22"/>
      <c r="BM42" s="22"/>
      <c r="BN42" s="22"/>
      <c r="BO42" s="68"/>
      <c r="BP42" s="22"/>
      <c r="BQ42" s="22"/>
      <c r="BR42" s="22"/>
      <c r="BS42" s="22"/>
      <c r="BT42" s="68"/>
      <c r="BU42" s="22"/>
      <c r="BV42" s="22"/>
      <c r="BW42" s="22"/>
      <c r="BX42" s="22"/>
      <c r="BY42" s="68"/>
      <c r="CD42" s="30"/>
      <c r="CI42" s="30"/>
      <c r="CN42" s="30"/>
      <c r="CO42" s="4"/>
      <c r="CS42" s="30"/>
      <c r="CX42" s="30"/>
      <c r="DC42" s="30"/>
      <c r="DD42" s="4"/>
      <c r="DG42" s="52"/>
      <c r="DL42" s="52"/>
      <c r="DP42" s="4"/>
      <c r="DQ42" s="52"/>
      <c r="DU42" s="4"/>
      <c r="DV42" s="52"/>
      <c r="DZ42" s="4"/>
      <c r="EA42" s="52"/>
      <c r="EE42" s="4"/>
      <c r="EF42" s="52"/>
      <c r="EJ42" s="4"/>
      <c r="EK42" s="52"/>
      <c r="EO42" s="4"/>
      <c r="EP42" s="52"/>
      <c r="ET42" s="4"/>
      <c r="EU42" s="52"/>
      <c r="EY42" s="4"/>
      <c r="EZ42" s="52"/>
      <c r="FD42" s="4"/>
      <c r="FE42" s="52"/>
      <c r="FI42" s="4"/>
      <c r="FJ42" s="52"/>
      <c r="FN42" s="4"/>
      <c r="FO42" s="52"/>
      <c r="FS42" s="4"/>
      <c r="FT42" s="52"/>
      <c r="FX42" s="4"/>
      <c r="FY42" s="52"/>
      <c r="GE42" s="30"/>
    </row>
    <row r="43" spans="1:191" x14ac:dyDescent="0.25">
      <c r="A43" s="1" t="s">
        <v>19</v>
      </c>
      <c r="K43" s="7"/>
      <c r="L43" s="68"/>
      <c r="M43" s="70"/>
      <c r="N43" s="22"/>
      <c r="O43" s="22"/>
      <c r="P43" s="22"/>
      <c r="Q43" s="68"/>
      <c r="R43" s="22"/>
      <c r="S43" s="22"/>
      <c r="T43" s="22"/>
      <c r="U43" s="22"/>
      <c r="V43" s="68"/>
      <c r="W43" s="22"/>
      <c r="X43" s="22"/>
      <c r="Y43" s="22"/>
      <c r="Z43" s="22"/>
      <c r="AA43" s="68"/>
      <c r="AB43" s="70"/>
      <c r="AC43" s="22"/>
      <c r="AD43" s="22"/>
      <c r="AE43" s="22"/>
      <c r="AF43" s="68"/>
      <c r="AG43" s="22"/>
      <c r="AH43" s="22"/>
      <c r="AI43" s="22"/>
      <c r="AJ43" s="22"/>
      <c r="AK43" s="68"/>
      <c r="AL43" s="22"/>
      <c r="AM43" s="22"/>
      <c r="AN43" s="22"/>
      <c r="AO43" s="22"/>
      <c r="AP43" s="68"/>
      <c r="AQ43" s="22"/>
      <c r="AR43" s="22"/>
      <c r="AS43" s="22"/>
      <c r="AT43" s="22"/>
      <c r="AU43" s="68"/>
      <c r="AV43" s="22"/>
      <c r="AW43" s="22"/>
      <c r="AX43" s="22"/>
      <c r="AY43" s="22"/>
      <c r="AZ43" s="68"/>
      <c r="BA43" s="70"/>
      <c r="BB43" s="22"/>
      <c r="BC43" s="22"/>
      <c r="BD43" s="22"/>
      <c r="BE43" s="68"/>
      <c r="BF43" s="70"/>
      <c r="BG43" s="22"/>
      <c r="BH43" s="22"/>
      <c r="BI43" s="22"/>
      <c r="BJ43" s="68"/>
      <c r="BK43" s="70"/>
      <c r="BL43" s="22"/>
      <c r="BM43" s="22"/>
      <c r="BN43" s="22"/>
      <c r="BO43" s="68"/>
      <c r="BP43" s="22"/>
      <c r="BQ43" s="22"/>
      <c r="BR43" s="22"/>
      <c r="BS43" s="22"/>
      <c r="BT43" s="68"/>
      <c r="BU43" s="22"/>
      <c r="BV43" s="22"/>
      <c r="BW43" s="22"/>
      <c r="BX43" s="22"/>
      <c r="BY43" s="68"/>
      <c r="CD43" s="30"/>
      <c r="CI43" s="30"/>
      <c r="CN43" s="30"/>
      <c r="CO43" s="4"/>
      <c r="CS43" s="30"/>
      <c r="CX43" s="30"/>
      <c r="DC43" s="30"/>
      <c r="DD43" s="4"/>
      <c r="DG43" s="52"/>
      <c r="DL43" s="52"/>
      <c r="DP43" s="4"/>
      <c r="DQ43" s="52"/>
      <c r="DU43" s="4"/>
      <c r="DV43" s="52"/>
      <c r="DZ43" s="4"/>
      <c r="EA43" s="52"/>
      <c r="EE43" s="4"/>
      <c r="EF43" s="52"/>
      <c r="EJ43" s="4"/>
      <c r="EK43" s="52"/>
      <c r="EO43" s="4"/>
      <c r="EP43" s="52"/>
      <c r="ET43" s="4"/>
      <c r="EU43" s="52"/>
      <c r="EY43" s="4"/>
      <c r="EZ43" s="52"/>
      <c r="FD43" s="4"/>
      <c r="FE43" s="52"/>
      <c r="FI43" s="4"/>
      <c r="FJ43" s="52"/>
      <c r="FN43" s="4"/>
      <c r="FO43" s="52"/>
      <c r="FS43" s="4"/>
      <c r="FT43" s="52"/>
      <c r="FX43" s="4"/>
      <c r="FY43" s="52"/>
      <c r="GE43" s="30"/>
    </row>
    <row r="44" spans="1:191" x14ac:dyDescent="0.25">
      <c r="A44" s="49"/>
      <c r="B44" s="49"/>
      <c r="C44" s="49"/>
      <c r="D44" s="49"/>
      <c r="E44" s="50"/>
      <c r="J44" s="6"/>
      <c r="K44" s="7"/>
      <c r="L44" s="68">
        <f>TRUNC(M44/6)+0.1*(M44-6*TRUNC(M44/6))</f>
        <v>27.4</v>
      </c>
      <c r="M44" s="22">
        <f>SUM(M3:M43)</f>
        <v>166</v>
      </c>
      <c r="N44" s="22">
        <f>SUM(N3:N43)</f>
        <v>2</v>
      </c>
      <c r="O44" s="22">
        <f>SUM(O3:O43)</f>
        <v>181</v>
      </c>
      <c r="P44" s="22">
        <f>SUM(P3:P43)</f>
        <v>4</v>
      </c>
      <c r="Q44" s="68">
        <f>TRUNC(R44/6)+0.1*(R44-6*TRUNC(R44/6))</f>
        <v>19.5</v>
      </c>
      <c r="R44" s="22">
        <f>SUM(R3:R43)</f>
        <v>119</v>
      </c>
      <c r="S44" s="22">
        <f>SUM(S3:S43)</f>
        <v>0</v>
      </c>
      <c r="T44" s="22">
        <f>SUM(T3:T43)</f>
        <v>198</v>
      </c>
      <c r="U44" s="22">
        <f>SUM(U3:U43)</f>
        <v>3</v>
      </c>
      <c r="V44" s="68">
        <f>TRUNC(W44/6)+0.1*(W44-6*TRUNC(W44/6))</f>
        <v>92.5</v>
      </c>
      <c r="W44" s="22">
        <f>SUM(W3:W43)</f>
        <v>557</v>
      </c>
      <c r="X44" s="22">
        <f>SUM(X3:X43)</f>
        <v>11</v>
      </c>
      <c r="Y44" s="22">
        <f>SUM(Y3:Y43)</f>
        <v>426</v>
      </c>
      <c r="Z44" s="22">
        <f>SUM(Z3:Z43)</f>
        <v>15</v>
      </c>
      <c r="AA44" s="68">
        <f>TRUNC(AB44/6)+0.1*(AB44-6*TRUNC(AB44/6))</f>
        <v>125</v>
      </c>
      <c r="AB44" s="22">
        <f>SUM(AB3:AB43)</f>
        <v>750</v>
      </c>
      <c r="AC44" s="22">
        <f>SUM(AC3:AC43)</f>
        <v>11</v>
      </c>
      <c r="AD44" s="22">
        <f>SUM(AD3:AD43)</f>
        <v>554</v>
      </c>
      <c r="AE44" s="22">
        <f>SUM(AE3:AE43)</f>
        <v>31</v>
      </c>
      <c r="AF44" s="68">
        <f>TRUNC(AG44/6)+0.1*(AG44-6*TRUNC(AG44/6))</f>
        <v>100</v>
      </c>
      <c r="AG44" s="22">
        <f>SUM(AG3:AG43)</f>
        <v>600</v>
      </c>
      <c r="AH44" s="22">
        <f>SUM(AH3:AH43)</f>
        <v>6</v>
      </c>
      <c r="AI44" s="22">
        <f>SUM(AI3:AI43)</f>
        <v>553</v>
      </c>
      <c r="AJ44" s="22">
        <f>SUM(AJ3:AJ43)</f>
        <v>30</v>
      </c>
      <c r="AK44" s="68">
        <f>TRUNC(AL44/6)+0.1*(AL44-6*TRUNC(AL44/6))</f>
        <v>6</v>
      </c>
      <c r="AL44" s="22">
        <f>SUM(AL3:AL43)</f>
        <v>36</v>
      </c>
      <c r="AM44" s="22">
        <f>SUM(AM3:AM43)</f>
        <v>0</v>
      </c>
      <c r="AN44" s="22">
        <f>SUM(AN3:AN43)</f>
        <v>43</v>
      </c>
      <c r="AO44" s="22">
        <f>SUM(AO3:AO43)</f>
        <v>4</v>
      </c>
      <c r="AP44" s="68">
        <f>TRUNC(AQ44/6)+0.1*(AQ44-6*TRUNC(AQ44/6))</f>
        <v>59.3</v>
      </c>
      <c r="AQ44" s="22">
        <f>SUM(AQ3:AQ43)</f>
        <v>357</v>
      </c>
      <c r="AR44" s="22">
        <f>SUM(AR3:AR43)</f>
        <v>2</v>
      </c>
      <c r="AS44" s="22">
        <f>SUM(AS3:AS43)</f>
        <v>350</v>
      </c>
      <c r="AT44" s="22">
        <f>SUM(AT3:AT43)</f>
        <v>18</v>
      </c>
      <c r="AU44" s="68">
        <f>TRUNC(AV44/6)+0.1*(AV44-6*TRUNC(AV44/6))</f>
        <v>36.299999999999997</v>
      </c>
      <c r="AV44" s="22">
        <f>SUM(AV3:AV43)</f>
        <v>219</v>
      </c>
      <c r="AW44" s="22">
        <f>SUM(AW3:AW43)</f>
        <v>1</v>
      </c>
      <c r="AX44" s="22">
        <f>SUM(AX3:AX43)</f>
        <v>187</v>
      </c>
      <c r="AY44" s="22">
        <f>SUM(AY3:AY43)</f>
        <v>8</v>
      </c>
      <c r="AZ44" s="68">
        <f>TRUNC(BA44/6)+0.1*(BA44-6*TRUNC(BA44/6))</f>
        <v>2</v>
      </c>
      <c r="BA44" s="22">
        <f>SUM(BA3:BA43)</f>
        <v>12</v>
      </c>
      <c r="BB44" s="22">
        <f>SUM(BB3:BB43)</f>
        <v>0</v>
      </c>
      <c r="BC44" s="22">
        <f>SUM(BC3:BC43)</f>
        <v>14</v>
      </c>
      <c r="BD44" s="22">
        <f>SUM(BD3:BD43)</f>
        <v>0</v>
      </c>
      <c r="BE44" s="68">
        <f>TRUNC(BF44/6)+0.1*(BF44-6*TRUNC(BF44/6))</f>
        <v>45.2</v>
      </c>
      <c r="BF44" s="22">
        <f>SUM(BF3:BF43)</f>
        <v>272</v>
      </c>
      <c r="BG44" s="22">
        <f>SUM(BG3:BG43)</f>
        <v>2</v>
      </c>
      <c r="BH44" s="22">
        <f>SUM(BH3:BH43)</f>
        <v>240</v>
      </c>
      <c r="BI44" s="22">
        <f>SUM(BI3:BI43)</f>
        <v>11</v>
      </c>
      <c r="BJ44" s="68">
        <f>TRUNC(BK44/6)+0.1*(BK44-6*TRUNC(BK44/6))</f>
        <v>25.4</v>
      </c>
      <c r="BK44" s="22">
        <f>SUM(BK3:BK43)</f>
        <v>154</v>
      </c>
      <c r="BL44" s="22">
        <f>SUM(BL3:BL43)</f>
        <v>0</v>
      </c>
      <c r="BM44" s="22">
        <f>SUM(BM3:BM43)</f>
        <v>165</v>
      </c>
      <c r="BN44" s="22">
        <f>SUM(BN3:BN43)</f>
        <v>4</v>
      </c>
      <c r="BO44" s="68">
        <f>TRUNC(BP44/6)+0.1*(BP44-6*TRUNC(BP44/6))</f>
        <v>18.3</v>
      </c>
      <c r="BP44" s="22">
        <f>SUM(BP3:BP43)</f>
        <v>111</v>
      </c>
      <c r="BQ44" s="22">
        <f>SUM(BQ3:BQ43)</f>
        <v>2</v>
      </c>
      <c r="BR44" s="22">
        <f>SUM(BR3:BR43)</f>
        <v>90</v>
      </c>
      <c r="BS44" s="22">
        <f>SUM(BS3:BS43)</f>
        <v>2</v>
      </c>
      <c r="BT44" s="68">
        <f>TRUNC(BU44/6)+0.1*(BU44-6*TRUNC(BU44/6))</f>
        <v>30.4</v>
      </c>
      <c r="BU44" s="22">
        <f>SUM(BU3:BU43)</f>
        <v>184</v>
      </c>
      <c r="BV44" s="22">
        <f>SUM(BV3:BV43)</f>
        <v>2</v>
      </c>
      <c r="BW44" s="22">
        <f>SUM(BW3:BW43)</f>
        <v>223</v>
      </c>
      <c r="BX44" s="22">
        <f>SUM(BX3:BX43)</f>
        <v>12</v>
      </c>
      <c r="BY44" s="68">
        <f>TRUNC(BZ44/6)+0.1*(BZ44-6*TRUNC(BZ44/6))</f>
        <v>9</v>
      </c>
      <c r="BZ44" s="22">
        <f>SUM(BZ3:BZ43)</f>
        <v>54</v>
      </c>
      <c r="CA44" s="22">
        <f>SUM(CA3:CA43)</f>
        <v>2</v>
      </c>
      <c r="CB44" s="22">
        <f>SUM(CB3:CB43)</f>
        <v>50</v>
      </c>
      <c r="CC44" s="22">
        <f>SUM(CC3:CC43)</f>
        <v>2</v>
      </c>
      <c r="CD44" s="68">
        <f>TRUNC(CE44/6)+0.1*(CE44-6*TRUNC(CE44/6))</f>
        <v>48</v>
      </c>
      <c r="CE44" s="22">
        <f>SUM(CE3:CE43)</f>
        <v>288</v>
      </c>
      <c r="CF44" s="22">
        <f>SUM(CF3:CF43)</f>
        <v>4</v>
      </c>
      <c r="CG44" s="22">
        <f>SUM(CG3:CG43)</f>
        <v>240</v>
      </c>
      <c r="CH44" s="22">
        <f>SUM(CH3:CH43)</f>
        <v>8</v>
      </c>
      <c r="CI44" s="68">
        <f>TRUNC(CJ44/6)+0.1*(CJ44-6*TRUNC(CJ44/6))</f>
        <v>9.3000000000000007</v>
      </c>
      <c r="CJ44" s="22">
        <f>SUM(CJ3:CJ43)</f>
        <v>57</v>
      </c>
      <c r="CK44" s="22">
        <f>SUM(CK3:CK43)</f>
        <v>2</v>
      </c>
      <c r="CL44" s="22">
        <f>SUM(CL3:CL43)</f>
        <v>38</v>
      </c>
      <c r="CM44" s="22">
        <f>SUM(CM3:CM43)</f>
        <v>5</v>
      </c>
      <c r="CN44" s="68">
        <f>TRUNC(CO44/6)+0.1*(CO44-6*TRUNC(CO44/6))</f>
        <v>19</v>
      </c>
      <c r="CO44" s="22">
        <f>SUM(CO3:CO43)</f>
        <v>114</v>
      </c>
      <c r="CP44" s="22">
        <f>SUM(CP3:CP43)</f>
        <v>3</v>
      </c>
      <c r="CQ44" s="22">
        <f>SUM(CQ3:CQ43)</f>
        <v>102</v>
      </c>
      <c r="CR44" s="22">
        <f>SUM(CR3:CR43)</f>
        <v>1</v>
      </c>
      <c r="CS44" s="68">
        <f>TRUNC(CT44/6)+0.1*(CT44-6*TRUNC(CT44/6))</f>
        <v>2</v>
      </c>
      <c r="CT44" s="22">
        <f>SUM(CT3:CT43)</f>
        <v>12</v>
      </c>
      <c r="CU44" s="22">
        <f>SUM(CU3:CU43)</f>
        <v>0</v>
      </c>
      <c r="CV44" s="22">
        <f>SUM(CV3:CV43)</f>
        <v>19</v>
      </c>
      <c r="CW44" s="22">
        <f>SUM(CW3:CW43)</f>
        <v>0</v>
      </c>
      <c r="CX44" s="68">
        <f>TRUNC(CY44/6)+0.1*(CY44-6*TRUNC(CY44/6))</f>
        <v>9.1</v>
      </c>
      <c r="CY44" s="22">
        <f>SUM(CY3:CY43)</f>
        <v>55</v>
      </c>
      <c r="CZ44" s="22">
        <f>SUM(CZ3:CZ43)</f>
        <v>0</v>
      </c>
      <c r="DA44" s="22">
        <f>SUM(DA3:DA43)</f>
        <v>40</v>
      </c>
      <c r="DB44" s="22">
        <f>SUM(DB3:DB43)</f>
        <v>2</v>
      </c>
      <c r="DC44" s="68">
        <f>TRUNC(DD44/6)+0.1*(DD44-6*TRUNC(DD44/6))</f>
        <v>13</v>
      </c>
      <c r="DD44" s="22">
        <f>SUM(DD3:DD43)</f>
        <v>78</v>
      </c>
      <c r="DE44" s="22">
        <f>SUM(DE3:DE43)</f>
        <v>1</v>
      </c>
      <c r="DF44" s="22">
        <f>SUM(DF3:DF43)</f>
        <v>75</v>
      </c>
      <c r="DG44" s="22">
        <f>SUM(DG3:DG43)</f>
        <v>1</v>
      </c>
      <c r="DH44" s="68">
        <f>TRUNC(DI44/6)+0.1*(DI44-6*TRUNC(DI44/6))</f>
        <v>6.5</v>
      </c>
      <c r="DI44" s="22">
        <f>SUM(DI3:DI43)</f>
        <v>41</v>
      </c>
      <c r="DJ44" s="22">
        <f>SUM(DJ3:DJ43)</f>
        <v>1</v>
      </c>
      <c r="DK44" s="22">
        <f>SUM(DK3:DK43)</f>
        <v>26</v>
      </c>
      <c r="DL44" s="22">
        <f>SUM(DL3:DL43)</f>
        <v>1</v>
      </c>
      <c r="DM44" s="70">
        <f>TRUNC(DN44/6)+0.1*(DN44-6*TRUNC(DN44/6))</f>
        <v>13</v>
      </c>
      <c r="DN44" s="22">
        <f>SUM(DN3:DN43)</f>
        <v>78</v>
      </c>
      <c r="DO44" s="22">
        <f>SUM(DO3:DO43)</f>
        <v>1</v>
      </c>
      <c r="DP44" s="22">
        <f>SUM(DP3:DP43)</f>
        <v>77</v>
      </c>
      <c r="DQ44" s="22">
        <f>SUM(DQ3:DQ43)</f>
        <v>3</v>
      </c>
      <c r="DR44" s="70">
        <f>TRUNC(DS44/6)+0.1*(DS44-6*TRUNC(DS44/6))</f>
        <v>3</v>
      </c>
      <c r="DS44" s="22">
        <f>SUM(DS3:DS43)</f>
        <v>18</v>
      </c>
      <c r="DT44" s="22">
        <f>SUM(DT3:DT43)</f>
        <v>0</v>
      </c>
      <c r="DU44" s="22">
        <f>SUM(DU3:DU43)</f>
        <v>12</v>
      </c>
      <c r="DV44" s="22">
        <f>SUM(DV3:DV43)</f>
        <v>2</v>
      </c>
      <c r="DW44" s="70">
        <f>TRUNC(DX44/6)+0.1*(DX44-6*TRUNC(DX44/6))</f>
        <v>3</v>
      </c>
      <c r="DX44" s="22">
        <f>SUM(DX3:DX43)</f>
        <v>18</v>
      </c>
      <c r="DY44" s="22">
        <f>SUM(DY3:DY43)</f>
        <v>0</v>
      </c>
      <c r="DZ44" s="22">
        <f>SUM(DZ3:DZ43)</f>
        <v>9</v>
      </c>
      <c r="EA44" s="22">
        <f>SUM(EA3:EA43)</f>
        <v>0</v>
      </c>
      <c r="EB44" s="70">
        <f>TRUNC(EC44/6)+0.1*(EC44-6*TRUNC(EC44/6))</f>
        <v>3</v>
      </c>
      <c r="EC44" s="22">
        <f>SUM(EC3:EC43)</f>
        <v>18</v>
      </c>
      <c r="ED44" s="22">
        <f>SUM(ED3:ED43)</f>
        <v>0</v>
      </c>
      <c r="EE44" s="22">
        <f>SUM(EE3:EE43)</f>
        <v>20</v>
      </c>
      <c r="EF44" s="22">
        <f>SUM(EF3:EF43)</f>
        <v>0</v>
      </c>
      <c r="EG44" s="70">
        <f>TRUNC(EH44/6)+0.1*(EH44-6*TRUNC(EH44/6))</f>
        <v>5</v>
      </c>
      <c r="EH44" s="22">
        <f>SUM(EH3:EH43)</f>
        <v>30</v>
      </c>
      <c r="EI44" s="22">
        <f>SUM(EI3:EI43)</f>
        <v>0</v>
      </c>
      <c r="EJ44" s="22">
        <f>SUM(EJ3:EJ43)</f>
        <v>54</v>
      </c>
      <c r="EK44" s="22">
        <f>SUM(EK3:EK43)</f>
        <v>0</v>
      </c>
      <c r="EL44" s="70">
        <f>TRUNC(EM44/6)+0.1*(EM44-6*TRUNC(EM44/6))</f>
        <v>6</v>
      </c>
      <c r="EM44" s="22">
        <f>SUM(EM3:EM43)</f>
        <v>36</v>
      </c>
      <c r="EN44" s="22">
        <f>SUM(EN3:EN43)</f>
        <v>0</v>
      </c>
      <c r="EO44" s="22">
        <f>SUM(EO3:EO43)</f>
        <v>65</v>
      </c>
      <c r="EP44" s="22">
        <f>SUM(EP3:EP43)</f>
        <v>1</v>
      </c>
      <c r="EQ44" s="70">
        <f>TRUNC(ER44/6)+0.1*(ER44-6*TRUNC(ER44/6))</f>
        <v>3</v>
      </c>
      <c r="ER44" s="22">
        <f>SUM(ER3:ER43)</f>
        <v>18</v>
      </c>
      <c r="ES44" s="22">
        <f>SUM(ES3:ES43)</f>
        <v>0</v>
      </c>
      <c r="ET44" s="22">
        <f>SUM(ET3:ET43)</f>
        <v>22</v>
      </c>
      <c r="EU44" s="22">
        <f>SUM(EU3:EU43)</f>
        <v>1</v>
      </c>
      <c r="EV44" s="70">
        <f>TRUNC(EW44/6)+0.1*(EW44-6*TRUNC(EW44/6))</f>
        <v>10</v>
      </c>
      <c r="EW44" s="22">
        <f>SUM(EW3:EW43)</f>
        <v>60</v>
      </c>
      <c r="EX44" s="22">
        <f>SUM(EX3:EX43)</f>
        <v>0</v>
      </c>
      <c r="EY44" s="22">
        <f>SUM(EY3:EY43)</f>
        <v>61</v>
      </c>
      <c r="EZ44" s="22">
        <f>SUM(EZ3:EZ43)</f>
        <v>1</v>
      </c>
      <c r="FA44" s="70">
        <f>TRUNC(FB44/6)+0.1*(FB44-6*TRUNC(FB44/6))</f>
        <v>19</v>
      </c>
      <c r="FB44" s="22">
        <f>SUM(FB3:FB43)</f>
        <v>114</v>
      </c>
      <c r="FC44" s="22">
        <f>SUM(FC3:FC43)</f>
        <v>1</v>
      </c>
      <c r="FD44" s="22">
        <f>SUM(FD3:FD43)</f>
        <v>134</v>
      </c>
      <c r="FE44" s="22">
        <f>SUM(FE3:FE43)</f>
        <v>6</v>
      </c>
      <c r="FF44" s="70">
        <f>TRUNC(FG44/6)+0.1*(FG44-6*TRUNC(FG44/6))</f>
        <v>5</v>
      </c>
      <c r="FG44" s="22">
        <f>SUM(FG3:FG43)</f>
        <v>30</v>
      </c>
      <c r="FH44" s="22">
        <f>SUM(FH3:FH43)</f>
        <v>0</v>
      </c>
      <c r="FI44" s="22">
        <f>SUM(FI3:FI43)</f>
        <v>44</v>
      </c>
      <c r="FJ44" s="22">
        <f>SUM(FJ3:FJ43)</f>
        <v>0</v>
      </c>
      <c r="FK44" s="70">
        <f>TRUNC(FL44/6)+0.1*(FL44-6*TRUNC(FL44/6))</f>
        <v>3</v>
      </c>
      <c r="FL44" s="22">
        <f>SUM(FL3:FL43)</f>
        <v>18</v>
      </c>
      <c r="FM44" s="22">
        <f>SUM(FM3:FM43)</f>
        <v>1</v>
      </c>
      <c r="FN44" s="22">
        <f>SUM(FN3:FN43)</f>
        <v>7</v>
      </c>
      <c r="FO44" s="22">
        <f>SUM(FO3:FO43)</f>
        <v>0</v>
      </c>
      <c r="FP44" s="70">
        <f>TRUNC(FQ44/6)+0.1*(FQ44-6*TRUNC(FQ44/6))</f>
        <v>3</v>
      </c>
      <c r="FQ44" s="22">
        <f>SUM(FQ3:FQ43)</f>
        <v>18</v>
      </c>
      <c r="FR44" s="22">
        <f>SUM(FR3:FR43)</f>
        <v>0</v>
      </c>
      <c r="FS44" s="22">
        <f>SUM(FS3:FS43)</f>
        <v>6</v>
      </c>
      <c r="FT44" s="22">
        <f>SUM(FT3:FT43)</f>
        <v>0</v>
      </c>
      <c r="FU44" s="70">
        <f>TRUNC(FV44/6)+0.1*(FV44-6*TRUNC(FV44/6))</f>
        <v>1</v>
      </c>
      <c r="FV44" s="22">
        <f>SUM(FV3:FV43)</f>
        <v>6</v>
      </c>
      <c r="FW44" s="22">
        <f>SUM(FW3:FW43)</f>
        <v>0</v>
      </c>
      <c r="FX44" s="22">
        <f>SUM(FX3:FX43)</f>
        <v>19</v>
      </c>
      <c r="FY44" s="22">
        <f>SUM(FY3:FY43)</f>
        <v>0</v>
      </c>
      <c r="FZ44" s="70">
        <f>TRUNC(GA44/6)+0.1*(GA44-6*TRUNC(GA44/6))</f>
        <v>2</v>
      </c>
      <c r="GA44" s="22">
        <f>SUM(GA3:GA43)</f>
        <v>12</v>
      </c>
      <c r="GB44" s="22">
        <f>SUM(GB3:GB43)</f>
        <v>0</v>
      </c>
      <c r="GC44" s="22">
        <f>SUM(GC3:GC43)</f>
        <v>11</v>
      </c>
      <c r="GD44" s="22">
        <f>SUM(GD3:GD43)</f>
        <v>0</v>
      </c>
      <c r="GE44" s="70">
        <f>TRUNC(GF44/6)+0.1*(GF44-6*TRUNC(GF44/6))</f>
        <v>5</v>
      </c>
      <c r="GF44" s="22">
        <f>SUM(GF3:GF43)</f>
        <v>30</v>
      </c>
      <c r="GG44" s="22">
        <f>SUM(GG3:GG43)</f>
        <v>0</v>
      </c>
      <c r="GH44" s="22">
        <f>SUM(GH3:GH43)</f>
        <v>37</v>
      </c>
      <c r="GI44" s="22">
        <f>SUM(GI3:GI43)</f>
        <v>1</v>
      </c>
    </row>
    <row r="45" spans="1:191" x14ac:dyDescent="0.25">
      <c r="A45" s="49"/>
      <c r="B45" s="49"/>
      <c r="C45" s="49"/>
      <c r="D45" s="49"/>
      <c r="E45" s="50"/>
      <c r="J45" s="6"/>
      <c r="K45" s="7"/>
    </row>
    <row r="46" spans="1:191" x14ac:dyDescent="0.25">
      <c r="A46" s="1" t="s">
        <v>90</v>
      </c>
      <c r="B46" s="6"/>
      <c r="J46" s="6"/>
      <c r="K46" s="7"/>
      <c r="L46" s="70"/>
      <c r="M46" s="22"/>
      <c r="N46" s="22"/>
      <c r="O46" s="22"/>
      <c r="P46" s="22"/>
      <c r="Q46" s="70"/>
      <c r="R46" s="22"/>
      <c r="S46" s="22"/>
      <c r="T46" s="22"/>
      <c r="U46" s="22"/>
      <c r="V46" s="70"/>
      <c r="W46" s="22"/>
      <c r="X46" s="22"/>
      <c r="Y46" s="22"/>
      <c r="Z46" s="22"/>
      <c r="AA46" s="70"/>
      <c r="AB46" s="22"/>
      <c r="AC46" s="22"/>
      <c r="AD46" s="22"/>
      <c r="AE46" s="22"/>
      <c r="AF46" s="70"/>
      <c r="AG46" s="22"/>
      <c r="AH46" s="22"/>
      <c r="AI46" s="22"/>
      <c r="AJ46" s="22"/>
      <c r="AK46" s="70"/>
      <c r="AL46" s="22"/>
      <c r="AM46" s="22"/>
      <c r="AN46" s="22"/>
      <c r="AO46" s="22"/>
      <c r="AP46" s="70"/>
      <c r="AQ46" s="22"/>
      <c r="AR46" s="22"/>
      <c r="AS46" s="22"/>
      <c r="AT46" s="22"/>
      <c r="AU46" s="70"/>
      <c r="AV46" s="22"/>
      <c r="AW46" s="22"/>
      <c r="AX46" s="22"/>
      <c r="AY46" s="22"/>
      <c r="AZ46" s="70"/>
      <c r="BA46" s="22"/>
      <c r="BB46" s="22"/>
      <c r="BC46" s="22"/>
      <c r="BD46" s="22"/>
      <c r="BE46" s="70"/>
      <c r="BF46" s="22"/>
      <c r="BG46" s="22"/>
      <c r="BH46" s="22"/>
      <c r="BI46" s="22"/>
      <c r="BJ46" s="70"/>
      <c r="BK46" s="22"/>
      <c r="BL46" s="22"/>
      <c r="BM46" s="22"/>
      <c r="BN46" s="22"/>
      <c r="BO46" s="70"/>
      <c r="BP46" s="22"/>
      <c r="BQ46" s="22"/>
      <c r="BR46" s="22"/>
      <c r="BS46" s="22"/>
      <c r="BT46" s="70"/>
      <c r="BU46" s="22"/>
      <c r="BV46" s="22"/>
      <c r="BW46" s="22"/>
      <c r="BX46" s="22"/>
      <c r="BY46" s="70"/>
      <c r="BZ46" s="22"/>
      <c r="CA46" s="22"/>
      <c r="CB46" s="22"/>
      <c r="CC46" s="22"/>
      <c r="CD46" s="70"/>
      <c r="CE46" s="22"/>
      <c r="CF46" s="22"/>
      <c r="CG46" s="22"/>
      <c r="CH46" s="22"/>
      <c r="CI46" s="70"/>
      <c r="CJ46" s="22"/>
      <c r="CK46" s="22"/>
      <c r="CL46" s="22"/>
      <c r="CM46" s="22"/>
      <c r="CN46" s="70"/>
      <c r="CO46" s="22"/>
      <c r="CP46" s="22"/>
      <c r="CQ46" s="22"/>
      <c r="CR46" s="22"/>
      <c r="CS46" s="70"/>
      <c r="CT46" s="22"/>
      <c r="CU46" s="22"/>
      <c r="CV46" s="22"/>
      <c r="CW46" s="22"/>
      <c r="CX46" s="70"/>
      <c r="CY46" s="22"/>
      <c r="CZ46" s="22"/>
      <c r="DA46" s="22"/>
      <c r="DB46" s="22"/>
      <c r="DC46" s="70"/>
      <c r="DD46" s="22"/>
      <c r="DE46" s="22"/>
      <c r="DF46" s="22"/>
      <c r="DG46" s="22"/>
      <c r="DH46" s="70"/>
      <c r="DI46" s="22"/>
      <c r="DJ46" s="22"/>
      <c r="DK46" s="22"/>
      <c r="DL46" s="22"/>
      <c r="DM46" s="70"/>
      <c r="DN46" s="22"/>
      <c r="DO46" s="22"/>
      <c r="DP46" s="22"/>
      <c r="DQ46" s="22"/>
      <c r="DR46" s="70"/>
      <c r="DS46" s="22"/>
      <c r="DT46" s="22"/>
      <c r="DU46" s="22"/>
      <c r="DV46" s="22"/>
      <c r="DW46" s="70"/>
      <c r="DX46" s="22"/>
      <c r="DY46" s="22"/>
      <c r="DZ46" s="22"/>
      <c r="EA46" s="22"/>
      <c r="EB46" s="70"/>
      <c r="EC46" s="22"/>
      <c r="ED46" s="22"/>
      <c r="EE46" s="22"/>
      <c r="EF46" s="22"/>
      <c r="EG46" s="70"/>
      <c r="EH46" s="22"/>
      <c r="EI46" s="22"/>
      <c r="EJ46" s="22"/>
      <c r="EK46" s="22"/>
    </row>
    <row r="47" spans="1:191" x14ac:dyDescent="0.25">
      <c r="A47" t="s">
        <v>1167</v>
      </c>
      <c r="B47" t="s">
        <v>1168</v>
      </c>
      <c r="C47" t="s">
        <v>1164</v>
      </c>
      <c r="E47" t="s">
        <v>1169</v>
      </c>
      <c r="J47" s="6"/>
      <c r="K47" s="7"/>
    </row>
    <row r="48" spans="1:191" x14ac:dyDescent="0.25">
      <c r="A48" s="49" t="s">
        <v>738</v>
      </c>
      <c r="B48" t="s">
        <v>887</v>
      </c>
      <c r="C48" t="s">
        <v>1134</v>
      </c>
      <c r="E48" t="s">
        <v>1160</v>
      </c>
      <c r="J48" s="6"/>
      <c r="K48" s="7"/>
    </row>
    <row r="49" spans="1:11" x14ac:dyDescent="0.25">
      <c r="A49" s="49" t="s">
        <v>1030</v>
      </c>
      <c r="B49" t="s">
        <v>85</v>
      </c>
      <c r="C49" t="s">
        <v>1174</v>
      </c>
      <c r="E49" t="s">
        <v>1175</v>
      </c>
      <c r="J49" s="6"/>
      <c r="K49" s="7"/>
    </row>
    <row r="50" spans="1:11" x14ac:dyDescent="0.25">
      <c r="A50" t="s">
        <v>981</v>
      </c>
      <c r="B50" t="s">
        <v>72</v>
      </c>
      <c r="C50" t="s">
        <v>1134</v>
      </c>
      <c r="E50" t="s">
        <v>1161</v>
      </c>
      <c r="J50" s="6"/>
      <c r="K50" s="7"/>
    </row>
    <row r="51" spans="1:11" x14ac:dyDescent="0.25">
      <c r="A51" s="49" t="s">
        <v>1148</v>
      </c>
      <c r="B51" s="49" t="s">
        <v>73</v>
      </c>
      <c r="C51" s="49" t="s">
        <v>806</v>
      </c>
      <c r="E51" s="49" t="s">
        <v>1159</v>
      </c>
      <c r="K51" s="7"/>
    </row>
    <row r="52" spans="1:11" x14ac:dyDescent="0.25">
      <c r="A52" s="49" t="s">
        <v>747</v>
      </c>
      <c r="B52" t="s">
        <v>73</v>
      </c>
      <c r="C52" t="s">
        <v>1129</v>
      </c>
      <c r="E52" t="s">
        <v>1158</v>
      </c>
      <c r="K52" s="7"/>
    </row>
    <row r="53" spans="1:11" x14ac:dyDescent="0.25">
      <c r="A53" t="s">
        <v>747</v>
      </c>
      <c r="B53" t="s">
        <v>74</v>
      </c>
      <c r="C53" t="s">
        <v>922</v>
      </c>
      <c r="E53" t="s">
        <v>1163</v>
      </c>
      <c r="K53" s="7"/>
    </row>
    <row r="54" spans="1:11" x14ac:dyDescent="0.25">
      <c r="A54" s="49" t="s">
        <v>746</v>
      </c>
      <c r="B54" t="s">
        <v>479</v>
      </c>
      <c r="C54" t="s">
        <v>967</v>
      </c>
      <c r="E54" t="s">
        <v>1157</v>
      </c>
      <c r="K54" s="7"/>
    </row>
    <row r="55" spans="1:11" x14ac:dyDescent="0.25">
      <c r="A55" s="49" t="s">
        <v>717</v>
      </c>
      <c r="B55" t="s">
        <v>479</v>
      </c>
      <c r="C55" t="s">
        <v>854</v>
      </c>
      <c r="E55" t="s">
        <v>1104</v>
      </c>
      <c r="K55" s="7"/>
    </row>
    <row r="56" spans="1:11" x14ac:dyDescent="0.25">
      <c r="A56" t="s">
        <v>746</v>
      </c>
      <c r="B56" t="s">
        <v>42</v>
      </c>
      <c r="C56" t="s">
        <v>1166</v>
      </c>
      <c r="E56" t="s">
        <v>1165</v>
      </c>
      <c r="K56" s="7"/>
    </row>
    <row r="57" spans="1:11" x14ac:dyDescent="0.25">
      <c r="A57" t="s">
        <v>717</v>
      </c>
      <c r="B57" t="s">
        <v>321</v>
      </c>
      <c r="C57" t="s">
        <v>1125</v>
      </c>
      <c r="E57" t="s">
        <v>1070</v>
      </c>
    </row>
    <row r="58" spans="1:11" x14ac:dyDescent="0.25">
      <c r="A58" t="s">
        <v>746</v>
      </c>
      <c r="B58" t="s">
        <v>322</v>
      </c>
      <c r="C58" t="s">
        <v>1162</v>
      </c>
      <c r="E58" t="s">
        <v>1105</v>
      </c>
    </row>
    <row r="59" spans="1:11" x14ac:dyDescent="0.25">
      <c r="A59" s="49" t="s">
        <v>746</v>
      </c>
      <c r="B59" t="s">
        <v>1110</v>
      </c>
      <c r="C59" t="s">
        <v>680</v>
      </c>
      <c r="E59" s="55" t="s">
        <v>1156</v>
      </c>
    </row>
    <row r="60" spans="1:11" x14ac:dyDescent="0.25">
      <c r="A60" s="49" t="s">
        <v>747</v>
      </c>
      <c r="B60" t="s">
        <v>1170</v>
      </c>
      <c r="C60" t="s">
        <v>1174</v>
      </c>
      <c r="E60" s="55" t="s">
        <v>1175</v>
      </c>
    </row>
    <row r="61" spans="1:11" x14ac:dyDescent="0.25">
      <c r="A61" t="s">
        <v>981</v>
      </c>
      <c r="B61" t="s">
        <v>1170</v>
      </c>
      <c r="C61" t="s">
        <v>881</v>
      </c>
      <c r="E61" t="s">
        <v>1171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T52"/>
  <sheetViews>
    <sheetView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" sqref="A5"/>
    </sheetView>
  </sheetViews>
  <sheetFormatPr defaultRowHeight="13.2" x14ac:dyDescent="0.25"/>
  <cols>
    <col min="1" max="1" width="10.5546875" customWidth="1"/>
    <col min="3" max="3" width="6" customWidth="1"/>
    <col min="4" max="4" width="5.33203125" customWidth="1"/>
    <col min="5" max="5" width="6.6640625" customWidth="1"/>
    <col min="6" max="6" width="5.109375" customWidth="1"/>
    <col min="7" max="7" width="6" customWidth="1"/>
    <col min="8" max="8" width="4.109375" customWidth="1"/>
    <col min="9" max="10" width="5.109375" customWidth="1"/>
    <col min="11" max="11" width="5.88671875" customWidth="1"/>
    <col min="12" max="12" width="5.33203125" customWidth="1"/>
    <col min="13" max="13" width="3.44140625" customWidth="1"/>
    <col min="14" max="98" width="3.33203125" customWidth="1"/>
  </cols>
  <sheetData>
    <row r="1" spans="1:98" x14ac:dyDescent="0.25">
      <c r="A1" s="1" t="s">
        <v>324</v>
      </c>
      <c r="D1" t="s">
        <v>339</v>
      </c>
      <c r="F1" s="6"/>
      <c r="G1" s="6" t="s">
        <v>84</v>
      </c>
      <c r="I1" s="6"/>
      <c r="J1" s="6"/>
      <c r="K1" s="3" t="s">
        <v>33</v>
      </c>
      <c r="L1" s="3" t="s">
        <v>34</v>
      </c>
    </row>
    <row r="2" spans="1:98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20" t="s">
        <v>35</v>
      </c>
      <c r="I2" s="3" t="s">
        <v>36</v>
      </c>
      <c r="J2" s="3"/>
      <c r="K2" s="3" t="s">
        <v>32</v>
      </c>
      <c r="L2" s="3" t="s">
        <v>32</v>
      </c>
    </row>
    <row r="3" spans="1:98" x14ac:dyDescent="0.25">
      <c r="A3" s="4" t="str">
        <f>N3</f>
        <v>Chase</v>
      </c>
      <c r="B3" s="5">
        <f t="shared" ref="B3:B18" si="0">TRUNC(C3/6)+0.1*(C3-6*TRUNC(C3/6))</f>
        <v>38</v>
      </c>
      <c r="C3" s="15">
        <f>O29</f>
        <v>228</v>
      </c>
      <c r="D3" s="15">
        <f>P29</f>
        <v>1</v>
      </c>
      <c r="E3" s="15">
        <f>Q29</f>
        <v>165</v>
      </c>
      <c r="F3" s="15">
        <f>R29</f>
        <v>4</v>
      </c>
      <c r="G3" s="7">
        <f t="shared" ref="G3:G18" si="1">E3/F3</f>
        <v>41.25</v>
      </c>
      <c r="H3" s="10"/>
      <c r="I3" s="6"/>
      <c r="J3" s="7"/>
      <c r="K3" s="7">
        <f t="shared" ref="K3:K18" si="2">C3/F3</f>
        <v>57</v>
      </c>
      <c r="L3" s="7">
        <f t="shared" ref="L3:L18" si="3">6*E3/C3</f>
        <v>4.3421052631578947</v>
      </c>
      <c r="N3" s="21" t="s">
        <v>7</v>
      </c>
      <c r="O3" s="21"/>
      <c r="P3" s="21"/>
      <c r="Q3" s="21"/>
      <c r="R3" s="21"/>
      <c r="S3" s="21" t="s">
        <v>8</v>
      </c>
      <c r="T3" s="21"/>
      <c r="U3" s="21"/>
      <c r="V3" s="21"/>
      <c r="W3" s="21"/>
      <c r="X3" s="21" t="s">
        <v>325</v>
      </c>
      <c r="Y3" s="21"/>
      <c r="Z3" s="21"/>
      <c r="AA3" s="21"/>
      <c r="AB3" s="21"/>
      <c r="AC3" s="21" t="s">
        <v>136</v>
      </c>
      <c r="AD3" s="21"/>
      <c r="AE3" s="21"/>
      <c r="AF3" s="21"/>
      <c r="AG3" s="21"/>
      <c r="AH3" s="21" t="s">
        <v>9</v>
      </c>
      <c r="AI3" s="21"/>
      <c r="AJ3" s="21"/>
      <c r="AK3" s="21"/>
      <c r="AL3" s="21"/>
      <c r="AM3" s="21" t="s">
        <v>10</v>
      </c>
      <c r="AN3" s="21"/>
      <c r="AO3" s="21"/>
      <c r="AP3" s="21"/>
      <c r="AQ3" s="21"/>
      <c r="AR3" s="21" t="s">
        <v>326</v>
      </c>
      <c r="AS3" s="21"/>
      <c r="AT3" s="21"/>
      <c r="AU3" s="21"/>
      <c r="AV3" s="21"/>
      <c r="AW3" s="21" t="s">
        <v>12</v>
      </c>
      <c r="AX3" s="21"/>
      <c r="AY3" s="21"/>
      <c r="AZ3" s="21"/>
      <c r="BA3" s="21"/>
      <c r="BB3" s="21" t="s">
        <v>327</v>
      </c>
      <c r="BC3" s="21"/>
      <c r="BD3" s="21"/>
      <c r="BE3" s="21"/>
      <c r="BF3" s="21"/>
      <c r="BG3" s="21" t="s">
        <v>25</v>
      </c>
      <c r="BH3" s="21"/>
      <c r="BI3" s="21"/>
      <c r="BJ3" s="21"/>
      <c r="BK3" s="21"/>
      <c r="BL3" s="21" t="s">
        <v>29</v>
      </c>
      <c r="BM3" s="21"/>
      <c r="BN3" s="21"/>
      <c r="BO3" s="21"/>
      <c r="BP3" s="21"/>
      <c r="BQ3" s="21" t="s">
        <v>280</v>
      </c>
      <c r="BR3" s="21"/>
      <c r="BS3" s="21"/>
      <c r="BT3" s="21"/>
      <c r="BU3" s="21"/>
      <c r="BV3" s="21" t="s">
        <v>279</v>
      </c>
      <c r="BW3" s="21"/>
      <c r="BX3" s="21"/>
      <c r="BY3" s="21"/>
      <c r="BZ3" s="21"/>
      <c r="CA3" s="21" t="s">
        <v>13</v>
      </c>
      <c r="CB3" s="21"/>
      <c r="CC3" s="21"/>
      <c r="CD3" s="21"/>
      <c r="CE3" s="21"/>
      <c r="CF3" s="21" t="s">
        <v>14</v>
      </c>
      <c r="CG3" s="21"/>
      <c r="CH3" s="21"/>
      <c r="CI3" s="21"/>
      <c r="CJ3" s="21"/>
      <c r="CK3" s="21" t="s">
        <v>200</v>
      </c>
      <c r="CL3" s="21"/>
      <c r="CM3" s="21"/>
      <c r="CN3" s="21"/>
      <c r="CO3" s="21"/>
      <c r="CP3" s="21" t="s">
        <v>328</v>
      </c>
      <c r="CQ3" s="21"/>
      <c r="CR3" s="21"/>
      <c r="CS3" s="21"/>
      <c r="CT3" s="21"/>
    </row>
    <row r="4" spans="1:98" x14ac:dyDescent="0.25">
      <c r="A4" s="4" t="str">
        <f>S3</f>
        <v>Clapham</v>
      </c>
      <c r="B4" s="5">
        <f t="shared" si="0"/>
        <v>52</v>
      </c>
      <c r="C4" s="15">
        <f>T29</f>
        <v>312</v>
      </c>
      <c r="D4" s="15">
        <f>U29</f>
        <v>7</v>
      </c>
      <c r="E4" s="15">
        <f>V29</f>
        <v>160</v>
      </c>
      <c r="F4" s="15">
        <f>W29</f>
        <v>6</v>
      </c>
      <c r="G4" s="7">
        <f t="shared" si="1"/>
        <v>26.666666666666668</v>
      </c>
      <c r="H4" s="10"/>
      <c r="I4" s="6"/>
      <c r="J4" s="7"/>
      <c r="K4" s="7">
        <f t="shared" si="2"/>
        <v>52</v>
      </c>
      <c r="L4" s="7">
        <f t="shared" si="3"/>
        <v>3.0769230769230771</v>
      </c>
      <c r="N4" s="21">
        <v>1</v>
      </c>
      <c r="O4" s="21">
        <v>6</v>
      </c>
      <c r="P4" s="21">
        <v>0</v>
      </c>
      <c r="Q4" s="21">
        <v>9</v>
      </c>
      <c r="R4" s="21">
        <v>0</v>
      </c>
      <c r="S4" s="21">
        <v>7</v>
      </c>
      <c r="T4" s="21">
        <v>42</v>
      </c>
      <c r="U4" s="21">
        <v>3</v>
      </c>
      <c r="V4" s="21">
        <v>9</v>
      </c>
      <c r="W4" s="21">
        <v>0</v>
      </c>
      <c r="X4" s="21">
        <v>3</v>
      </c>
      <c r="Y4" s="21">
        <v>18</v>
      </c>
      <c r="Z4" s="21">
        <v>1</v>
      </c>
      <c r="AA4" s="21">
        <v>6</v>
      </c>
      <c r="AB4" s="21">
        <v>2</v>
      </c>
      <c r="AC4" s="21">
        <v>3</v>
      </c>
      <c r="AD4" s="21">
        <v>18</v>
      </c>
      <c r="AE4" s="21">
        <v>1</v>
      </c>
      <c r="AF4" s="21">
        <v>12</v>
      </c>
      <c r="AG4" s="21">
        <v>2</v>
      </c>
      <c r="AH4" s="21">
        <v>12</v>
      </c>
      <c r="AI4" s="21">
        <v>72</v>
      </c>
      <c r="AJ4" s="21">
        <v>1</v>
      </c>
      <c r="AK4" s="21">
        <v>38</v>
      </c>
      <c r="AL4" s="21">
        <v>3</v>
      </c>
      <c r="AM4" s="21">
        <v>3.5</v>
      </c>
      <c r="AN4" s="21">
        <v>23</v>
      </c>
      <c r="AO4" s="21">
        <v>0</v>
      </c>
      <c r="AP4" s="21">
        <v>12</v>
      </c>
      <c r="AQ4" s="21">
        <v>3</v>
      </c>
      <c r="AR4" s="21">
        <v>3</v>
      </c>
      <c r="AS4" s="21">
        <v>18</v>
      </c>
      <c r="AT4" s="21">
        <v>0</v>
      </c>
      <c r="AU4" s="21">
        <v>12</v>
      </c>
      <c r="AV4" s="21">
        <v>2</v>
      </c>
      <c r="AW4" s="21">
        <v>9</v>
      </c>
      <c r="AX4" s="21">
        <v>54</v>
      </c>
      <c r="AY4" s="21">
        <v>0</v>
      </c>
      <c r="AZ4" s="21">
        <v>49</v>
      </c>
      <c r="BA4" s="21">
        <v>1</v>
      </c>
      <c r="BB4" s="21">
        <v>6</v>
      </c>
      <c r="BC4" s="21">
        <v>36</v>
      </c>
      <c r="BD4" s="21">
        <v>0</v>
      </c>
      <c r="BE4" s="21">
        <v>40</v>
      </c>
      <c r="BF4" s="21">
        <v>1</v>
      </c>
      <c r="BG4" s="21">
        <v>4</v>
      </c>
      <c r="BH4" s="21">
        <v>24</v>
      </c>
      <c r="BI4" s="21">
        <v>0</v>
      </c>
      <c r="BJ4" s="21">
        <v>14</v>
      </c>
      <c r="BK4" s="21">
        <v>0</v>
      </c>
      <c r="BL4" s="21">
        <v>8</v>
      </c>
      <c r="BM4" s="21">
        <v>48</v>
      </c>
      <c r="BN4" s="21">
        <v>2</v>
      </c>
      <c r="BO4" s="21">
        <v>28</v>
      </c>
      <c r="BP4" s="21">
        <v>1</v>
      </c>
      <c r="BQ4" s="21">
        <v>8</v>
      </c>
      <c r="BR4" s="21">
        <v>48</v>
      </c>
      <c r="BS4" s="21">
        <v>0</v>
      </c>
      <c r="BT4" s="21">
        <v>35</v>
      </c>
      <c r="BU4" s="21">
        <v>1</v>
      </c>
      <c r="BV4" s="21">
        <v>4</v>
      </c>
      <c r="BW4" s="21">
        <v>24</v>
      </c>
      <c r="BX4" s="21">
        <v>0</v>
      </c>
      <c r="BY4" s="21">
        <v>14</v>
      </c>
      <c r="BZ4" s="21">
        <v>1</v>
      </c>
      <c r="CA4" s="21">
        <v>5</v>
      </c>
      <c r="CB4" s="21">
        <v>30</v>
      </c>
      <c r="CC4" s="21">
        <v>0</v>
      </c>
      <c r="CD4" s="21">
        <v>13</v>
      </c>
      <c r="CE4" s="21">
        <v>1</v>
      </c>
      <c r="CF4" s="21">
        <v>5</v>
      </c>
      <c r="CG4" s="21">
        <v>30</v>
      </c>
      <c r="CH4" s="21">
        <v>0</v>
      </c>
      <c r="CI4" s="21">
        <v>29</v>
      </c>
      <c r="CJ4" s="21">
        <v>1</v>
      </c>
      <c r="CK4" s="21">
        <v>3</v>
      </c>
      <c r="CL4" s="21">
        <v>18</v>
      </c>
      <c r="CM4" s="21">
        <v>0</v>
      </c>
      <c r="CN4" s="21">
        <v>22</v>
      </c>
      <c r="CO4" s="21">
        <v>0</v>
      </c>
      <c r="CP4" s="21">
        <v>2</v>
      </c>
      <c r="CQ4" s="21">
        <v>12</v>
      </c>
      <c r="CR4" s="21">
        <v>0</v>
      </c>
      <c r="CS4" s="21">
        <v>13</v>
      </c>
      <c r="CT4" s="21">
        <v>0</v>
      </c>
    </row>
    <row r="5" spans="1:98" x14ac:dyDescent="0.25">
      <c r="A5" s="4" t="str">
        <f>X3</f>
        <v>Dunne</v>
      </c>
      <c r="B5" s="5">
        <f t="shared" si="0"/>
        <v>14</v>
      </c>
      <c r="C5" s="15">
        <f>Y29</f>
        <v>84</v>
      </c>
      <c r="D5" s="15">
        <f>Z29</f>
        <v>2</v>
      </c>
      <c r="E5" s="15">
        <f>AA29</f>
        <v>54</v>
      </c>
      <c r="F5" s="15">
        <f>AB29</f>
        <v>6</v>
      </c>
      <c r="G5" s="7">
        <f t="shared" si="1"/>
        <v>9</v>
      </c>
      <c r="H5" s="10">
        <v>1</v>
      </c>
      <c r="I5" s="6"/>
      <c r="J5" s="7"/>
      <c r="K5" s="7">
        <f t="shared" si="2"/>
        <v>14</v>
      </c>
      <c r="L5" s="7">
        <f t="shared" si="3"/>
        <v>3.8571428571428572</v>
      </c>
      <c r="N5" s="21">
        <v>3</v>
      </c>
      <c r="O5" s="21">
        <v>18</v>
      </c>
      <c r="P5" s="21">
        <v>0</v>
      </c>
      <c r="Q5" s="21">
        <v>6</v>
      </c>
      <c r="R5" s="21">
        <v>0</v>
      </c>
      <c r="S5" s="21">
        <v>9</v>
      </c>
      <c r="T5" s="21">
        <v>54</v>
      </c>
      <c r="U5" s="21">
        <v>1</v>
      </c>
      <c r="V5" s="21">
        <v>26</v>
      </c>
      <c r="W5" s="21">
        <v>1</v>
      </c>
      <c r="X5" s="21">
        <v>4</v>
      </c>
      <c r="Y5" s="21">
        <v>24</v>
      </c>
      <c r="Z5" s="21">
        <v>1</v>
      </c>
      <c r="AA5" s="21">
        <v>10</v>
      </c>
      <c r="AB5" s="21">
        <v>1</v>
      </c>
      <c r="AC5" s="21">
        <v>8</v>
      </c>
      <c r="AD5" s="21">
        <v>48</v>
      </c>
      <c r="AE5" s="21">
        <v>1</v>
      </c>
      <c r="AF5" s="21">
        <v>23</v>
      </c>
      <c r="AG5" s="21">
        <v>3</v>
      </c>
      <c r="AH5" s="21">
        <v>3</v>
      </c>
      <c r="AI5" s="21">
        <v>18</v>
      </c>
      <c r="AJ5" s="21">
        <v>0</v>
      </c>
      <c r="AK5" s="21">
        <v>10</v>
      </c>
      <c r="AL5" s="21">
        <v>0</v>
      </c>
      <c r="AM5" s="21">
        <v>8</v>
      </c>
      <c r="AN5" s="21">
        <v>48</v>
      </c>
      <c r="AO5" s="21">
        <v>0</v>
      </c>
      <c r="AP5" s="21">
        <v>23</v>
      </c>
      <c r="AQ5" s="21">
        <v>0</v>
      </c>
      <c r="AR5" s="21">
        <v>2</v>
      </c>
      <c r="AS5" s="21">
        <v>12</v>
      </c>
      <c r="AT5" s="21">
        <v>0</v>
      </c>
      <c r="AU5" s="21">
        <v>10</v>
      </c>
      <c r="AV5" s="21">
        <v>1</v>
      </c>
      <c r="AW5" s="21">
        <v>3</v>
      </c>
      <c r="AX5" s="21">
        <v>18</v>
      </c>
      <c r="AY5" s="21">
        <v>0</v>
      </c>
      <c r="AZ5" s="21">
        <v>12</v>
      </c>
      <c r="BA5" s="21">
        <v>0</v>
      </c>
      <c r="BB5" s="21">
        <v>3</v>
      </c>
      <c r="BC5" s="21">
        <v>18</v>
      </c>
      <c r="BD5" s="21">
        <v>0</v>
      </c>
      <c r="BE5" s="21">
        <v>12</v>
      </c>
      <c r="BF5" s="21">
        <v>2</v>
      </c>
      <c r="BG5" s="21">
        <v>2</v>
      </c>
      <c r="BH5" s="21">
        <v>12</v>
      </c>
      <c r="BI5" s="21">
        <v>0</v>
      </c>
      <c r="BJ5" s="21">
        <v>2</v>
      </c>
      <c r="BK5" s="21">
        <v>1</v>
      </c>
      <c r="BL5" s="21">
        <v>6</v>
      </c>
      <c r="BM5" s="21">
        <v>36</v>
      </c>
      <c r="BN5" s="21">
        <v>0</v>
      </c>
      <c r="BO5" s="21">
        <v>20</v>
      </c>
      <c r="BP5" s="21">
        <v>1</v>
      </c>
      <c r="BQ5" s="21">
        <v>9</v>
      </c>
      <c r="BR5" s="21">
        <v>54</v>
      </c>
      <c r="BS5" s="21">
        <v>1</v>
      </c>
      <c r="BT5" s="21">
        <v>38</v>
      </c>
      <c r="BU5" s="21">
        <v>1</v>
      </c>
      <c r="BV5" s="21">
        <v>2</v>
      </c>
      <c r="BW5" s="21">
        <v>12</v>
      </c>
      <c r="BX5" s="21">
        <v>0</v>
      </c>
      <c r="BY5" s="21">
        <v>7</v>
      </c>
      <c r="BZ5" s="21">
        <v>1</v>
      </c>
      <c r="CA5" s="21">
        <v>8</v>
      </c>
      <c r="CB5" s="21">
        <v>48</v>
      </c>
      <c r="CC5" s="21">
        <v>0</v>
      </c>
      <c r="CD5" s="21">
        <v>30</v>
      </c>
      <c r="CE5" s="21">
        <v>0</v>
      </c>
      <c r="CF5" s="21">
        <v>4</v>
      </c>
      <c r="CG5" s="21">
        <v>24</v>
      </c>
      <c r="CH5" s="21">
        <v>0</v>
      </c>
      <c r="CI5" s="21">
        <v>26</v>
      </c>
      <c r="CJ5" s="21">
        <v>2</v>
      </c>
      <c r="CK5" s="21">
        <v>3</v>
      </c>
      <c r="CL5" s="21">
        <v>18</v>
      </c>
      <c r="CM5" s="21">
        <v>0</v>
      </c>
      <c r="CN5" s="21">
        <v>19</v>
      </c>
      <c r="CO5" s="21">
        <v>0</v>
      </c>
      <c r="CP5" s="21">
        <v>2</v>
      </c>
      <c r="CQ5" s="21">
        <v>12</v>
      </c>
      <c r="CR5" s="21">
        <v>0</v>
      </c>
      <c r="CS5" s="21">
        <v>13</v>
      </c>
      <c r="CT5" s="21">
        <v>0</v>
      </c>
    </row>
    <row r="6" spans="1:98" x14ac:dyDescent="0.25">
      <c r="A6" s="4" t="str">
        <f>AC3</f>
        <v>Ford</v>
      </c>
      <c r="B6" s="5">
        <f t="shared" si="0"/>
        <v>15</v>
      </c>
      <c r="C6" s="15">
        <f>AD29</f>
        <v>90</v>
      </c>
      <c r="D6" s="15">
        <f>AE29</f>
        <v>3</v>
      </c>
      <c r="E6" s="15">
        <f>AF29</f>
        <v>43</v>
      </c>
      <c r="F6" s="15">
        <f>AG29</f>
        <v>5</v>
      </c>
      <c r="G6" s="7">
        <f t="shared" si="1"/>
        <v>8.6</v>
      </c>
      <c r="H6" s="6">
        <v>1</v>
      </c>
      <c r="I6" s="6"/>
      <c r="J6" s="7"/>
      <c r="K6" s="7">
        <f t="shared" si="2"/>
        <v>18</v>
      </c>
      <c r="L6" s="7">
        <f t="shared" si="3"/>
        <v>2.8666666666666667</v>
      </c>
      <c r="N6" s="21">
        <v>4</v>
      </c>
      <c r="O6" s="21">
        <v>24</v>
      </c>
      <c r="P6" s="21">
        <v>0</v>
      </c>
      <c r="Q6" s="21">
        <v>34</v>
      </c>
      <c r="R6" s="21">
        <v>1</v>
      </c>
      <c r="S6" s="21">
        <v>6</v>
      </c>
      <c r="T6" s="21">
        <v>36</v>
      </c>
      <c r="U6" s="21">
        <v>1</v>
      </c>
      <c r="V6" s="21">
        <v>20</v>
      </c>
      <c r="W6" s="21">
        <v>1</v>
      </c>
      <c r="X6" s="21">
        <v>3</v>
      </c>
      <c r="Y6" s="21">
        <v>18</v>
      </c>
      <c r="Z6" s="21">
        <v>0</v>
      </c>
      <c r="AA6" s="21">
        <v>11</v>
      </c>
      <c r="AB6" s="21">
        <v>3</v>
      </c>
      <c r="AC6" s="21">
        <v>4</v>
      </c>
      <c r="AD6" s="21">
        <v>24</v>
      </c>
      <c r="AE6" s="21">
        <v>1</v>
      </c>
      <c r="AF6" s="21">
        <v>8</v>
      </c>
      <c r="AG6" s="21">
        <v>0</v>
      </c>
      <c r="AH6" s="21">
        <v>6</v>
      </c>
      <c r="AI6" s="21">
        <v>36</v>
      </c>
      <c r="AJ6" s="21">
        <v>1</v>
      </c>
      <c r="AK6" s="21">
        <v>18</v>
      </c>
      <c r="AL6" s="21">
        <v>0</v>
      </c>
      <c r="AM6" s="21">
        <v>4</v>
      </c>
      <c r="AN6" s="21">
        <v>24</v>
      </c>
      <c r="AO6" s="21">
        <v>1</v>
      </c>
      <c r="AP6" s="21">
        <v>9</v>
      </c>
      <c r="AQ6" s="21">
        <v>4</v>
      </c>
      <c r="AR6" s="21">
        <v>2</v>
      </c>
      <c r="AS6" s="21">
        <v>12</v>
      </c>
      <c r="AT6" s="21">
        <v>0</v>
      </c>
      <c r="AU6" s="21">
        <v>15</v>
      </c>
      <c r="AV6" s="21">
        <v>0</v>
      </c>
      <c r="AW6" s="21">
        <v>4</v>
      </c>
      <c r="AX6" s="21">
        <v>24</v>
      </c>
      <c r="AY6" s="21">
        <v>1</v>
      </c>
      <c r="AZ6" s="21">
        <v>8</v>
      </c>
      <c r="BA6" s="21">
        <v>1</v>
      </c>
      <c r="BB6" s="21">
        <v>2</v>
      </c>
      <c r="BC6" s="21">
        <v>12</v>
      </c>
      <c r="BD6" s="21">
        <v>0</v>
      </c>
      <c r="BE6" s="21">
        <v>18</v>
      </c>
      <c r="BF6" s="21">
        <v>0</v>
      </c>
      <c r="BG6" s="21">
        <v>2</v>
      </c>
      <c r="BH6" s="21">
        <v>12</v>
      </c>
      <c r="BI6" s="21">
        <v>0</v>
      </c>
      <c r="BJ6" s="21">
        <v>8</v>
      </c>
      <c r="BK6" s="21">
        <v>0</v>
      </c>
      <c r="BL6" s="21">
        <v>1</v>
      </c>
      <c r="BM6" s="21">
        <v>6</v>
      </c>
      <c r="BN6" s="21">
        <v>0</v>
      </c>
      <c r="BO6" s="21">
        <v>10</v>
      </c>
      <c r="BP6" s="21">
        <v>0</v>
      </c>
      <c r="BQ6" s="21">
        <v>4</v>
      </c>
      <c r="BR6" s="21">
        <v>24</v>
      </c>
      <c r="BS6" s="21">
        <v>0</v>
      </c>
      <c r="BT6" s="21">
        <v>7</v>
      </c>
      <c r="BU6" s="21">
        <v>1</v>
      </c>
      <c r="BV6" s="21">
        <v>8</v>
      </c>
      <c r="BW6" s="21">
        <v>48</v>
      </c>
      <c r="BX6" s="21">
        <v>1</v>
      </c>
      <c r="BY6" s="21">
        <v>18</v>
      </c>
      <c r="BZ6" s="21">
        <v>1</v>
      </c>
      <c r="CA6" s="21">
        <v>3.2</v>
      </c>
      <c r="CB6" s="21">
        <v>20</v>
      </c>
      <c r="CC6" s="21">
        <v>0</v>
      </c>
      <c r="CD6" s="21">
        <v>25</v>
      </c>
      <c r="CE6" s="21">
        <v>0</v>
      </c>
      <c r="CF6" s="21">
        <v>1</v>
      </c>
      <c r="CG6" s="21">
        <v>6</v>
      </c>
      <c r="CH6" s="21">
        <v>0</v>
      </c>
      <c r="CI6" s="21">
        <v>4</v>
      </c>
      <c r="CJ6" s="21">
        <v>0</v>
      </c>
      <c r="CK6" s="21">
        <v>3</v>
      </c>
      <c r="CL6" s="21">
        <v>18</v>
      </c>
      <c r="CM6" s="21">
        <v>0</v>
      </c>
      <c r="CN6" s="21">
        <v>22</v>
      </c>
      <c r="CO6" s="21">
        <v>1</v>
      </c>
      <c r="CP6" s="21"/>
      <c r="CQ6" s="21"/>
      <c r="CR6" s="21"/>
      <c r="CS6" s="21"/>
      <c r="CT6" s="21"/>
    </row>
    <row r="7" spans="1:98" x14ac:dyDescent="0.25">
      <c r="A7" s="4" t="str">
        <f>AH3</f>
        <v>J Furnham</v>
      </c>
      <c r="B7" s="5">
        <f t="shared" si="0"/>
        <v>33</v>
      </c>
      <c r="C7" s="15">
        <f>AI29</f>
        <v>198</v>
      </c>
      <c r="D7" s="15">
        <f>AJ29</f>
        <v>3</v>
      </c>
      <c r="E7" s="15">
        <f>AK29</f>
        <v>107</v>
      </c>
      <c r="F7" s="15">
        <f>AL29</f>
        <v>10</v>
      </c>
      <c r="G7" s="7">
        <f t="shared" si="1"/>
        <v>10.7</v>
      </c>
      <c r="H7" s="6">
        <v>1</v>
      </c>
      <c r="I7" s="6"/>
      <c r="J7" s="7"/>
      <c r="K7" s="7">
        <f t="shared" si="2"/>
        <v>19.8</v>
      </c>
      <c r="L7" s="7">
        <f t="shared" si="3"/>
        <v>3.2424242424242422</v>
      </c>
      <c r="N7" s="21">
        <v>3</v>
      </c>
      <c r="O7" s="21">
        <v>18</v>
      </c>
      <c r="P7" s="21">
        <v>0</v>
      </c>
      <c r="Q7" s="21">
        <v>13</v>
      </c>
      <c r="R7" s="21">
        <v>0</v>
      </c>
      <c r="S7" s="21">
        <v>4</v>
      </c>
      <c r="T7" s="21">
        <v>24</v>
      </c>
      <c r="U7" s="21">
        <v>0</v>
      </c>
      <c r="V7" s="21">
        <v>19</v>
      </c>
      <c r="W7" s="21">
        <v>1</v>
      </c>
      <c r="X7" s="21">
        <v>4</v>
      </c>
      <c r="Y7" s="21">
        <v>24</v>
      </c>
      <c r="Z7" s="21">
        <v>0</v>
      </c>
      <c r="AA7" s="21">
        <v>27</v>
      </c>
      <c r="AB7" s="21">
        <v>0</v>
      </c>
      <c r="AC7" s="21"/>
      <c r="AD7" s="21"/>
      <c r="AE7" s="21"/>
      <c r="AF7" s="21"/>
      <c r="AG7" s="21"/>
      <c r="AH7" s="21">
        <v>5</v>
      </c>
      <c r="AI7" s="21">
        <v>30</v>
      </c>
      <c r="AJ7" s="21">
        <v>0</v>
      </c>
      <c r="AK7" s="21">
        <v>16</v>
      </c>
      <c r="AL7" s="21">
        <v>2</v>
      </c>
      <c r="AM7" s="21">
        <v>4</v>
      </c>
      <c r="AN7" s="21">
        <v>24</v>
      </c>
      <c r="AO7" s="21">
        <v>1</v>
      </c>
      <c r="AP7" s="21">
        <v>5</v>
      </c>
      <c r="AQ7" s="21">
        <v>3</v>
      </c>
      <c r="AR7" s="21">
        <v>1</v>
      </c>
      <c r="AS7" s="21">
        <v>6</v>
      </c>
      <c r="AT7" s="21">
        <v>0</v>
      </c>
      <c r="AU7" s="21">
        <v>7</v>
      </c>
      <c r="AV7" s="21">
        <v>0</v>
      </c>
      <c r="AW7" s="21">
        <v>4</v>
      </c>
      <c r="AX7" s="21">
        <v>24</v>
      </c>
      <c r="AY7" s="21">
        <v>1</v>
      </c>
      <c r="AZ7" s="21">
        <v>9</v>
      </c>
      <c r="BA7" s="21">
        <v>1</v>
      </c>
      <c r="BB7" s="21">
        <v>4</v>
      </c>
      <c r="BC7" s="21">
        <v>24</v>
      </c>
      <c r="BD7" s="21">
        <v>0</v>
      </c>
      <c r="BE7" s="21">
        <v>18</v>
      </c>
      <c r="BF7" s="21">
        <v>1</v>
      </c>
      <c r="BG7" s="21">
        <v>8</v>
      </c>
      <c r="BH7" s="21">
        <v>48</v>
      </c>
      <c r="BI7" s="21">
        <v>2</v>
      </c>
      <c r="BJ7" s="21">
        <v>20</v>
      </c>
      <c r="BK7" s="21">
        <v>1</v>
      </c>
      <c r="BL7" s="21">
        <v>4</v>
      </c>
      <c r="BM7" s="21">
        <v>24</v>
      </c>
      <c r="BN7" s="21">
        <v>0</v>
      </c>
      <c r="BO7" s="21">
        <v>33</v>
      </c>
      <c r="BP7" s="21">
        <v>0</v>
      </c>
      <c r="BQ7" s="21">
        <v>8</v>
      </c>
      <c r="BR7" s="21">
        <v>48</v>
      </c>
      <c r="BS7" s="21">
        <v>2</v>
      </c>
      <c r="BT7" s="21">
        <v>18</v>
      </c>
      <c r="BU7" s="21">
        <v>3</v>
      </c>
      <c r="BV7" s="21">
        <v>2.2999999999999998</v>
      </c>
      <c r="BW7" s="21">
        <v>15</v>
      </c>
      <c r="BX7" s="21">
        <v>1</v>
      </c>
      <c r="BY7" s="21">
        <v>9</v>
      </c>
      <c r="BZ7" s="21">
        <v>0</v>
      </c>
      <c r="CA7" s="21">
        <v>1</v>
      </c>
      <c r="CB7" s="21">
        <v>6</v>
      </c>
      <c r="CC7" s="21">
        <v>0</v>
      </c>
      <c r="CD7" s="21">
        <v>8</v>
      </c>
      <c r="CE7" s="21">
        <v>0</v>
      </c>
      <c r="CF7" s="21">
        <v>2</v>
      </c>
      <c r="CG7" s="21">
        <v>12</v>
      </c>
      <c r="CH7" s="21">
        <v>0</v>
      </c>
      <c r="CI7" s="21">
        <v>8</v>
      </c>
      <c r="CJ7" s="21">
        <v>0</v>
      </c>
      <c r="CK7" s="21">
        <v>6</v>
      </c>
      <c r="CL7" s="21">
        <v>36</v>
      </c>
      <c r="CM7" s="21">
        <v>0</v>
      </c>
      <c r="CN7" s="21">
        <v>26</v>
      </c>
      <c r="CO7" s="21">
        <v>0</v>
      </c>
      <c r="CP7" s="21"/>
      <c r="CQ7" s="21"/>
      <c r="CR7" s="21"/>
      <c r="CS7" s="21"/>
      <c r="CT7" s="21"/>
    </row>
    <row r="8" spans="1:98" x14ac:dyDescent="0.25">
      <c r="A8" s="4" t="str">
        <f>AM3</f>
        <v>Hood</v>
      </c>
      <c r="B8" s="5">
        <f t="shared" si="0"/>
        <v>58.5</v>
      </c>
      <c r="C8" s="15">
        <f>AN29</f>
        <v>353</v>
      </c>
      <c r="D8" s="15">
        <f>AO29</f>
        <v>7</v>
      </c>
      <c r="E8" s="15">
        <f>AP29</f>
        <v>144</v>
      </c>
      <c r="F8" s="15">
        <f>AQ29</f>
        <v>21</v>
      </c>
      <c r="G8" s="7">
        <f t="shared" si="1"/>
        <v>6.8571428571428568</v>
      </c>
      <c r="H8" s="6">
        <v>4</v>
      </c>
      <c r="I8" s="6"/>
      <c r="J8" s="7"/>
      <c r="K8" s="7">
        <f t="shared" si="2"/>
        <v>16.80952380952381</v>
      </c>
      <c r="L8" s="7">
        <f t="shared" si="3"/>
        <v>2.4475920679886687</v>
      </c>
      <c r="N8" s="21">
        <v>5</v>
      </c>
      <c r="O8" s="21">
        <v>30</v>
      </c>
      <c r="P8" s="21">
        <v>1</v>
      </c>
      <c r="Q8" s="21">
        <v>20</v>
      </c>
      <c r="R8" s="21">
        <v>2</v>
      </c>
      <c r="S8" s="21">
        <v>4</v>
      </c>
      <c r="T8" s="21">
        <v>24</v>
      </c>
      <c r="U8" s="21">
        <v>0</v>
      </c>
      <c r="V8" s="21">
        <v>18</v>
      </c>
      <c r="W8" s="21">
        <v>0</v>
      </c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>
        <v>2</v>
      </c>
      <c r="AI8" s="21">
        <v>12</v>
      </c>
      <c r="AJ8" s="21">
        <v>0</v>
      </c>
      <c r="AK8" s="21">
        <v>9</v>
      </c>
      <c r="AL8" s="21">
        <v>1</v>
      </c>
      <c r="AM8" s="21">
        <v>7</v>
      </c>
      <c r="AN8" s="21">
        <v>42</v>
      </c>
      <c r="AO8" s="21">
        <v>1</v>
      </c>
      <c r="AP8" s="21">
        <v>16</v>
      </c>
      <c r="AQ8" s="21">
        <v>2</v>
      </c>
      <c r="AR8" s="21">
        <v>3</v>
      </c>
      <c r="AS8" s="21">
        <v>18</v>
      </c>
      <c r="AT8" s="21">
        <v>0</v>
      </c>
      <c r="AU8" s="21">
        <v>6</v>
      </c>
      <c r="AV8" s="21">
        <v>1</v>
      </c>
      <c r="AW8" s="21">
        <v>4</v>
      </c>
      <c r="AX8" s="21">
        <v>24</v>
      </c>
      <c r="AY8" s="21">
        <v>0</v>
      </c>
      <c r="AZ8" s="21">
        <v>22</v>
      </c>
      <c r="BA8" s="21">
        <v>0</v>
      </c>
      <c r="BB8" s="21">
        <v>1</v>
      </c>
      <c r="BC8" s="21">
        <v>6</v>
      </c>
      <c r="BD8" s="21">
        <v>0</v>
      </c>
      <c r="BE8" s="21">
        <v>9</v>
      </c>
      <c r="BF8" s="21">
        <v>0</v>
      </c>
      <c r="BG8" s="21">
        <v>8</v>
      </c>
      <c r="BH8" s="21">
        <v>48</v>
      </c>
      <c r="BI8" s="21">
        <v>1</v>
      </c>
      <c r="BJ8" s="21">
        <v>22</v>
      </c>
      <c r="BK8" s="21">
        <v>2</v>
      </c>
      <c r="BL8" s="21">
        <v>1.1000000000000001</v>
      </c>
      <c r="BM8" s="21">
        <v>7</v>
      </c>
      <c r="BN8" s="21">
        <v>0</v>
      </c>
      <c r="BO8" s="21">
        <v>6</v>
      </c>
      <c r="BP8" s="21">
        <v>0</v>
      </c>
      <c r="BQ8" s="21">
        <v>4</v>
      </c>
      <c r="BR8" s="21">
        <v>24</v>
      </c>
      <c r="BS8" s="21">
        <v>0</v>
      </c>
      <c r="BT8" s="21">
        <v>12</v>
      </c>
      <c r="BU8" s="21">
        <v>3</v>
      </c>
      <c r="BV8" s="21">
        <v>8</v>
      </c>
      <c r="BW8" s="21">
        <v>48</v>
      </c>
      <c r="BX8" s="21">
        <v>0</v>
      </c>
      <c r="BY8" s="21">
        <v>26</v>
      </c>
      <c r="BZ8" s="21">
        <v>2</v>
      </c>
      <c r="CA8" s="21">
        <v>8</v>
      </c>
      <c r="CB8" s="21">
        <v>48</v>
      </c>
      <c r="CC8" s="21">
        <v>1</v>
      </c>
      <c r="CD8" s="21">
        <v>45</v>
      </c>
      <c r="CE8" s="21">
        <v>1</v>
      </c>
      <c r="CF8" s="21">
        <v>3</v>
      </c>
      <c r="CG8" s="21">
        <v>18</v>
      </c>
      <c r="CH8" s="21">
        <v>0</v>
      </c>
      <c r="CI8" s="21">
        <v>17</v>
      </c>
      <c r="CJ8" s="21">
        <v>2</v>
      </c>
      <c r="CK8" s="21">
        <v>3</v>
      </c>
      <c r="CL8" s="21">
        <v>18</v>
      </c>
      <c r="CM8" s="21">
        <v>0</v>
      </c>
      <c r="CN8" s="21">
        <v>5</v>
      </c>
      <c r="CO8" s="21">
        <v>0</v>
      </c>
      <c r="CP8" s="21"/>
      <c r="CQ8" s="21"/>
      <c r="CR8" s="21"/>
      <c r="CS8" s="21"/>
      <c r="CT8" s="21"/>
    </row>
    <row r="9" spans="1:98" x14ac:dyDescent="0.25">
      <c r="A9" s="4" t="str">
        <f>AR3</f>
        <v>Kernick</v>
      </c>
      <c r="B9" s="5">
        <f t="shared" si="0"/>
        <v>11</v>
      </c>
      <c r="C9" s="15">
        <f>AS29</f>
        <v>66</v>
      </c>
      <c r="D9" s="15">
        <f>AT29</f>
        <v>0</v>
      </c>
      <c r="E9" s="15">
        <f>AU29</f>
        <v>50</v>
      </c>
      <c r="F9" s="15">
        <f>AV29</f>
        <v>4</v>
      </c>
      <c r="G9" s="7">
        <f t="shared" si="1"/>
        <v>12.5</v>
      </c>
      <c r="H9" s="6"/>
      <c r="I9" s="6"/>
      <c r="J9" s="7"/>
      <c r="K9" s="7">
        <f t="shared" si="2"/>
        <v>16.5</v>
      </c>
      <c r="L9" s="7">
        <f t="shared" si="3"/>
        <v>4.5454545454545459</v>
      </c>
      <c r="N9" s="21">
        <v>6</v>
      </c>
      <c r="O9" s="21">
        <v>36</v>
      </c>
      <c r="P9" s="21">
        <v>0</v>
      </c>
      <c r="Q9" s="21">
        <v>19</v>
      </c>
      <c r="R9" s="21">
        <v>0</v>
      </c>
      <c r="S9" s="21">
        <v>7</v>
      </c>
      <c r="T9" s="21">
        <v>42</v>
      </c>
      <c r="U9" s="21">
        <v>0</v>
      </c>
      <c r="V9" s="21">
        <v>21</v>
      </c>
      <c r="W9" s="21">
        <v>2</v>
      </c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>
        <v>2</v>
      </c>
      <c r="AI9" s="21">
        <v>12</v>
      </c>
      <c r="AJ9" s="21">
        <v>1</v>
      </c>
      <c r="AK9" s="21">
        <v>2</v>
      </c>
      <c r="AL9" s="21">
        <v>2</v>
      </c>
      <c r="AM9" s="21">
        <v>4</v>
      </c>
      <c r="AN9" s="21">
        <v>24</v>
      </c>
      <c r="AO9" s="21">
        <v>0</v>
      </c>
      <c r="AP9" s="21">
        <v>8</v>
      </c>
      <c r="AQ9" s="21">
        <v>2</v>
      </c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>
        <v>2</v>
      </c>
      <c r="BH9" s="21">
        <v>12</v>
      </c>
      <c r="BI9" s="21">
        <v>0</v>
      </c>
      <c r="BJ9" s="21">
        <v>17</v>
      </c>
      <c r="BK9" s="21">
        <v>0</v>
      </c>
      <c r="BL9" s="21">
        <v>3</v>
      </c>
      <c r="BM9" s="21">
        <v>18</v>
      </c>
      <c r="BN9" s="21">
        <v>0</v>
      </c>
      <c r="BO9" s="21">
        <v>19</v>
      </c>
      <c r="BP9" s="21">
        <v>1</v>
      </c>
      <c r="BQ9" s="21">
        <v>7</v>
      </c>
      <c r="BR9" s="21">
        <v>42</v>
      </c>
      <c r="BS9" s="21">
        <v>0</v>
      </c>
      <c r="BT9" s="21">
        <v>29</v>
      </c>
      <c r="BU9" s="21">
        <v>1</v>
      </c>
      <c r="BV9" s="21">
        <v>4</v>
      </c>
      <c r="BW9" s="21">
        <v>24</v>
      </c>
      <c r="BX9" s="21">
        <v>0</v>
      </c>
      <c r="BY9" s="21">
        <v>16</v>
      </c>
      <c r="BZ9" s="21">
        <v>2</v>
      </c>
      <c r="CA9" s="21">
        <v>4</v>
      </c>
      <c r="CB9" s="21">
        <v>24</v>
      </c>
      <c r="CC9" s="21">
        <v>0</v>
      </c>
      <c r="CD9" s="21">
        <v>16</v>
      </c>
      <c r="CE9" s="21">
        <v>0</v>
      </c>
      <c r="CF9" s="21"/>
      <c r="CG9" s="21"/>
      <c r="CH9" s="21"/>
      <c r="CI9" s="21"/>
      <c r="CJ9" s="21"/>
      <c r="CK9" s="21">
        <v>1.1000000000000001</v>
      </c>
      <c r="CL9" s="21">
        <v>7</v>
      </c>
      <c r="CM9" s="21">
        <v>0</v>
      </c>
      <c r="CN9" s="21">
        <v>19</v>
      </c>
      <c r="CO9" s="21">
        <v>0</v>
      </c>
      <c r="CP9" s="21"/>
      <c r="CQ9" s="21"/>
      <c r="CR9" s="21"/>
      <c r="CS9" s="21"/>
      <c r="CT9" s="21"/>
    </row>
    <row r="10" spans="1:98" x14ac:dyDescent="0.25">
      <c r="A10" s="4" t="str">
        <f>AW3</f>
        <v>Lewis</v>
      </c>
      <c r="B10" s="5">
        <f t="shared" si="0"/>
        <v>24</v>
      </c>
      <c r="C10" s="15">
        <f>AX29</f>
        <v>144</v>
      </c>
      <c r="D10" s="15">
        <f>AY29</f>
        <v>2</v>
      </c>
      <c r="E10" s="15">
        <f>AZ29</f>
        <v>100</v>
      </c>
      <c r="F10" s="15">
        <f>BA29</f>
        <v>3</v>
      </c>
      <c r="G10" s="7">
        <f t="shared" si="1"/>
        <v>33.333333333333336</v>
      </c>
      <c r="H10" s="6"/>
      <c r="I10" s="6"/>
      <c r="J10" s="7"/>
      <c r="K10" s="7">
        <f t="shared" si="2"/>
        <v>48</v>
      </c>
      <c r="L10" s="7">
        <f t="shared" si="3"/>
        <v>4.166666666666667</v>
      </c>
      <c r="N10" s="21">
        <v>5</v>
      </c>
      <c r="O10" s="21">
        <v>30</v>
      </c>
      <c r="P10" s="21">
        <v>0</v>
      </c>
      <c r="Q10" s="21">
        <v>34</v>
      </c>
      <c r="R10" s="21">
        <v>0</v>
      </c>
      <c r="S10" s="21">
        <v>8</v>
      </c>
      <c r="T10" s="21">
        <v>48</v>
      </c>
      <c r="U10" s="21">
        <v>2</v>
      </c>
      <c r="V10" s="21">
        <v>15</v>
      </c>
      <c r="W10" s="21">
        <v>0</v>
      </c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>
        <v>3</v>
      </c>
      <c r="AI10" s="21">
        <v>18</v>
      </c>
      <c r="AJ10" s="21">
        <v>0</v>
      </c>
      <c r="AK10" s="21">
        <v>14</v>
      </c>
      <c r="AL10" s="21">
        <v>2</v>
      </c>
      <c r="AM10" s="21">
        <v>4</v>
      </c>
      <c r="AN10" s="21">
        <v>24</v>
      </c>
      <c r="AO10" s="21">
        <v>0</v>
      </c>
      <c r="AP10" s="21">
        <v>14</v>
      </c>
      <c r="AQ10" s="21">
        <v>0</v>
      </c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>
        <v>5</v>
      </c>
      <c r="BH10" s="21">
        <v>30</v>
      </c>
      <c r="BI10" s="21">
        <v>0</v>
      </c>
      <c r="BJ10" s="21">
        <v>21</v>
      </c>
      <c r="BK10" s="21">
        <v>2</v>
      </c>
      <c r="BL10" s="21">
        <v>2</v>
      </c>
      <c r="BM10" s="21">
        <v>12</v>
      </c>
      <c r="BN10" s="21">
        <v>0</v>
      </c>
      <c r="BO10" s="21">
        <v>13</v>
      </c>
      <c r="BP10" s="21">
        <v>1</v>
      </c>
      <c r="BQ10" s="21"/>
      <c r="BR10" s="21"/>
      <c r="BS10" s="21"/>
      <c r="BT10" s="21"/>
      <c r="BU10" s="21"/>
      <c r="BV10" s="21">
        <v>8</v>
      </c>
      <c r="BW10" s="21">
        <v>48</v>
      </c>
      <c r="BX10" s="21">
        <v>0</v>
      </c>
      <c r="BY10" s="21">
        <v>42</v>
      </c>
      <c r="BZ10" s="21">
        <v>0</v>
      </c>
      <c r="CA10" s="21">
        <v>1</v>
      </c>
      <c r="CB10" s="21">
        <v>6</v>
      </c>
      <c r="CC10" s="21">
        <v>0</v>
      </c>
      <c r="CD10" s="21">
        <v>4</v>
      </c>
      <c r="CE10" s="21">
        <v>0</v>
      </c>
      <c r="CF10" s="21"/>
      <c r="CG10" s="21"/>
      <c r="CH10" s="21"/>
      <c r="CI10" s="21"/>
      <c r="CJ10" s="21"/>
      <c r="CK10" s="21">
        <v>3</v>
      </c>
      <c r="CL10" s="21">
        <v>18</v>
      </c>
      <c r="CM10" s="21">
        <v>1</v>
      </c>
      <c r="CN10" s="21">
        <v>8</v>
      </c>
      <c r="CO10" s="21">
        <v>0</v>
      </c>
      <c r="CP10" s="21"/>
      <c r="CQ10" s="21"/>
      <c r="CR10" s="21"/>
      <c r="CS10" s="21"/>
      <c r="CT10" s="21"/>
    </row>
    <row r="11" spans="1:98" x14ac:dyDescent="0.25">
      <c r="A11" s="4" t="str">
        <f>BB3</f>
        <v>Male</v>
      </c>
      <c r="B11" s="5">
        <f t="shared" si="0"/>
        <v>16</v>
      </c>
      <c r="C11" s="15">
        <f>BC29</f>
        <v>96</v>
      </c>
      <c r="D11" s="15">
        <f>BD29</f>
        <v>0</v>
      </c>
      <c r="E11" s="15">
        <f>BE29</f>
        <v>97</v>
      </c>
      <c r="F11" s="15">
        <f>BF29</f>
        <v>4</v>
      </c>
      <c r="G11" s="7">
        <f t="shared" si="1"/>
        <v>24.25</v>
      </c>
      <c r="H11" s="6"/>
      <c r="I11" s="6"/>
      <c r="J11" s="7"/>
      <c r="K11" s="7">
        <f t="shared" si="2"/>
        <v>24</v>
      </c>
      <c r="L11" s="7">
        <f t="shared" si="3"/>
        <v>6.0625</v>
      </c>
      <c r="N11" s="21">
        <v>4</v>
      </c>
      <c r="O11" s="21">
        <v>24</v>
      </c>
      <c r="P11" s="21">
        <v>0</v>
      </c>
      <c r="Q11" s="21">
        <v>15</v>
      </c>
      <c r="R11" s="21">
        <v>1</v>
      </c>
      <c r="S11" s="21">
        <v>2</v>
      </c>
      <c r="T11" s="21">
        <v>12</v>
      </c>
      <c r="U11" s="21">
        <v>0</v>
      </c>
      <c r="V11" s="21">
        <v>19</v>
      </c>
      <c r="W11" s="21">
        <v>0</v>
      </c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>
        <v>8</v>
      </c>
      <c r="AN11" s="21">
        <v>48</v>
      </c>
      <c r="AO11" s="21">
        <v>1</v>
      </c>
      <c r="AP11" s="21">
        <v>26</v>
      </c>
      <c r="AQ11" s="21">
        <v>1</v>
      </c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>
        <v>2</v>
      </c>
      <c r="BM11" s="21">
        <v>12</v>
      </c>
      <c r="BN11" s="21">
        <v>0</v>
      </c>
      <c r="BO11" s="21">
        <v>14</v>
      </c>
      <c r="BP11" s="21">
        <v>0</v>
      </c>
      <c r="BQ11" s="21"/>
      <c r="BR11" s="21"/>
      <c r="BS11" s="21"/>
      <c r="BT11" s="21"/>
      <c r="BU11" s="21"/>
      <c r="BV11" s="21">
        <v>4</v>
      </c>
      <c r="BW11" s="21">
        <v>24</v>
      </c>
      <c r="BX11" s="21">
        <v>0</v>
      </c>
      <c r="BY11" s="21">
        <v>12</v>
      </c>
      <c r="BZ11" s="21">
        <v>0</v>
      </c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>
        <v>3</v>
      </c>
      <c r="CL11" s="21">
        <v>18</v>
      </c>
      <c r="CM11" s="21">
        <v>0</v>
      </c>
      <c r="CN11" s="21">
        <v>15</v>
      </c>
      <c r="CO11" s="21">
        <v>1</v>
      </c>
      <c r="CP11" s="21"/>
      <c r="CQ11" s="21"/>
      <c r="CR11" s="21"/>
      <c r="CS11" s="21"/>
      <c r="CT11" s="21"/>
    </row>
    <row r="12" spans="1:98" x14ac:dyDescent="0.25">
      <c r="A12" s="4" t="str">
        <f>BG3</f>
        <v>C Prior</v>
      </c>
      <c r="B12" s="5">
        <f t="shared" si="0"/>
        <v>31</v>
      </c>
      <c r="C12" s="15">
        <f>BH29</f>
        <v>186</v>
      </c>
      <c r="D12" s="15">
        <f>BI29</f>
        <v>3</v>
      </c>
      <c r="E12" s="15">
        <f>BJ29</f>
        <v>104</v>
      </c>
      <c r="F12" s="15">
        <f>BK29</f>
        <v>6</v>
      </c>
      <c r="G12" s="7">
        <f t="shared" si="1"/>
        <v>17.333333333333332</v>
      </c>
      <c r="H12" s="6"/>
      <c r="I12" s="6"/>
      <c r="J12" s="7"/>
      <c r="K12" s="7">
        <f t="shared" si="2"/>
        <v>31</v>
      </c>
      <c r="L12" s="7">
        <f t="shared" si="3"/>
        <v>3.3548387096774195</v>
      </c>
      <c r="N12" s="21">
        <v>3</v>
      </c>
      <c r="O12" s="21">
        <v>18</v>
      </c>
      <c r="P12" s="21">
        <v>0</v>
      </c>
      <c r="Q12" s="21">
        <v>7</v>
      </c>
      <c r="R12" s="21">
        <v>0</v>
      </c>
      <c r="S12" s="21">
        <v>3</v>
      </c>
      <c r="T12" s="21">
        <v>18</v>
      </c>
      <c r="U12" s="21">
        <v>0</v>
      </c>
      <c r="V12" s="21">
        <v>6</v>
      </c>
      <c r="W12" s="21">
        <v>1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>
        <v>8</v>
      </c>
      <c r="AN12" s="21">
        <v>48</v>
      </c>
      <c r="AO12" s="21">
        <v>1</v>
      </c>
      <c r="AP12" s="21">
        <v>13</v>
      </c>
      <c r="AQ12" s="21">
        <v>1</v>
      </c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>
        <v>7</v>
      </c>
      <c r="BW12" s="21">
        <v>42</v>
      </c>
      <c r="BX12" s="21">
        <v>1</v>
      </c>
      <c r="BY12" s="21">
        <v>18</v>
      </c>
      <c r="BZ12" s="21">
        <v>1</v>
      </c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</row>
    <row r="13" spans="1:98" x14ac:dyDescent="0.25">
      <c r="A13" s="4" t="str">
        <f>BL3</f>
        <v>J Prior</v>
      </c>
      <c r="B13" s="5">
        <f t="shared" si="0"/>
        <v>27.1</v>
      </c>
      <c r="C13" s="15">
        <f>BM29</f>
        <v>163</v>
      </c>
      <c r="D13" s="15">
        <f>BN29</f>
        <v>2</v>
      </c>
      <c r="E13" s="15">
        <f>BO29</f>
        <v>143</v>
      </c>
      <c r="F13" s="15">
        <f>BP29</f>
        <v>4</v>
      </c>
      <c r="G13" s="7">
        <f t="shared" si="1"/>
        <v>35.75</v>
      </c>
      <c r="H13" s="6"/>
      <c r="I13" s="6"/>
      <c r="J13" s="7"/>
      <c r="K13" s="7">
        <f t="shared" si="2"/>
        <v>40.75</v>
      </c>
      <c r="L13" s="7">
        <f t="shared" si="3"/>
        <v>5.2638036809815949</v>
      </c>
      <c r="N13" s="21">
        <v>4</v>
      </c>
      <c r="O13" s="21">
        <v>24</v>
      </c>
      <c r="P13" s="21">
        <v>0</v>
      </c>
      <c r="Q13" s="21">
        <v>8</v>
      </c>
      <c r="R13" s="21">
        <v>0</v>
      </c>
      <c r="S13" s="21">
        <v>2</v>
      </c>
      <c r="T13" s="21">
        <v>12</v>
      </c>
      <c r="U13" s="21">
        <v>0</v>
      </c>
      <c r="V13" s="21">
        <v>7</v>
      </c>
      <c r="W13" s="21">
        <v>0</v>
      </c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>
        <v>4</v>
      </c>
      <c r="AN13" s="21">
        <v>24</v>
      </c>
      <c r="AO13" s="21">
        <v>0</v>
      </c>
      <c r="AP13" s="21">
        <v>13</v>
      </c>
      <c r="AQ13" s="21">
        <v>3</v>
      </c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>
        <v>4</v>
      </c>
      <c r="BW13" s="21">
        <v>24</v>
      </c>
      <c r="BX13" s="21">
        <v>0</v>
      </c>
      <c r="BY13" s="21">
        <v>19</v>
      </c>
      <c r="BZ13" s="21">
        <v>1</v>
      </c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</row>
    <row r="14" spans="1:98" x14ac:dyDescent="0.25">
      <c r="A14" t="str">
        <f>BQ3</f>
        <v>Purse</v>
      </c>
      <c r="B14" s="5">
        <f t="shared" si="0"/>
        <v>40</v>
      </c>
      <c r="C14" s="15">
        <f>BR29</f>
        <v>240</v>
      </c>
      <c r="D14" s="15">
        <f>BS29</f>
        <v>3</v>
      </c>
      <c r="E14" s="15">
        <f>BT29</f>
        <v>139</v>
      </c>
      <c r="F14" s="15">
        <f>BU29</f>
        <v>10</v>
      </c>
      <c r="G14" s="7">
        <f t="shared" si="1"/>
        <v>13.9</v>
      </c>
      <c r="H14" s="6">
        <v>2</v>
      </c>
      <c r="I14" s="6"/>
      <c r="J14" s="6"/>
      <c r="K14" s="7">
        <f t="shared" si="2"/>
        <v>24</v>
      </c>
      <c r="L14" s="7">
        <f t="shared" si="3"/>
        <v>3.4750000000000001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>
        <v>4</v>
      </c>
      <c r="AN14" s="21">
        <v>24</v>
      </c>
      <c r="AO14" s="21">
        <v>2</v>
      </c>
      <c r="AP14" s="21">
        <v>5</v>
      </c>
      <c r="AQ14" s="21">
        <v>2</v>
      </c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>
        <v>3</v>
      </c>
      <c r="BW14" s="21">
        <v>18</v>
      </c>
      <c r="BX14" s="21">
        <v>0</v>
      </c>
      <c r="BY14" s="21">
        <v>12</v>
      </c>
      <c r="BZ14" s="21">
        <v>0</v>
      </c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</row>
    <row r="15" spans="1:98" x14ac:dyDescent="0.25">
      <c r="A15" t="str">
        <f>BV3</f>
        <v>Ronchetti</v>
      </c>
      <c r="B15" s="5">
        <f t="shared" si="0"/>
        <v>54.3</v>
      </c>
      <c r="C15" s="15">
        <f>BW29</f>
        <v>327</v>
      </c>
      <c r="D15" s="15">
        <f>BX29</f>
        <v>3</v>
      </c>
      <c r="E15" s="15">
        <f>BY29</f>
        <v>193</v>
      </c>
      <c r="F15" s="15">
        <f>BZ29</f>
        <v>9</v>
      </c>
      <c r="G15" s="7">
        <f t="shared" si="1"/>
        <v>21.444444444444443</v>
      </c>
      <c r="H15" s="6"/>
      <c r="I15" s="6"/>
      <c r="J15" s="6"/>
      <c r="K15" s="7">
        <f t="shared" si="2"/>
        <v>36.333333333333336</v>
      </c>
      <c r="L15" s="7">
        <f t="shared" si="3"/>
        <v>3.5412844036697249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</row>
    <row r="16" spans="1:98" x14ac:dyDescent="0.25">
      <c r="A16" t="str">
        <f>CA3</f>
        <v>M Stephens</v>
      </c>
      <c r="B16" s="5">
        <f t="shared" si="0"/>
        <v>30.2</v>
      </c>
      <c r="C16" s="15">
        <f>CB29</f>
        <v>182</v>
      </c>
      <c r="D16" s="15">
        <f>CC29</f>
        <v>1</v>
      </c>
      <c r="E16" s="15">
        <f>CD29</f>
        <v>141</v>
      </c>
      <c r="F16" s="15">
        <f>CE29</f>
        <v>2</v>
      </c>
      <c r="G16" s="7">
        <f t="shared" si="1"/>
        <v>70.5</v>
      </c>
      <c r="H16" s="6"/>
      <c r="I16" s="6"/>
      <c r="J16" s="6"/>
      <c r="K16" s="7">
        <f t="shared" si="2"/>
        <v>91</v>
      </c>
      <c r="L16" s="7">
        <f t="shared" si="3"/>
        <v>4.6483516483516487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</row>
    <row r="17" spans="1:98" x14ac:dyDescent="0.25">
      <c r="A17" t="str">
        <f>CF3</f>
        <v>P Stephens</v>
      </c>
      <c r="B17" s="5">
        <f t="shared" si="0"/>
        <v>15</v>
      </c>
      <c r="C17" s="15">
        <f>CG29</f>
        <v>90</v>
      </c>
      <c r="D17" s="15">
        <f>CH29</f>
        <v>0</v>
      </c>
      <c r="E17" s="15">
        <f>CI29</f>
        <v>84</v>
      </c>
      <c r="F17" s="15">
        <f>CJ29</f>
        <v>5</v>
      </c>
      <c r="G17" s="7">
        <f t="shared" si="1"/>
        <v>16.8</v>
      </c>
      <c r="H17" s="6"/>
      <c r="I17" s="6"/>
      <c r="J17" s="6"/>
      <c r="K17" s="7">
        <f t="shared" si="2"/>
        <v>18</v>
      </c>
      <c r="L17" s="7">
        <f t="shared" si="3"/>
        <v>5.6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</row>
    <row r="18" spans="1:98" x14ac:dyDescent="0.25">
      <c r="A18" t="str">
        <f>CK3</f>
        <v>D Thomas</v>
      </c>
      <c r="B18" s="5">
        <f t="shared" si="0"/>
        <v>25.1</v>
      </c>
      <c r="C18" s="15">
        <f>CL29</f>
        <v>151</v>
      </c>
      <c r="D18" s="15">
        <f>CM29</f>
        <v>1</v>
      </c>
      <c r="E18" s="15">
        <f>CN29</f>
        <v>136</v>
      </c>
      <c r="F18" s="15">
        <f>CO29</f>
        <v>2</v>
      </c>
      <c r="G18" s="7">
        <f t="shared" si="1"/>
        <v>68</v>
      </c>
      <c r="H18" s="6"/>
      <c r="I18" s="6"/>
      <c r="J18" s="6"/>
      <c r="K18" s="7">
        <f t="shared" si="2"/>
        <v>75.5</v>
      </c>
      <c r="L18" s="7">
        <f t="shared" si="3"/>
        <v>5.4039735099337749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</row>
    <row r="19" spans="1:98" x14ac:dyDescent="0.25">
      <c r="A19" s="1" t="s">
        <v>2</v>
      </c>
      <c r="B19" s="5"/>
      <c r="C19" s="15"/>
      <c r="D19" s="15"/>
      <c r="E19" s="15"/>
      <c r="F19" s="15"/>
      <c r="G19" s="7"/>
      <c r="H19" s="6"/>
      <c r="I19" s="6"/>
      <c r="J19" s="6"/>
      <c r="K19" s="7"/>
      <c r="L19" s="7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</row>
    <row r="20" spans="1:98" x14ac:dyDescent="0.25">
      <c r="A20" t="str">
        <f>CP3</f>
        <v>Huw</v>
      </c>
      <c r="B20" s="5">
        <f>TRUNC(C20/6)+0.1*(C20-6*TRUNC(C20/6))</f>
        <v>4</v>
      </c>
      <c r="C20" s="15">
        <f>CQ29</f>
        <v>24</v>
      </c>
      <c r="D20" s="15">
        <f>CR29</f>
        <v>0</v>
      </c>
      <c r="E20" s="15">
        <f>CS29</f>
        <v>26</v>
      </c>
      <c r="F20" s="15">
        <f>CT29</f>
        <v>0</v>
      </c>
      <c r="G20" s="7"/>
      <c r="H20" s="6"/>
      <c r="I20" s="6"/>
      <c r="J20" s="6"/>
      <c r="K20" s="7"/>
      <c r="L20" s="7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</row>
    <row r="21" spans="1:98" x14ac:dyDescent="0.25">
      <c r="A21" t="s">
        <v>4</v>
      </c>
      <c r="B21" s="9">
        <f>TRUNC(C21/6)+0.1*(C21-6*TRUNC(C21/6))</f>
        <v>489</v>
      </c>
      <c r="C21" s="16">
        <f>SUM(C3:C20)</f>
        <v>2934</v>
      </c>
      <c r="D21" s="16">
        <f>SUM(D3:D20)</f>
        <v>38</v>
      </c>
      <c r="E21" s="16">
        <f>SUM(E3:E20)</f>
        <v>1886</v>
      </c>
      <c r="F21" s="16">
        <f>SUM(F3:F20)</f>
        <v>101</v>
      </c>
      <c r="G21" s="8">
        <f>E21/F21</f>
        <v>18.673267326732674</v>
      </c>
      <c r="H21" s="16">
        <f>SUM(H3:H20)</f>
        <v>9</v>
      </c>
      <c r="I21" s="8"/>
      <c r="J21" s="8"/>
      <c r="K21" s="8">
        <f>C21/F21</f>
        <v>29.049504950495049</v>
      </c>
      <c r="L21" s="8">
        <f>6*E21/C21</f>
        <v>3.8568507157464214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</row>
    <row r="22" spans="1:98" x14ac:dyDescent="0.25">
      <c r="B22" s="6"/>
      <c r="C22" s="6"/>
      <c r="D22" s="6"/>
      <c r="E22" s="6"/>
      <c r="F22" s="6"/>
      <c r="G22" s="7"/>
      <c r="H22" s="7"/>
      <c r="I22" s="7"/>
      <c r="J22" s="7"/>
      <c r="K22" s="7"/>
      <c r="L22" s="7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</row>
    <row r="23" spans="1:98" x14ac:dyDescent="0.25">
      <c r="A23" s="1" t="s">
        <v>19</v>
      </c>
      <c r="L23" s="6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</row>
    <row r="24" spans="1:98" x14ac:dyDescent="0.25">
      <c r="A24" s="6" t="s">
        <v>106</v>
      </c>
      <c r="B24" s="6"/>
      <c r="C24" s="6"/>
      <c r="D24" s="6"/>
      <c r="E24" s="6"/>
      <c r="L24" s="6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</row>
    <row r="25" spans="1:98" x14ac:dyDescent="0.25"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</row>
    <row r="26" spans="1:98" x14ac:dyDescent="0.25">
      <c r="A26" s="1" t="s">
        <v>90</v>
      </c>
      <c r="B26" s="6"/>
      <c r="L26" s="6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</row>
    <row r="27" spans="1:98" x14ac:dyDescent="0.25">
      <c r="A27" s="1"/>
      <c r="B27" s="6" t="s">
        <v>81</v>
      </c>
      <c r="C27" s="6" t="s">
        <v>45</v>
      </c>
      <c r="D27" s="6" t="s">
        <v>329</v>
      </c>
      <c r="E27" s="6"/>
      <c r="F27" s="17" t="s">
        <v>330</v>
      </c>
      <c r="H27" s="6"/>
      <c r="L27" s="6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</row>
    <row r="28" spans="1:98" x14ac:dyDescent="0.25">
      <c r="A28" s="1"/>
      <c r="B28" s="6" t="s">
        <v>81</v>
      </c>
      <c r="C28" s="6" t="s">
        <v>85</v>
      </c>
      <c r="D28" s="6" t="s">
        <v>66</v>
      </c>
      <c r="E28" s="6"/>
      <c r="F28" s="17" t="s">
        <v>128</v>
      </c>
      <c r="H28" s="6"/>
      <c r="L28" s="6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</row>
    <row r="29" spans="1:98" x14ac:dyDescent="0.25">
      <c r="A29" s="1"/>
      <c r="B29" s="6" t="s">
        <v>331</v>
      </c>
      <c r="C29" s="6" t="s">
        <v>88</v>
      </c>
      <c r="D29" s="6" t="s">
        <v>80</v>
      </c>
      <c r="E29" s="6"/>
      <c r="F29" s="17" t="s">
        <v>108</v>
      </c>
      <c r="H29" s="6"/>
      <c r="L29" s="6"/>
      <c r="N29" s="21">
        <f>TRUNC(O29/6)+0.1*(O29-6*TRUNC(O29/6))</f>
        <v>38</v>
      </c>
      <c r="O29" s="21">
        <f>SUM(O4:O28)</f>
        <v>228</v>
      </c>
      <c r="P29" s="21">
        <f>SUM(P4:P28)</f>
        <v>1</v>
      </c>
      <c r="Q29" s="21">
        <f>SUM(Q4:Q28)</f>
        <v>165</v>
      </c>
      <c r="R29" s="21">
        <f>SUM(R4:R28)</f>
        <v>4</v>
      </c>
      <c r="S29" s="21">
        <f>TRUNC(T29/6)+0.1*(T29-6*TRUNC(T29/6))</f>
        <v>52</v>
      </c>
      <c r="T29" s="21">
        <f>SUM(T4:T28)</f>
        <v>312</v>
      </c>
      <c r="U29" s="21">
        <f>SUM(U4:U28)</f>
        <v>7</v>
      </c>
      <c r="V29" s="21">
        <f>SUM(V4:V28)</f>
        <v>160</v>
      </c>
      <c r="W29" s="21">
        <f>SUM(W4:W28)</f>
        <v>6</v>
      </c>
      <c r="X29" s="21">
        <f>TRUNC(Y29/6)+0.1*(Y29-6*TRUNC(Y29/6))</f>
        <v>14</v>
      </c>
      <c r="Y29" s="21">
        <f>SUM(Y4:Y28)</f>
        <v>84</v>
      </c>
      <c r="Z29" s="21">
        <f>SUM(Z4:Z28)</f>
        <v>2</v>
      </c>
      <c r="AA29" s="21">
        <f>SUM(AA4:AA28)</f>
        <v>54</v>
      </c>
      <c r="AB29" s="21">
        <f>SUM(AB4:AB28)</f>
        <v>6</v>
      </c>
      <c r="AC29" s="21">
        <f>TRUNC(AD29/6)+0.1*(AD29-6*TRUNC(AD29/6))</f>
        <v>15</v>
      </c>
      <c r="AD29" s="21">
        <f>SUM(AD4:AD28)</f>
        <v>90</v>
      </c>
      <c r="AE29" s="21">
        <f>SUM(AE4:AE28)</f>
        <v>3</v>
      </c>
      <c r="AF29" s="21">
        <f>SUM(AF4:AF28)</f>
        <v>43</v>
      </c>
      <c r="AG29" s="21">
        <f>SUM(AG4:AG28)</f>
        <v>5</v>
      </c>
      <c r="AH29" s="21">
        <f>TRUNC(AI29/6)+0.1*(AI29-6*TRUNC(AI29/6))</f>
        <v>33</v>
      </c>
      <c r="AI29" s="21">
        <f>SUM(AI4:AI28)</f>
        <v>198</v>
      </c>
      <c r="AJ29" s="21">
        <f>SUM(AJ4:AJ28)</f>
        <v>3</v>
      </c>
      <c r="AK29" s="21">
        <f>SUM(AK4:AK28)</f>
        <v>107</v>
      </c>
      <c r="AL29" s="21">
        <f>SUM(AL4:AL28)</f>
        <v>10</v>
      </c>
      <c r="AM29" s="21">
        <f>TRUNC(AN29/6)+0.1*(AN29-6*TRUNC(AN29/6))</f>
        <v>58.5</v>
      </c>
      <c r="AN29" s="21">
        <f>SUM(AN4:AN28)</f>
        <v>353</v>
      </c>
      <c r="AO29" s="21">
        <f>SUM(AO4:AO28)</f>
        <v>7</v>
      </c>
      <c r="AP29" s="21">
        <f>SUM(AP4:AP28)</f>
        <v>144</v>
      </c>
      <c r="AQ29" s="21">
        <f>SUM(AQ4:AQ28)</f>
        <v>21</v>
      </c>
      <c r="AR29" s="21">
        <f>TRUNC(AS29/6)+0.1*(AS29-6*TRUNC(AS29/6))</f>
        <v>11</v>
      </c>
      <c r="AS29" s="21">
        <f>SUM(AS4:AS28)</f>
        <v>66</v>
      </c>
      <c r="AT29" s="21">
        <f>SUM(AT4:AT28)</f>
        <v>0</v>
      </c>
      <c r="AU29" s="21">
        <f>SUM(AU4:AU28)</f>
        <v>50</v>
      </c>
      <c r="AV29" s="21">
        <f>SUM(AV4:AV28)</f>
        <v>4</v>
      </c>
      <c r="AW29" s="21">
        <f>TRUNC(AX29/6)+0.1*(AX29-6*TRUNC(AX29/6))</f>
        <v>24</v>
      </c>
      <c r="AX29" s="21">
        <f>SUM(AX4:AX28)</f>
        <v>144</v>
      </c>
      <c r="AY29" s="21">
        <f>SUM(AY4:AY28)</f>
        <v>2</v>
      </c>
      <c r="AZ29" s="21">
        <f>SUM(AZ4:AZ28)</f>
        <v>100</v>
      </c>
      <c r="BA29" s="21">
        <f>SUM(BA4:BA28)</f>
        <v>3</v>
      </c>
      <c r="BB29" s="21">
        <f>TRUNC(BC29/6)+0.1*(BC29-6*TRUNC(BC29/6))</f>
        <v>16</v>
      </c>
      <c r="BC29" s="21">
        <f>SUM(BC4:BC28)</f>
        <v>96</v>
      </c>
      <c r="BD29" s="21">
        <f>SUM(BD4:BD28)</f>
        <v>0</v>
      </c>
      <c r="BE29" s="21">
        <f>SUM(BE4:BE28)</f>
        <v>97</v>
      </c>
      <c r="BF29" s="21">
        <f>SUM(BF4:BF28)</f>
        <v>4</v>
      </c>
      <c r="BG29" s="21">
        <f>TRUNC(BH29/6)+0.1*(BH29-6*TRUNC(BH29/6))</f>
        <v>31</v>
      </c>
      <c r="BH29" s="21">
        <f>SUM(BH4:BH28)</f>
        <v>186</v>
      </c>
      <c r="BI29" s="21">
        <f>SUM(BI4:BI28)</f>
        <v>3</v>
      </c>
      <c r="BJ29" s="21">
        <f>SUM(BJ4:BJ28)</f>
        <v>104</v>
      </c>
      <c r="BK29" s="21">
        <f>SUM(BK4:BK28)</f>
        <v>6</v>
      </c>
      <c r="BL29" s="21">
        <f>TRUNC(BM29/6)+0.1*(BM29-6*TRUNC(BM29/6))</f>
        <v>27.1</v>
      </c>
      <c r="BM29" s="21">
        <f>SUM(BM4:BM28)</f>
        <v>163</v>
      </c>
      <c r="BN29" s="21">
        <f>SUM(BN4:BN28)</f>
        <v>2</v>
      </c>
      <c r="BO29" s="21">
        <f>SUM(BO4:BO28)</f>
        <v>143</v>
      </c>
      <c r="BP29" s="21">
        <f>SUM(BP4:BP28)</f>
        <v>4</v>
      </c>
      <c r="BQ29" s="21">
        <f>TRUNC(BR29/6)+0.1*(BR29-6*TRUNC(BR29/6))</f>
        <v>40</v>
      </c>
      <c r="BR29" s="21">
        <f>SUM(BR4:BR28)</f>
        <v>240</v>
      </c>
      <c r="BS29" s="21">
        <f>SUM(BS4:BS28)</f>
        <v>3</v>
      </c>
      <c r="BT29" s="21">
        <f>SUM(BT4:BT28)</f>
        <v>139</v>
      </c>
      <c r="BU29" s="21">
        <f>SUM(BU4:BU28)</f>
        <v>10</v>
      </c>
      <c r="BV29" s="21">
        <f>TRUNC(BW29/6)+0.1*(BW29-6*TRUNC(BW29/6))</f>
        <v>54.3</v>
      </c>
      <c r="BW29" s="21">
        <f>SUM(BW4:BW28)</f>
        <v>327</v>
      </c>
      <c r="BX29" s="21">
        <f>SUM(BX4:BX28)</f>
        <v>3</v>
      </c>
      <c r="BY29" s="21">
        <f>SUM(BY4:BY28)</f>
        <v>193</v>
      </c>
      <c r="BZ29" s="21">
        <f>SUM(BZ4:BZ28)</f>
        <v>9</v>
      </c>
      <c r="CA29" s="21">
        <f>TRUNC(CB29/6)+0.1*(CB29-6*TRUNC(CB29/6))</f>
        <v>30.2</v>
      </c>
      <c r="CB29" s="21">
        <f>SUM(CB4:CB28)</f>
        <v>182</v>
      </c>
      <c r="CC29" s="21">
        <f>SUM(CC4:CC28)</f>
        <v>1</v>
      </c>
      <c r="CD29" s="21">
        <f>SUM(CD4:CD28)</f>
        <v>141</v>
      </c>
      <c r="CE29" s="21">
        <f>SUM(CE4:CE28)</f>
        <v>2</v>
      </c>
      <c r="CF29" s="21">
        <f>TRUNC(CG29/6)+0.1*(CG29-6*TRUNC(CG29/6))</f>
        <v>15</v>
      </c>
      <c r="CG29" s="21">
        <f>SUM(CG4:CG28)</f>
        <v>90</v>
      </c>
      <c r="CH29" s="21">
        <f>SUM(CH4:CH28)</f>
        <v>0</v>
      </c>
      <c r="CI29" s="21">
        <f>SUM(CI4:CI28)</f>
        <v>84</v>
      </c>
      <c r="CJ29" s="21">
        <f>SUM(CJ4:CJ28)</f>
        <v>5</v>
      </c>
      <c r="CK29" s="21">
        <f>TRUNC(CL29/6)+0.1*(CL29-6*TRUNC(CL29/6))</f>
        <v>25.1</v>
      </c>
      <c r="CL29" s="21">
        <f t="shared" ref="CL29:CT29" si="4">SUM(CL4:CL28)</f>
        <v>151</v>
      </c>
      <c r="CM29" s="21">
        <f t="shared" si="4"/>
        <v>1</v>
      </c>
      <c r="CN29" s="21">
        <f t="shared" si="4"/>
        <v>136</v>
      </c>
      <c r="CO29" s="21">
        <f t="shared" si="4"/>
        <v>2</v>
      </c>
      <c r="CP29" s="21">
        <f t="shared" si="4"/>
        <v>4</v>
      </c>
      <c r="CQ29" s="21">
        <f t="shared" si="4"/>
        <v>24</v>
      </c>
      <c r="CR29" s="21">
        <f t="shared" si="4"/>
        <v>0</v>
      </c>
      <c r="CS29" s="21">
        <f t="shared" si="4"/>
        <v>26</v>
      </c>
      <c r="CT29" s="21">
        <f t="shared" si="4"/>
        <v>0</v>
      </c>
    </row>
    <row r="30" spans="1:98" x14ac:dyDescent="0.25">
      <c r="A30" s="1"/>
      <c r="B30" s="6" t="s">
        <v>332</v>
      </c>
      <c r="C30" s="6" t="s">
        <v>96</v>
      </c>
      <c r="D30" s="6" t="s">
        <v>102</v>
      </c>
      <c r="E30" s="6"/>
      <c r="F30" s="17" t="s">
        <v>333</v>
      </c>
      <c r="H30" s="6"/>
      <c r="L30" s="6"/>
      <c r="N30" s="21" t="str">
        <f>N3</f>
        <v>Chase</v>
      </c>
      <c r="O30" s="21"/>
      <c r="P30" s="21"/>
      <c r="Q30" s="21"/>
      <c r="R30" s="21"/>
      <c r="S30" s="21" t="str">
        <f>S3</f>
        <v>Clapham</v>
      </c>
      <c r="T30" s="21"/>
      <c r="U30" s="21"/>
      <c r="V30" s="21"/>
      <c r="W30" s="21"/>
      <c r="X30" s="21" t="str">
        <f>X3</f>
        <v>Dunne</v>
      </c>
      <c r="Y30" s="21"/>
      <c r="Z30" s="21"/>
      <c r="AA30" s="21"/>
      <c r="AB30" s="21"/>
      <c r="AC30" s="21" t="str">
        <f>AC3</f>
        <v>Ford</v>
      </c>
      <c r="AD30" s="21"/>
      <c r="AE30" s="21"/>
      <c r="AF30" s="21"/>
      <c r="AG30" s="21"/>
      <c r="AH30" s="21" t="str">
        <f>AH3</f>
        <v>J Furnham</v>
      </c>
      <c r="AI30" s="21"/>
      <c r="AJ30" s="21"/>
      <c r="AK30" s="21"/>
      <c r="AL30" s="21"/>
      <c r="AM30" s="21" t="str">
        <f>AM3</f>
        <v>Hood</v>
      </c>
      <c r="AN30" s="21"/>
      <c r="AO30" s="21"/>
      <c r="AP30" s="21"/>
      <c r="AQ30" s="21"/>
      <c r="AR30" s="21" t="str">
        <f>AR3</f>
        <v>Kernick</v>
      </c>
      <c r="AS30" s="21"/>
      <c r="AT30" s="21"/>
      <c r="AU30" s="21"/>
      <c r="AV30" s="21"/>
      <c r="AW30" s="21" t="str">
        <f>AW3</f>
        <v>Lewis</v>
      </c>
      <c r="AX30" s="21"/>
      <c r="AY30" s="21"/>
      <c r="AZ30" s="21"/>
      <c r="BA30" s="21"/>
      <c r="BB30" s="21" t="str">
        <f>BB3</f>
        <v>Male</v>
      </c>
      <c r="BC30" s="21"/>
      <c r="BD30" s="21"/>
      <c r="BE30" s="21"/>
      <c r="BF30" s="21"/>
      <c r="BG30" s="21" t="str">
        <f>BG3</f>
        <v>C Prior</v>
      </c>
      <c r="BH30" s="21"/>
      <c r="BI30" s="21"/>
      <c r="BJ30" s="21"/>
      <c r="BK30" s="21"/>
      <c r="BL30" s="21" t="str">
        <f>BL3</f>
        <v>J Prior</v>
      </c>
      <c r="BM30" s="21"/>
      <c r="BN30" s="21"/>
      <c r="BO30" s="21"/>
      <c r="BP30" s="21"/>
      <c r="BQ30" s="21" t="str">
        <f>BQ3</f>
        <v>Purse</v>
      </c>
      <c r="BR30" s="21"/>
      <c r="BS30" s="21"/>
      <c r="BT30" s="21"/>
      <c r="BU30" s="21"/>
      <c r="BV30" s="21" t="str">
        <f>BV3</f>
        <v>Ronchetti</v>
      </c>
      <c r="BW30" s="21"/>
      <c r="BX30" s="21"/>
      <c r="BY30" s="21"/>
      <c r="BZ30" s="21"/>
      <c r="CA30" s="21" t="str">
        <f>CA3</f>
        <v>M Stephens</v>
      </c>
      <c r="CB30" s="21"/>
      <c r="CC30" s="21"/>
      <c r="CD30" s="21"/>
      <c r="CE30" s="21"/>
      <c r="CF30" s="21" t="str">
        <f>CF3</f>
        <v>P Stephens</v>
      </c>
      <c r="CG30" s="21"/>
      <c r="CH30" s="21"/>
      <c r="CI30" s="21"/>
      <c r="CJ30" s="21"/>
      <c r="CK30" s="21" t="str">
        <f>CK3</f>
        <v>D Thomas</v>
      </c>
      <c r="CL30" s="21"/>
      <c r="CM30" s="21"/>
      <c r="CN30" s="21"/>
      <c r="CO30" s="21"/>
      <c r="CP30" s="21" t="str">
        <f>CP3</f>
        <v>Huw</v>
      </c>
      <c r="CQ30" s="21"/>
      <c r="CR30" s="21"/>
      <c r="CS30" s="21"/>
      <c r="CT30" s="21"/>
    </row>
    <row r="31" spans="1:98" x14ac:dyDescent="0.25">
      <c r="A31" s="1"/>
      <c r="B31" s="6" t="s">
        <v>81</v>
      </c>
      <c r="C31" s="6" t="s">
        <v>96</v>
      </c>
      <c r="D31" s="6" t="s">
        <v>100</v>
      </c>
      <c r="E31" s="6"/>
      <c r="F31" s="17" t="s">
        <v>330</v>
      </c>
      <c r="H31" s="6"/>
      <c r="L31" s="6"/>
    </row>
    <row r="32" spans="1:98" x14ac:dyDescent="0.25">
      <c r="A32" s="1"/>
      <c r="B32" s="6" t="s">
        <v>81</v>
      </c>
      <c r="C32" s="6" t="s">
        <v>164</v>
      </c>
      <c r="D32" s="6" t="s">
        <v>76</v>
      </c>
      <c r="E32" s="6"/>
      <c r="F32" s="6" t="s">
        <v>272</v>
      </c>
      <c r="H32" s="6"/>
      <c r="L32" s="6"/>
    </row>
    <row r="33" spans="1:12" x14ac:dyDescent="0.25">
      <c r="A33" s="1"/>
      <c r="B33" s="6" t="s">
        <v>332</v>
      </c>
      <c r="C33" s="6" t="s">
        <v>74</v>
      </c>
      <c r="D33" s="6" t="s">
        <v>318</v>
      </c>
      <c r="E33" s="6"/>
      <c r="F33" s="6" t="s">
        <v>334</v>
      </c>
      <c r="H33" s="6"/>
      <c r="L33" s="6"/>
    </row>
    <row r="34" spans="1:12" x14ac:dyDescent="0.25">
      <c r="A34" s="1"/>
      <c r="B34" s="6" t="s">
        <v>335</v>
      </c>
      <c r="C34" s="6" t="s">
        <v>270</v>
      </c>
      <c r="D34" s="6" t="s">
        <v>76</v>
      </c>
      <c r="E34" s="6"/>
      <c r="F34" s="6" t="s">
        <v>336</v>
      </c>
      <c r="G34" s="6"/>
      <c r="H34" s="6"/>
      <c r="L34" s="6"/>
    </row>
    <row r="35" spans="1:12" x14ac:dyDescent="0.25">
      <c r="A35" s="1"/>
      <c r="B35" s="6" t="s">
        <v>9</v>
      </c>
      <c r="C35" s="6" t="s">
        <v>338</v>
      </c>
      <c r="D35" s="6" t="s">
        <v>66</v>
      </c>
      <c r="E35" s="6"/>
      <c r="F35" s="6" t="s">
        <v>337</v>
      </c>
      <c r="G35" s="6"/>
      <c r="H35" s="6"/>
      <c r="L35" s="6"/>
    </row>
    <row r="36" spans="1:12" x14ac:dyDescent="0.25">
      <c r="A36" s="1"/>
      <c r="B36" s="6"/>
      <c r="C36" s="6"/>
      <c r="D36" s="6"/>
      <c r="E36" s="6"/>
      <c r="F36" s="6"/>
      <c r="G36" s="6"/>
      <c r="H36" s="6"/>
      <c r="L36" s="6"/>
    </row>
    <row r="37" spans="1:12" x14ac:dyDescent="0.25">
      <c r="A37" s="1"/>
      <c r="B37" s="6"/>
      <c r="C37" s="6"/>
      <c r="D37" s="6"/>
      <c r="E37" s="6"/>
      <c r="F37" s="6"/>
      <c r="G37" s="6"/>
      <c r="H37" s="6"/>
      <c r="L37" s="6"/>
    </row>
    <row r="38" spans="1:12" x14ac:dyDescent="0.25">
      <c r="A38" s="1"/>
      <c r="B38" s="6"/>
      <c r="C38" s="6"/>
      <c r="D38" s="6"/>
      <c r="E38" s="6"/>
      <c r="F38" s="6"/>
      <c r="G38" s="6"/>
      <c r="H38" s="6"/>
      <c r="L38" s="6"/>
    </row>
    <row r="39" spans="1:12" x14ac:dyDescent="0.25">
      <c r="A39" s="1"/>
      <c r="B39" s="6"/>
      <c r="C39" s="6"/>
      <c r="D39" s="6"/>
      <c r="E39" s="6"/>
      <c r="F39" s="6"/>
      <c r="G39" s="6"/>
      <c r="H39" s="6"/>
      <c r="L39" s="6"/>
    </row>
    <row r="40" spans="1:12" x14ac:dyDescent="0.25">
      <c r="A40" s="1"/>
      <c r="B40" s="6"/>
      <c r="C40" s="6"/>
      <c r="D40" s="6"/>
      <c r="E40" s="6"/>
      <c r="F40" s="6"/>
      <c r="G40" s="6"/>
      <c r="H40" s="6"/>
      <c r="L40" s="6"/>
    </row>
    <row r="41" spans="1:12" x14ac:dyDescent="0.25">
      <c r="A41" s="1"/>
      <c r="B41" s="6"/>
      <c r="C41" s="6"/>
      <c r="D41" s="6"/>
      <c r="E41" s="6"/>
      <c r="F41" s="6"/>
      <c r="G41" s="6"/>
      <c r="H41" s="6"/>
      <c r="L41" s="6"/>
    </row>
    <row r="42" spans="1:12" x14ac:dyDescent="0.25">
      <c r="A42" s="1"/>
      <c r="B42" s="6"/>
      <c r="C42" s="6"/>
      <c r="D42" s="6"/>
      <c r="E42" s="6"/>
      <c r="F42" s="6"/>
      <c r="G42" s="6"/>
      <c r="H42" s="6"/>
      <c r="L42" s="6"/>
    </row>
    <row r="43" spans="1:12" x14ac:dyDescent="0.25">
      <c r="A43" s="1"/>
      <c r="B43" s="6"/>
      <c r="C43" s="6"/>
      <c r="D43" s="6"/>
      <c r="E43" s="6"/>
      <c r="F43" s="6"/>
      <c r="G43" s="6"/>
      <c r="H43" s="6"/>
      <c r="L43" s="6"/>
    </row>
    <row r="44" spans="1:12" x14ac:dyDescent="0.25">
      <c r="A44" s="1"/>
      <c r="B44" s="6"/>
      <c r="C44" s="6"/>
      <c r="D44" s="6"/>
      <c r="E44" s="6"/>
      <c r="F44" s="6"/>
      <c r="G44" s="6"/>
      <c r="H44" s="6"/>
      <c r="L44" s="6"/>
    </row>
    <row r="45" spans="1:12" x14ac:dyDescent="0.25">
      <c r="B45" s="6"/>
      <c r="C45" s="6"/>
      <c r="D45" s="6"/>
      <c r="E45" s="6"/>
      <c r="F45" s="6"/>
      <c r="G45" s="6"/>
      <c r="H45" s="6"/>
    </row>
    <row r="46" spans="1:12" x14ac:dyDescent="0.25">
      <c r="B46" s="6"/>
      <c r="C46" s="6"/>
      <c r="D46" s="6"/>
      <c r="E46" s="6"/>
      <c r="F46" s="6"/>
    </row>
    <row r="47" spans="1:12" x14ac:dyDescent="0.25">
      <c r="B47" s="6"/>
      <c r="C47" s="6"/>
      <c r="D47" s="6"/>
      <c r="E47" s="6"/>
      <c r="F47" s="6"/>
    </row>
    <row r="48" spans="1:12" x14ac:dyDescent="0.25">
      <c r="B48" s="6"/>
      <c r="C48" s="6"/>
      <c r="D48" s="6"/>
      <c r="E48" s="6"/>
      <c r="F48" s="6"/>
    </row>
    <row r="49" spans="2:6" x14ac:dyDescent="0.25">
      <c r="B49" s="6"/>
      <c r="C49" s="6"/>
      <c r="D49" s="6"/>
      <c r="E49" s="6"/>
      <c r="F49" s="6"/>
    </row>
    <row r="50" spans="2:6" x14ac:dyDescent="0.25">
      <c r="B50" s="6"/>
      <c r="C50" s="6"/>
      <c r="D50" s="6"/>
      <c r="E50" s="6"/>
      <c r="F50" s="6"/>
    </row>
    <row r="51" spans="2:6" x14ac:dyDescent="0.25">
      <c r="B51" s="6"/>
      <c r="C51" s="6"/>
      <c r="D51" s="6"/>
      <c r="E51" s="6"/>
      <c r="F51" s="6"/>
    </row>
    <row r="52" spans="2:6" x14ac:dyDescent="0.25">
      <c r="B52" s="6"/>
      <c r="C52" s="6"/>
      <c r="D52" s="6"/>
      <c r="E52" s="6"/>
      <c r="F52" s="6"/>
    </row>
  </sheetData>
  <phoneticPr fontId="8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R63"/>
  <sheetViews>
    <sheetView zoomScale="90" workbookViewId="0">
      <selection activeCell="B3" sqref="B3"/>
    </sheetView>
  </sheetViews>
  <sheetFormatPr defaultRowHeight="13.2" x14ac:dyDescent="0.25"/>
  <cols>
    <col min="1" max="1" width="10.88671875" customWidth="1"/>
    <col min="2" max="2" width="9" customWidth="1"/>
    <col min="3" max="3" width="5.88671875" customWidth="1"/>
    <col min="4" max="4" width="5.44140625" customWidth="1"/>
    <col min="5" max="5" width="6.5546875" customWidth="1"/>
    <col min="6" max="6" width="5.6640625" customWidth="1"/>
    <col min="7" max="7" width="6" customWidth="1"/>
    <col min="8" max="8" width="4.109375" customWidth="1"/>
    <col min="9" max="9" width="4.88671875" customWidth="1"/>
    <col min="10" max="11" width="6.109375" customWidth="1"/>
    <col min="12" max="12" width="5" customWidth="1"/>
    <col min="13" max="13" width="4.109375" customWidth="1"/>
    <col min="14" max="20" width="2.88671875" customWidth="1"/>
    <col min="21" max="21" width="3" customWidth="1"/>
    <col min="22" max="22" width="3.33203125" customWidth="1"/>
    <col min="23" max="29" width="2.88671875" customWidth="1"/>
    <col min="30" max="30" width="3.33203125" customWidth="1"/>
    <col min="31" max="41" width="2.88671875" customWidth="1"/>
    <col min="42" max="42" width="3.109375" customWidth="1"/>
    <col min="43" max="152" width="2.88671875" customWidth="1"/>
  </cols>
  <sheetData>
    <row r="1" spans="1:148" x14ac:dyDescent="0.25">
      <c r="A1" s="1" t="s">
        <v>275</v>
      </c>
      <c r="E1" s="6" t="s">
        <v>84</v>
      </c>
      <c r="F1" s="6"/>
      <c r="G1" s="6"/>
      <c r="I1" s="6"/>
      <c r="J1" s="6"/>
      <c r="K1" s="3" t="s">
        <v>33</v>
      </c>
      <c r="L1" s="3" t="s">
        <v>34</v>
      </c>
    </row>
    <row r="2" spans="1:148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20" t="s">
        <v>35</v>
      </c>
      <c r="I2" s="3" t="s">
        <v>36</v>
      </c>
      <c r="J2" s="3"/>
      <c r="K2" s="3" t="s">
        <v>32</v>
      </c>
      <c r="L2" s="3" t="s">
        <v>32</v>
      </c>
    </row>
    <row r="3" spans="1:148" x14ac:dyDescent="0.25">
      <c r="A3" s="4" t="s">
        <v>6</v>
      </c>
      <c r="B3" s="5">
        <f>TRUNC(C3/6)+0.1*(C3-6*TRUNC(C3/6))</f>
        <v>23</v>
      </c>
      <c r="C3" s="15">
        <f>O40</f>
        <v>138</v>
      </c>
      <c r="D3" s="15">
        <f>P40</f>
        <v>2</v>
      </c>
      <c r="E3" s="15">
        <f>Q40</f>
        <v>94</v>
      </c>
      <c r="F3" s="15">
        <f>R40</f>
        <v>6</v>
      </c>
      <c r="G3" s="7">
        <f>E3/F3</f>
        <v>15.666666666666666</v>
      </c>
      <c r="H3" s="10">
        <v>1</v>
      </c>
      <c r="I3" s="6" t="s">
        <v>164</v>
      </c>
      <c r="J3" s="7"/>
      <c r="K3" s="7">
        <f>C3/F3</f>
        <v>23</v>
      </c>
      <c r="L3" s="7">
        <f>6*E3/C3</f>
        <v>4.0869565217391308</v>
      </c>
      <c r="N3" s="21" t="s">
        <v>6</v>
      </c>
      <c r="O3" s="21"/>
      <c r="P3" s="21"/>
      <c r="Q3" s="21"/>
      <c r="R3" s="21"/>
      <c r="S3" s="21" t="s">
        <v>7</v>
      </c>
      <c r="T3" s="21"/>
      <c r="U3" s="21"/>
      <c r="V3" s="21"/>
      <c r="W3" s="21"/>
      <c r="X3" s="21" t="s">
        <v>8</v>
      </c>
      <c r="Y3" s="21"/>
      <c r="Z3" s="21"/>
      <c r="AA3" s="21"/>
      <c r="AB3" s="21"/>
      <c r="AC3" s="21" t="s">
        <v>9</v>
      </c>
      <c r="AD3" s="21"/>
      <c r="AE3" s="21"/>
      <c r="AF3" s="21"/>
      <c r="AG3" s="21"/>
      <c r="AH3" s="21" t="s">
        <v>22</v>
      </c>
      <c r="AI3" s="21"/>
      <c r="AJ3" s="21"/>
      <c r="AK3" s="21"/>
      <c r="AL3" s="21"/>
      <c r="AM3" s="21" t="s">
        <v>10</v>
      </c>
      <c r="AN3" s="21"/>
      <c r="AO3" s="21"/>
      <c r="AP3" s="21"/>
      <c r="AQ3" s="21"/>
      <c r="AR3" s="21" t="s">
        <v>11</v>
      </c>
      <c r="AS3" s="21"/>
      <c r="AT3" s="21"/>
      <c r="AU3" s="21"/>
      <c r="AV3" s="21"/>
      <c r="AW3" s="21" t="s">
        <v>12</v>
      </c>
      <c r="AX3" s="21"/>
      <c r="AY3" s="21"/>
      <c r="AZ3" s="21"/>
      <c r="BA3" s="21"/>
      <c r="BB3" s="21" t="s">
        <v>276</v>
      </c>
      <c r="BC3" s="21"/>
      <c r="BD3" s="21"/>
      <c r="BE3" s="21"/>
      <c r="BF3" s="21"/>
      <c r="BG3" s="21" t="s">
        <v>25</v>
      </c>
      <c r="BH3" s="21"/>
      <c r="BI3" s="21"/>
      <c r="BJ3" s="21"/>
      <c r="BK3" s="21"/>
      <c r="BL3" s="21" t="s">
        <v>29</v>
      </c>
      <c r="BM3" s="21"/>
      <c r="BN3" s="21"/>
      <c r="BO3" s="21"/>
      <c r="BP3" s="21"/>
      <c r="BQ3" s="21" t="s">
        <v>3</v>
      </c>
      <c r="BR3" s="21"/>
      <c r="BS3" s="21"/>
      <c r="BT3" s="21"/>
      <c r="BU3" s="21"/>
      <c r="BV3" s="21" t="s">
        <v>13</v>
      </c>
      <c r="BW3" s="21"/>
      <c r="BX3" s="21"/>
      <c r="BY3" s="21"/>
      <c r="BZ3" s="21"/>
      <c r="CA3" s="21" t="s">
        <v>14</v>
      </c>
      <c r="CB3" s="21"/>
      <c r="CC3" s="21"/>
      <c r="CD3" s="21"/>
      <c r="CE3" s="21"/>
      <c r="CF3" s="21" t="s">
        <v>16</v>
      </c>
      <c r="CG3" s="21"/>
      <c r="CH3" s="21"/>
      <c r="CI3" s="21"/>
      <c r="CJ3" s="21"/>
      <c r="CK3" s="21" t="s">
        <v>200</v>
      </c>
      <c r="CL3" s="21"/>
      <c r="CM3" s="21"/>
      <c r="CN3" s="21"/>
      <c r="CO3" s="21"/>
      <c r="CP3" s="21" t="s">
        <v>26</v>
      </c>
      <c r="CQ3" s="21"/>
      <c r="CR3" s="21"/>
      <c r="CS3" s="21"/>
      <c r="CT3" s="21"/>
      <c r="CU3" s="21" t="s">
        <v>15</v>
      </c>
      <c r="CV3" s="21"/>
      <c r="CW3" s="21"/>
      <c r="CX3" s="21"/>
      <c r="CY3" s="21"/>
      <c r="CZ3" s="21" t="s">
        <v>277</v>
      </c>
      <c r="DA3" s="21"/>
      <c r="DB3" s="21"/>
      <c r="DC3" s="21"/>
      <c r="DD3" s="21"/>
      <c r="DE3" s="21" t="s">
        <v>278</v>
      </c>
      <c r="DF3" s="21"/>
      <c r="DG3" s="21"/>
      <c r="DH3" s="21"/>
      <c r="DI3" s="21"/>
      <c r="DJ3" s="21" t="s">
        <v>279</v>
      </c>
      <c r="DK3" s="21"/>
      <c r="DL3" s="21"/>
      <c r="DM3" s="21"/>
      <c r="DN3" s="21"/>
      <c r="DO3" s="21" t="s">
        <v>280</v>
      </c>
      <c r="DP3" s="21"/>
      <c r="DQ3" s="21"/>
      <c r="DR3" s="21"/>
      <c r="DS3" s="21"/>
      <c r="DT3" s="21" t="s">
        <v>281</v>
      </c>
      <c r="DU3" s="21"/>
      <c r="DV3" s="21"/>
      <c r="DW3" s="21"/>
      <c r="DX3" s="21"/>
      <c r="DY3" s="21" t="s">
        <v>282</v>
      </c>
      <c r="DZ3" s="21"/>
      <c r="EA3" s="21"/>
      <c r="EB3" s="21"/>
      <c r="EC3" s="21"/>
      <c r="ED3" s="21" t="s">
        <v>283</v>
      </c>
      <c r="EE3" s="21"/>
      <c r="EF3" s="21"/>
      <c r="EG3" s="21"/>
      <c r="EH3" s="21"/>
      <c r="EI3" s="21" t="s">
        <v>284</v>
      </c>
      <c r="EJ3" s="21"/>
      <c r="EK3" s="21"/>
      <c r="EL3" s="21"/>
      <c r="EM3" s="21"/>
      <c r="EN3" s="21" t="s">
        <v>241</v>
      </c>
      <c r="EO3" s="21"/>
      <c r="EP3" s="21"/>
      <c r="EQ3" s="21"/>
      <c r="ER3" s="21"/>
    </row>
    <row r="4" spans="1:148" x14ac:dyDescent="0.25">
      <c r="A4" s="4" t="s">
        <v>7</v>
      </c>
      <c r="B4" s="5">
        <f t="shared" ref="B4:B30" si="0">TRUNC(C4/6)+0.1*(C4-6*TRUNC(C4/6))</f>
        <v>95</v>
      </c>
      <c r="C4" s="15">
        <f>T40</f>
        <v>570</v>
      </c>
      <c r="D4" s="15">
        <f>U40</f>
        <v>8</v>
      </c>
      <c r="E4" s="15">
        <f>V40</f>
        <v>297</v>
      </c>
      <c r="F4" s="15">
        <f>W40</f>
        <v>19</v>
      </c>
      <c r="G4" s="7">
        <f>E4/F4</f>
        <v>15.631578947368421</v>
      </c>
      <c r="H4" s="10">
        <v>3</v>
      </c>
      <c r="I4" s="6" t="s">
        <v>289</v>
      </c>
      <c r="J4" s="7"/>
      <c r="K4" s="7">
        <f>C4/F4</f>
        <v>30</v>
      </c>
      <c r="L4" s="7">
        <f>6*E4/C4</f>
        <v>3.1263157894736842</v>
      </c>
      <c r="N4" s="21">
        <v>5</v>
      </c>
      <c r="O4" s="21">
        <v>30</v>
      </c>
      <c r="P4" s="21">
        <v>0</v>
      </c>
      <c r="Q4" s="21">
        <v>29</v>
      </c>
      <c r="R4" s="21">
        <v>0</v>
      </c>
      <c r="S4" s="21">
        <v>3</v>
      </c>
      <c r="T4" s="21">
        <v>18</v>
      </c>
      <c r="U4" s="21">
        <v>0</v>
      </c>
      <c r="V4" s="21">
        <v>6</v>
      </c>
      <c r="W4" s="21">
        <v>0</v>
      </c>
      <c r="X4" s="21">
        <v>8</v>
      </c>
      <c r="Y4" s="21">
        <v>48</v>
      </c>
      <c r="Z4" s="21">
        <v>0</v>
      </c>
      <c r="AA4" s="21">
        <v>44</v>
      </c>
      <c r="AB4" s="21">
        <v>0</v>
      </c>
      <c r="AC4" s="21">
        <v>3</v>
      </c>
      <c r="AD4" s="21">
        <v>18</v>
      </c>
      <c r="AE4" s="21">
        <v>1</v>
      </c>
      <c r="AF4" s="21">
        <v>12</v>
      </c>
      <c r="AG4" s="21">
        <v>2</v>
      </c>
      <c r="AH4" s="21">
        <v>3</v>
      </c>
      <c r="AI4" s="21">
        <v>18</v>
      </c>
      <c r="AJ4" s="21">
        <v>1</v>
      </c>
      <c r="AK4" s="21">
        <v>14</v>
      </c>
      <c r="AL4" s="21">
        <v>1</v>
      </c>
      <c r="AM4" s="21">
        <v>8</v>
      </c>
      <c r="AN4" s="21">
        <v>48</v>
      </c>
      <c r="AO4" s="21">
        <v>2</v>
      </c>
      <c r="AP4" s="21">
        <v>14</v>
      </c>
      <c r="AQ4" s="21">
        <v>0</v>
      </c>
      <c r="AR4" s="21">
        <v>4</v>
      </c>
      <c r="AS4" s="21">
        <v>24</v>
      </c>
      <c r="AT4" s="21">
        <v>2</v>
      </c>
      <c r="AU4" s="21">
        <v>9</v>
      </c>
      <c r="AV4" s="21">
        <v>2</v>
      </c>
      <c r="AW4" s="21">
        <v>8</v>
      </c>
      <c r="AX4" s="21">
        <v>48</v>
      </c>
      <c r="AY4" s="21">
        <v>0</v>
      </c>
      <c r="AZ4" s="21">
        <v>21</v>
      </c>
      <c r="BA4" s="21">
        <v>1</v>
      </c>
      <c r="BB4" s="21">
        <v>2</v>
      </c>
      <c r="BC4" s="21">
        <v>12</v>
      </c>
      <c r="BD4" s="21">
        <v>0</v>
      </c>
      <c r="BE4" s="21">
        <v>6</v>
      </c>
      <c r="BF4" s="21">
        <v>0</v>
      </c>
      <c r="BG4" s="21">
        <v>3</v>
      </c>
      <c r="BH4" s="21">
        <v>18</v>
      </c>
      <c r="BI4" s="21">
        <v>0</v>
      </c>
      <c r="BJ4" s="21">
        <v>8</v>
      </c>
      <c r="BK4" s="21">
        <v>1</v>
      </c>
      <c r="BL4" s="21">
        <v>3</v>
      </c>
      <c r="BM4" s="21">
        <v>18</v>
      </c>
      <c r="BN4" s="21">
        <v>0</v>
      </c>
      <c r="BO4" s="21">
        <v>10</v>
      </c>
      <c r="BP4" s="21">
        <v>0</v>
      </c>
      <c r="BQ4" s="21">
        <v>1</v>
      </c>
      <c r="BR4" s="21">
        <v>6</v>
      </c>
      <c r="BS4" s="21">
        <v>0</v>
      </c>
      <c r="BT4" s="21">
        <v>1</v>
      </c>
      <c r="BU4" s="21">
        <v>1</v>
      </c>
      <c r="BV4" s="21">
        <v>1</v>
      </c>
      <c r="BW4" s="21">
        <v>6</v>
      </c>
      <c r="BX4" s="21">
        <v>0</v>
      </c>
      <c r="BY4" s="21">
        <v>1</v>
      </c>
      <c r="BZ4" s="21">
        <v>1</v>
      </c>
      <c r="CA4" s="21">
        <v>4</v>
      </c>
      <c r="CB4" s="21">
        <v>24</v>
      </c>
      <c r="CC4" s="21">
        <v>0</v>
      </c>
      <c r="CD4" s="21">
        <v>14</v>
      </c>
      <c r="CE4" s="21">
        <v>1</v>
      </c>
      <c r="CF4" s="21">
        <v>2</v>
      </c>
      <c r="CG4" s="21">
        <v>12</v>
      </c>
      <c r="CH4" s="21">
        <v>0</v>
      </c>
      <c r="CI4" s="21">
        <v>6</v>
      </c>
      <c r="CJ4" s="21">
        <v>0</v>
      </c>
      <c r="CK4" s="21">
        <v>4</v>
      </c>
      <c r="CL4" s="21">
        <v>24</v>
      </c>
      <c r="CM4" s="21">
        <v>0</v>
      </c>
      <c r="CN4" s="21">
        <v>26</v>
      </c>
      <c r="CO4" s="21">
        <v>0</v>
      </c>
      <c r="CP4" s="21">
        <v>4</v>
      </c>
      <c r="CQ4" s="21">
        <v>24</v>
      </c>
      <c r="CR4" s="21">
        <v>0</v>
      </c>
      <c r="CS4" s="21">
        <v>15</v>
      </c>
      <c r="CT4" s="21">
        <v>4</v>
      </c>
      <c r="CU4" s="21">
        <v>3</v>
      </c>
      <c r="CV4" s="21">
        <v>18</v>
      </c>
      <c r="CW4" s="21">
        <v>0</v>
      </c>
      <c r="CX4" s="21">
        <v>10</v>
      </c>
      <c r="CY4" s="21">
        <v>1</v>
      </c>
      <c r="CZ4" s="21">
        <v>3</v>
      </c>
      <c r="DA4" s="21">
        <v>18</v>
      </c>
      <c r="DB4" s="21">
        <v>0</v>
      </c>
      <c r="DC4" s="21">
        <v>27</v>
      </c>
      <c r="DD4" s="21">
        <v>0</v>
      </c>
      <c r="DE4" s="21">
        <v>3</v>
      </c>
      <c r="DF4" s="21">
        <v>18</v>
      </c>
      <c r="DG4" s="21">
        <v>0</v>
      </c>
      <c r="DH4" s="21">
        <v>14</v>
      </c>
      <c r="DI4" s="21">
        <v>0</v>
      </c>
      <c r="DJ4" s="21">
        <v>4</v>
      </c>
      <c r="DK4" s="21">
        <v>24</v>
      </c>
      <c r="DL4" s="21">
        <v>0</v>
      </c>
      <c r="DM4" s="21">
        <v>23</v>
      </c>
      <c r="DN4" s="21">
        <v>0</v>
      </c>
      <c r="DO4" s="21">
        <v>5</v>
      </c>
      <c r="DP4" s="21">
        <v>30</v>
      </c>
      <c r="DQ4" s="21">
        <v>0</v>
      </c>
      <c r="DR4" s="21">
        <v>25</v>
      </c>
      <c r="DS4" s="21">
        <v>1</v>
      </c>
      <c r="DT4" s="21">
        <v>1</v>
      </c>
      <c r="DU4" s="21">
        <v>6</v>
      </c>
      <c r="DV4" s="21">
        <v>0</v>
      </c>
      <c r="DW4" s="21">
        <v>2</v>
      </c>
      <c r="DX4" s="21">
        <v>0</v>
      </c>
      <c r="DY4" s="21">
        <v>3</v>
      </c>
      <c r="DZ4" s="21">
        <v>18</v>
      </c>
      <c r="EA4" s="21">
        <v>0</v>
      </c>
      <c r="EB4" s="21">
        <v>9</v>
      </c>
      <c r="EC4" s="21">
        <v>2</v>
      </c>
      <c r="ED4" s="21">
        <v>2</v>
      </c>
      <c r="EE4" s="21">
        <v>12</v>
      </c>
      <c r="EF4" s="21">
        <v>0</v>
      </c>
      <c r="EG4" s="21">
        <v>14</v>
      </c>
      <c r="EH4" s="21">
        <v>1</v>
      </c>
      <c r="EI4" s="21">
        <v>5</v>
      </c>
      <c r="EJ4" s="21">
        <v>30</v>
      </c>
      <c r="EK4" s="21">
        <v>0</v>
      </c>
      <c r="EL4" s="21">
        <v>16</v>
      </c>
      <c r="EM4" s="21">
        <v>0</v>
      </c>
      <c r="EN4" s="21">
        <v>2</v>
      </c>
      <c r="EO4" s="21">
        <v>12</v>
      </c>
      <c r="EP4" s="21">
        <v>0</v>
      </c>
      <c r="EQ4" s="21">
        <v>4</v>
      </c>
      <c r="ER4" s="21">
        <v>3</v>
      </c>
    </row>
    <row r="5" spans="1:148" x14ac:dyDescent="0.25">
      <c r="A5" s="4" t="s">
        <v>8</v>
      </c>
      <c r="B5" s="5">
        <f t="shared" si="0"/>
        <v>27.1</v>
      </c>
      <c r="C5" s="15">
        <f>Y40</f>
        <v>163</v>
      </c>
      <c r="D5" s="15">
        <f>Z40</f>
        <v>1</v>
      </c>
      <c r="E5" s="15">
        <f>AA40</f>
        <v>109</v>
      </c>
      <c r="F5" s="15">
        <f>AB40</f>
        <v>5</v>
      </c>
      <c r="G5" s="7">
        <f t="shared" ref="G5:G19" si="1">E5/F5</f>
        <v>21.8</v>
      </c>
      <c r="H5" s="10">
        <v>0</v>
      </c>
      <c r="I5" s="6"/>
      <c r="J5" s="7"/>
      <c r="K5" s="7">
        <f t="shared" ref="K5:K16" si="2">C5/F5</f>
        <v>32.6</v>
      </c>
      <c r="L5" s="7">
        <f t="shared" ref="L5:L16" si="3">6*E5/C5</f>
        <v>4.0122699386503067</v>
      </c>
      <c r="N5" s="21">
        <v>3</v>
      </c>
      <c r="O5" s="21">
        <v>18</v>
      </c>
      <c r="P5" s="21">
        <v>0</v>
      </c>
      <c r="Q5" s="21">
        <v>14</v>
      </c>
      <c r="R5" s="21">
        <v>0</v>
      </c>
      <c r="S5" s="21">
        <v>5</v>
      </c>
      <c r="T5" s="21">
        <v>30</v>
      </c>
      <c r="U5" s="21">
        <v>1</v>
      </c>
      <c r="V5" s="21">
        <v>7</v>
      </c>
      <c r="W5" s="21">
        <v>1</v>
      </c>
      <c r="X5" s="21">
        <v>5</v>
      </c>
      <c r="Y5" s="21">
        <v>30</v>
      </c>
      <c r="Z5" s="21">
        <v>0</v>
      </c>
      <c r="AA5" s="21">
        <v>14</v>
      </c>
      <c r="AB5" s="21">
        <v>0</v>
      </c>
      <c r="AC5" s="21">
        <v>3</v>
      </c>
      <c r="AD5" s="21">
        <v>18</v>
      </c>
      <c r="AE5" s="21">
        <v>1</v>
      </c>
      <c r="AF5" s="21">
        <v>6</v>
      </c>
      <c r="AG5" s="21">
        <v>1</v>
      </c>
      <c r="AH5" s="21">
        <v>3</v>
      </c>
      <c r="AI5" s="21">
        <v>18</v>
      </c>
      <c r="AJ5" s="21">
        <v>0</v>
      </c>
      <c r="AK5" s="21">
        <v>16</v>
      </c>
      <c r="AL5" s="21">
        <v>1</v>
      </c>
      <c r="AM5" s="21">
        <v>0.1</v>
      </c>
      <c r="AN5" s="21">
        <v>1</v>
      </c>
      <c r="AO5" s="21">
        <v>0</v>
      </c>
      <c r="AP5" s="21">
        <v>4</v>
      </c>
      <c r="AQ5" s="21">
        <v>0</v>
      </c>
      <c r="AR5" s="21">
        <v>4</v>
      </c>
      <c r="AS5" s="21">
        <v>24</v>
      </c>
      <c r="AT5" s="21">
        <v>0</v>
      </c>
      <c r="AU5" s="21">
        <v>8</v>
      </c>
      <c r="AV5" s="21">
        <v>1</v>
      </c>
      <c r="AW5" s="21">
        <v>3</v>
      </c>
      <c r="AX5" s="21">
        <v>18</v>
      </c>
      <c r="AY5" s="21">
        <v>1</v>
      </c>
      <c r="AZ5" s="21">
        <v>5</v>
      </c>
      <c r="BA5" s="21">
        <v>1</v>
      </c>
      <c r="BB5" s="21">
        <v>6</v>
      </c>
      <c r="BC5" s="21">
        <v>36</v>
      </c>
      <c r="BD5" s="21">
        <v>2</v>
      </c>
      <c r="BE5" s="21">
        <v>6</v>
      </c>
      <c r="BF5" s="21">
        <v>0</v>
      </c>
      <c r="BG5" s="21">
        <v>3</v>
      </c>
      <c r="BH5" s="21">
        <v>18</v>
      </c>
      <c r="BI5" s="21">
        <v>0</v>
      </c>
      <c r="BJ5" s="21">
        <v>14</v>
      </c>
      <c r="BK5" s="21">
        <v>1</v>
      </c>
      <c r="BL5" s="21">
        <v>3</v>
      </c>
      <c r="BM5" s="21">
        <v>18</v>
      </c>
      <c r="BN5" s="21">
        <v>0</v>
      </c>
      <c r="BO5" s="21">
        <v>14</v>
      </c>
      <c r="BP5" s="21">
        <v>0</v>
      </c>
      <c r="BQ5" s="21">
        <v>0.4</v>
      </c>
      <c r="BR5" s="21">
        <v>4</v>
      </c>
      <c r="BS5" s="21">
        <v>0</v>
      </c>
      <c r="BT5" s="21">
        <v>4</v>
      </c>
      <c r="BU5" s="21">
        <v>0</v>
      </c>
      <c r="BV5" s="21">
        <v>1</v>
      </c>
      <c r="BW5" s="21">
        <v>6</v>
      </c>
      <c r="BX5" s="21">
        <v>0</v>
      </c>
      <c r="BY5" s="21">
        <v>10</v>
      </c>
      <c r="BZ5" s="21">
        <v>0</v>
      </c>
      <c r="CA5" s="21">
        <v>3</v>
      </c>
      <c r="CB5" s="21">
        <v>18</v>
      </c>
      <c r="CC5" s="21">
        <v>1</v>
      </c>
      <c r="CD5" s="21">
        <v>5</v>
      </c>
      <c r="CE5" s="21">
        <v>1</v>
      </c>
      <c r="CF5" s="21">
        <v>2</v>
      </c>
      <c r="CG5" s="21">
        <v>12</v>
      </c>
      <c r="CH5" s="21">
        <v>0</v>
      </c>
      <c r="CI5" s="21">
        <v>9</v>
      </c>
      <c r="CJ5" s="21">
        <v>2</v>
      </c>
      <c r="CK5" s="21">
        <v>3</v>
      </c>
      <c r="CL5" s="21">
        <v>18</v>
      </c>
      <c r="CM5" s="21">
        <v>0</v>
      </c>
      <c r="CN5" s="21">
        <v>17</v>
      </c>
      <c r="CO5" s="21">
        <v>0</v>
      </c>
      <c r="CP5" s="21">
        <v>4</v>
      </c>
      <c r="CQ5" s="21">
        <v>24</v>
      </c>
      <c r="CR5" s="21">
        <v>0</v>
      </c>
      <c r="CS5" s="21">
        <v>16</v>
      </c>
      <c r="CT5" s="21">
        <v>2</v>
      </c>
      <c r="CU5" s="21">
        <v>4</v>
      </c>
      <c r="CV5" s="21">
        <v>24</v>
      </c>
      <c r="CW5" s="21">
        <v>1</v>
      </c>
      <c r="CX5" s="21">
        <v>19</v>
      </c>
      <c r="CY5" s="21">
        <v>1</v>
      </c>
      <c r="CZ5" s="21">
        <v>2</v>
      </c>
      <c r="DA5" s="21">
        <v>12</v>
      </c>
      <c r="DB5" s="21">
        <v>0</v>
      </c>
      <c r="DC5" s="21">
        <v>10</v>
      </c>
      <c r="DD5" s="21">
        <v>1</v>
      </c>
      <c r="DE5" s="21"/>
      <c r="DF5" s="21"/>
      <c r="DG5" s="21"/>
      <c r="DH5" s="21"/>
      <c r="DI5" s="21"/>
      <c r="DJ5" s="21">
        <v>3</v>
      </c>
      <c r="DK5" s="21">
        <v>18</v>
      </c>
      <c r="DL5" s="21">
        <v>0</v>
      </c>
      <c r="DM5" s="21">
        <v>15</v>
      </c>
      <c r="DN5" s="21">
        <v>1</v>
      </c>
      <c r="DO5" s="21">
        <v>5</v>
      </c>
      <c r="DP5" s="21">
        <v>30</v>
      </c>
      <c r="DQ5" s="21">
        <v>1</v>
      </c>
      <c r="DR5" s="21">
        <v>12</v>
      </c>
      <c r="DS5" s="21">
        <v>1</v>
      </c>
      <c r="DT5" s="21"/>
      <c r="DU5" s="21"/>
      <c r="DV5" s="21"/>
      <c r="DW5" s="21"/>
      <c r="DX5" s="21"/>
      <c r="DY5" s="21">
        <v>3</v>
      </c>
      <c r="DZ5" s="21">
        <v>18</v>
      </c>
      <c r="EA5" s="21">
        <v>0</v>
      </c>
      <c r="EB5" s="21">
        <v>13</v>
      </c>
      <c r="EC5" s="21">
        <v>0</v>
      </c>
      <c r="EN5" s="21">
        <v>3</v>
      </c>
      <c r="EO5" s="21">
        <v>18</v>
      </c>
      <c r="EP5" s="21">
        <v>0</v>
      </c>
      <c r="EQ5" s="21">
        <v>13</v>
      </c>
      <c r="ER5" s="21">
        <v>1</v>
      </c>
    </row>
    <row r="6" spans="1:148" x14ac:dyDescent="0.25">
      <c r="A6" s="4" t="s">
        <v>9</v>
      </c>
      <c r="B6" s="5">
        <f t="shared" si="0"/>
        <v>44</v>
      </c>
      <c r="C6" s="15">
        <f>AD40</f>
        <v>264</v>
      </c>
      <c r="D6" s="15">
        <f>AE40</f>
        <v>4</v>
      </c>
      <c r="E6" s="15">
        <f>AF40</f>
        <v>187</v>
      </c>
      <c r="F6" s="15">
        <f>AG40</f>
        <v>11</v>
      </c>
      <c r="G6" s="7">
        <f t="shared" si="1"/>
        <v>17</v>
      </c>
      <c r="H6" s="6">
        <v>1</v>
      </c>
      <c r="I6" s="6" t="s">
        <v>37</v>
      </c>
      <c r="J6" s="7"/>
      <c r="K6" s="7">
        <f t="shared" si="2"/>
        <v>24</v>
      </c>
      <c r="L6" s="7">
        <f t="shared" si="3"/>
        <v>4.25</v>
      </c>
      <c r="N6" s="21">
        <v>4</v>
      </c>
      <c r="O6" s="21">
        <v>24</v>
      </c>
      <c r="P6" s="21">
        <v>1</v>
      </c>
      <c r="Q6" s="21">
        <v>13</v>
      </c>
      <c r="R6" s="21">
        <v>3</v>
      </c>
      <c r="S6" s="21">
        <v>4</v>
      </c>
      <c r="T6" s="21">
        <v>24</v>
      </c>
      <c r="U6" s="21">
        <v>1</v>
      </c>
      <c r="V6" s="21">
        <v>11</v>
      </c>
      <c r="W6" s="21">
        <v>0</v>
      </c>
      <c r="X6" s="21">
        <v>7</v>
      </c>
      <c r="Y6" s="21">
        <v>42</v>
      </c>
      <c r="Z6" s="21">
        <v>0</v>
      </c>
      <c r="AA6" s="21">
        <v>33</v>
      </c>
      <c r="AB6" s="21">
        <v>2</v>
      </c>
      <c r="AC6" s="21">
        <v>2</v>
      </c>
      <c r="AD6" s="21">
        <v>12</v>
      </c>
      <c r="AE6" s="21">
        <v>0</v>
      </c>
      <c r="AF6" s="21">
        <v>14</v>
      </c>
      <c r="AG6" s="21">
        <v>0</v>
      </c>
      <c r="AH6" s="21"/>
      <c r="AI6" s="21"/>
      <c r="AJ6" s="21"/>
      <c r="AK6" s="21"/>
      <c r="AL6" s="21"/>
      <c r="AM6" s="21">
        <v>3.2</v>
      </c>
      <c r="AN6" s="21">
        <v>20</v>
      </c>
      <c r="AO6" s="21">
        <v>0</v>
      </c>
      <c r="AP6" s="21">
        <v>7</v>
      </c>
      <c r="AQ6" s="21">
        <v>4</v>
      </c>
      <c r="AR6" s="21">
        <v>1</v>
      </c>
      <c r="AS6" s="21">
        <v>6</v>
      </c>
      <c r="AT6" s="21">
        <v>0</v>
      </c>
      <c r="AU6" s="21">
        <v>9</v>
      </c>
      <c r="AV6" s="21">
        <v>0</v>
      </c>
      <c r="AW6" s="21">
        <v>5</v>
      </c>
      <c r="AX6" s="21">
        <v>30</v>
      </c>
      <c r="AY6" s="21">
        <v>2</v>
      </c>
      <c r="AZ6" s="21">
        <v>4</v>
      </c>
      <c r="BA6" s="21">
        <v>3</v>
      </c>
      <c r="BB6" s="21">
        <v>7</v>
      </c>
      <c r="BC6" s="21">
        <v>42</v>
      </c>
      <c r="BD6" s="21">
        <v>3</v>
      </c>
      <c r="BE6" s="21">
        <v>11</v>
      </c>
      <c r="BF6" s="21">
        <v>2</v>
      </c>
      <c r="BG6" s="21">
        <v>4</v>
      </c>
      <c r="BH6" s="21">
        <v>24</v>
      </c>
      <c r="BI6" s="21">
        <v>0</v>
      </c>
      <c r="BJ6" s="21">
        <v>33</v>
      </c>
      <c r="BK6" s="21">
        <v>0</v>
      </c>
      <c r="BL6" s="21">
        <v>2</v>
      </c>
      <c r="BM6" s="21">
        <v>12</v>
      </c>
      <c r="BN6" s="21">
        <v>0</v>
      </c>
      <c r="BO6" s="21">
        <v>4</v>
      </c>
      <c r="BP6" s="21">
        <v>1</v>
      </c>
      <c r="BQ6" s="21">
        <v>2</v>
      </c>
      <c r="BR6" s="21">
        <v>12</v>
      </c>
      <c r="BS6" s="21">
        <v>0</v>
      </c>
      <c r="BT6" s="21">
        <v>15</v>
      </c>
      <c r="BU6" s="21">
        <v>1</v>
      </c>
      <c r="BV6" s="21">
        <v>4</v>
      </c>
      <c r="BW6" s="21">
        <v>24</v>
      </c>
      <c r="BX6" s="21">
        <v>1</v>
      </c>
      <c r="BY6" s="21">
        <v>6</v>
      </c>
      <c r="BZ6" s="21">
        <v>0</v>
      </c>
      <c r="CA6" s="21">
        <v>3</v>
      </c>
      <c r="CB6" s="21">
        <v>18</v>
      </c>
      <c r="CC6" s="21">
        <v>0</v>
      </c>
      <c r="CD6" s="21">
        <v>10</v>
      </c>
      <c r="CE6" s="21">
        <v>0</v>
      </c>
      <c r="CF6" s="21">
        <v>2</v>
      </c>
      <c r="CG6" s="21">
        <v>12</v>
      </c>
      <c r="CH6" s="21">
        <v>0</v>
      </c>
      <c r="CI6" s="21">
        <v>17</v>
      </c>
      <c r="CJ6" s="21">
        <v>0</v>
      </c>
      <c r="CK6" s="21">
        <v>6</v>
      </c>
      <c r="CL6" s="21">
        <v>36</v>
      </c>
      <c r="CM6" s="21">
        <v>0</v>
      </c>
      <c r="CN6" s="21">
        <v>16</v>
      </c>
      <c r="CO6" s="21">
        <v>0</v>
      </c>
      <c r="CP6" s="21">
        <v>4</v>
      </c>
      <c r="CQ6" s="21">
        <v>24</v>
      </c>
      <c r="CR6" s="21">
        <v>1</v>
      </c>
      <c r="CS6" s="21">
        <v>17</v>
      </c>
      <c r="CT6" s="21">
        <v>0</v>
      </c>
      <c r="CU6" s="21">
        <v>4</v>
      </c>
      <c r="CV6" s="21">
        <v>24</v>
      </c>
      <c r="CW6" s="21">
        <v>0</v>
      </c>
      <c r="CX6" s="21">
        <v>18</v>
      </c>
      <c r="CY6" s="21">
        <v>1</v>
      </c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>
        <v>4</v>
      </c>
      <c r="DK6" s="21">
        <v>24</v>
      </c>
      <c r="DL6" s="21">
        <v>0</v>
      </c>
      <c r="DM6" s="21">
        <v>13</v>
      </c>
      <c r="DN6" s="21">
        <v>0</v>
      </c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</row>
    <row r="7" spans="1:148" x14ac:dyDescent="0.25">
      <c r="A7" s="4" t="s">
        <v>10</v>
      </c>
      <c r="B7" s="5">
        <f t="shared" si="0"/>
        <v>113.3</v>
      </c>
      <c r="C7" s="15">
        <f>AN40</f>
        <v>681</v>
      </c>
      <c r="D7" s="15">
        <f>AO40</f>
        <v>27</v>
      </c>
      <c r="E7" s="15">
        <f>AP40</f>
        <v>232</v>
      </c>
      <c r="F7" s="15">
        <f>AQ40</f>
        <v>31</v>
      </c>
      <c r="G7" s="7">
        <f t="shared" si="1"/>
        <v>7.4838709677419351</v>
      </c>
      <c r="H7" s="6">
        <v>3</v>
      </c>
      <c r="I7" s="6" t="s">
        <v>184</v>
      </c>
      <c r="J7" s="7"/>
      <c r="K7" s="7">
        <f>C7/F7</f>
        <v>21.967741935483872</v>
      </c>
      <c r="L7" s="7">
        <f>6*E7/C7</f>
        <v>2.0440528634361232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</row>
    <row r="8" spans="1:148" x14ac:dyDescent="0.25">
      <c r="A8" s="4" t="s">
        <v>11</v>
      </c>
      <c r="B8" s="5">
        <f t="shared" si="0"/>
        <v>17</v>
      </c>
      <c r="C8" s="15">
        <f>AS40</f>
        <v>102</v>
      </c>
      <c r="D8" s="15">
        <f>AT40</f>
        <v>2</v>
      </c>
      <c r="E8" s="15">
        <f>AU40</f>
        <v>77</v>
      </c>
      <c r="F8" s="15">
        <f>AV40</f>
        <v>3</v>
      </c>
      <c r="G8" s="7">
        <f>E8/F8</f>
        <v>25.666666666666668</v>
      </c>
      <c r="H8" s="6">
        <v>0</v>
      </c>
      <c r="I8" s="6"/>
      <c r="J8" s="7"/>
      <c r="K8" s="7">
        <f>C8/F8</f>
        <v>34</v>
      </c>
      <c r="L8" s="7">
        <f>6*E8/C8</f>
        <v>4.5294117647058822</v>
      </c>
      <c r="N8" s="21">
        <v>3</v>
      </c>
      <c r="O8" s="21">
        <v>18</v>
      </c>
      <c r="P8" s="21">
        <v>1</v>
      </c>
      <c r="Q8" s="21">
        <v>2</v>
      </c>
      <c r="R8" s="21">
        <v>1</v>
      </c>
      <c r="S8" s="21">
        <v>4</v>
      </c>
      <c r="T8" s="21">
        <v>24</v>
      </c>
      <c r="U8" s="21">
        <v>0</v>
      </c>
      <c r="V8" s="21">
        <v>17</v>
      </c>
      <c r="W8" s="21">
        <v>0</v>
      </c>
      <c r="X8" s="21">
        <v>6.3</v>
      </c>
      <c r="Y8" s="21">
        <v>39</v>
      </c>
      <c r="Z8" s="21">
        <v>1</v>
      </c>
      <c r="AA8" s="21">
        <v>18</v>
      </c>
      <c r="AB8" s="21">
        <v>2</v>
      </c>
      <c r="AC8" s="21">
        <v>6</v>
      </c>
      <c r="AD8" s="21">
        <v>36</v>
      </c>
      <c r="AE8" s="21">
        <v>1</v>
      </c>
      <c r="AF8" s="21">
        <v>12</v>
      </c>
      <c r="AG8" s="21">
        <v>4</v>
      </c>
      <c r="AH8" s="21"/>
      <c r="AI8" s="21"/>
      <c r="AJ8" s="21"/>
      <c r="AK8" s="21"/>
      <c r="AL8" s="21"/>
      <c r="AM8" s="21">
        <v>4</v>
      </c>
      <c r="AN8" s="21">
        <v>24</v>
      </c>
      <c r="AO8" s="21">
        <v>1</v>
      </c>
      <c r="AP8" s="21">
        <v>10</v>
      </c>
      <c r="AQ8" s="21">
        <v>1</v>
      </c>
      <c r="AR8" s="21">
        <v>3</v>
      </c>
      <c r="AS8" s="21">
        <v>18</v>
      </c>
      <c r="AT8" s="21">
        <v>0</v>
      </c>
      <c r="AU8" s="21">
        <v>17</v>
      </c>
      <c r="AV8" s="21">
        <v>0</v>
      </c>
      <c r="AW8" s="21">
        <v>5</v>
      </c>
      <c r="AX8" s="21">
        <v>30</v>
      </c>
      <c r="AY8" s="21">
        <v>0</v>
      </c>
      <c r="AZ8" s="21">
        <v>13</v>
      </c>
      <c r="BA8" s="21">
        <v>1</v>
      </c>
      <c r="BB8" s="21">
        <v>4</v>
      </c>
      <c r="BC8" s="21">
        <v>24</v>
      </c>
      <c r="BD8" s="21">
        <v>0</v>
      </c>
      <c r="BE8" s="21">
        <v>15</v>
      </c>
      <c r="BF8" s="21">
        <v>2</v>
      </c>
      <c r="BG8" s="21">
        <v>4</v>
      </c>
      <c r="BH8" s="21">
        <v>24</v>
      </c>
      <c r="BI8" s="21">
        <v>1</v>
      </c>
      <c r="BJ8" s="21">
        <v>5</v>
      </c>
      <c r="BK8" s="21">
        <v>0</v>
      </c>
      <c r="BL8" s="21">
        <v>3</v>
      </c>
      <c r="BM8" s="21">
        <v>18</v>
      </c>
      <c r="BN8" s="21">
        <v>0</v>
      </c>
      <c r="BO8" s="21">
        <v>27</v>
      </c>
      <c r="BP8" s="21">
        <v>1</v>
      </c>
      <c r="BQ8" s="21">
        <v>3</v>
      </c>
      <c r="BR8" s="21">
        <v>18</v>
      </c>
      <c r="BS8" s="21">
        <v>0</v>
      </c>
      <c r="BT8" s="21">
        <v>21</v>
      </c>
      <c r="BU8" s="21">
        <v>0</v>
      </c>
      <c r="BV8" s="21">
        <v>8</v>
      </c>
      <c r="BW8" s="21">
        <v>48</v>
      </c>
      <c r="BX8" s="21">
        <v>1</v>
      </c>
      <c r="BY8" s="21">
        <v>36</v>
      </c>
      <c r="BZ8" s="21">
        <v>0</v>
      </c>
      <c r="CA8" s="21">
        <v>3</v>
      </c>
      <c r="CB8" s="21">
        <v>18</v>
      </c>
      <c r="CC8" s="21">
        <v>1</v>
      </c>
      <c r="CD8" s="21">
        <v>3</v>
      </c>
      <c r="CE8" s="21">
        <v>2</v>
      </c>
      <c r="CF8" s="21">
        <v>3</v>
      </c>
      <c r="CG8" s="21">
        <v>18</v>
      </c>
      <c r="CH8" s="21">
        <v>0</v>
      </c>
      <c r="CI8" s="21">
        <v>7</v>
      </c>
      <c r="CJ8" s="21">
        <v>1</v>
      </c>
      <c r="CK8" s="21">
        <v>4</v>
      </c>
      <c r="CL8" s="21">
        <v>24</v>
      </c>
      <c r="CM8" s="21">
        <v>0</v>
      </c>
      <c r="CN8" s="21">
        <v>14</v>
      </c>
      <c r="CO8" s="21">
        <v>3</v>
      </c>
      <c r="CP8" s="21">
        <v>3</v>
      </c>
      <c r="CQ8" s="21">
        <v>18</v>
      </c>
      <c r="CR8" s="21">
        <v>0</v>
      </c>
      <c r="CS8" s="21">
        <v>7</v>
      </c>
      <c r="CT8" s="21">
        <v>1</v>
      </c>
      <c r="CU8" s="21">
        <v>2</v>
      </c>
      <c r="CV8" s="21">
        <v>12</v>
      </c>
      <c r="CW8" s="21">
        <v>0</v>
      </c>
      <c r="CX8" s="21">
        <v>3</v>
      </c>
      <c r="CY8" s="21">
        <v>1</v>
      </c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</row>
    <row r="9" spans="1:148" x14ac:dyDescent="0.25">
      <c r="A9" s="4" t="s">
        <v>12</v>
      </c>
      <c r="B9" s="5">
        <f t="shared" si="0"/>
        <v>118</v>
      </c>
      <c r="C9" s="15">
        <f>AX40</f>
        <v>708</v>
      </c>
      <c r="D9" s="15">
        <f>AY40</f>
        <v>13</v>
      </c>
      <c r="E9" s="15">
        <f>AZ40</f>
        <v>323</v>
      </c>
      <c r="F9" s="15">
        <f>BA40</f>
        <v>27</v>
      </c>
      <c r="G9" s="7">
        <f t="shared" si="1"/>
        <v>11.962962962962964</v>
      </c>
      <c r="H9" s="6">
        <v>2</v>
      </c>
      <c r="I9" s="6" t="s">
        <v>49</v>
      </c>
      <c r="J9" s="7"/>
      <c r="K9" s="7">
        <f t="shared" si="2"/>
        <v>26.222222222222221</v>
      </c>
      <c r="L9" s="7">
        <f t="shared" si="3"/>
        <v>2.7372881355932202</v>
      </c>
      <c r="N9" s="21">
        <v>3</v>
      </c>
      <c r="O9" s="21">
        <v>18</v>
      </c>
      <c r="P9" s="21">
        <v>0</v>
      </c>
      <c r="Q9" s="21">
        <v>17</v>
      </c>
      <c r="R9" s="21">
        <v>1</v>
      </c>
      <c r="S9" s="21">
        <v>5</v>
      </c>
      <c r="T9" s="21">
        <v>30</v>
      </c>
      <c r="U9" s="21">
        <v>0</v>
      </c>
      <c r="V9" s="21">
        <v>13</v>
      </c>
      <c r="W9" s="21">
        <v>2</v>
      </c>
      <c r="X9" s="21">
        <v>0.4</v>
      </c>
      <c r="Y9" s="21">
        <v>4</v>
      </c>
      <c r="Z9" s="21">
        <v>0</v>
      </c>
      <c r="AA9" s="21">
        <v>0</v>
      </c>
      <c r="AB9" s="21">
        <v>1</v>
      </c>
      <c r="AC9" s="21">
        <v>5</v>
      </c>
      <c r="AD9" s="21">
        <v>30</v>
      </c>
      <c r="AE9" s="21">
        <v>0</v>
      </c>
      <c r="AF9" s="21">
        <v>23</v>
      </c>
      <c r="AG9" s="21">
        <v>0</v>
      </c>
      <c r="AH9" s="21"/>
      <c r="AI9" s="21"/>
      <c r="AJ9" s="21"/>
      <c r="AK9" s="21"/>
      <c r="AL9" s="21"/>
      <c r="AM9" s="21">
        <v>8</v>
      </c>
      <c r="AN9" s="21">
        <v>48</v>
      </c>
      <c r="AO9" s="21">
        <v>2</v>
      </c>
      <c r="AP9" s="21">
        <v>14</v>
      </c>
      <c r="AQ9" s="21">
        <v>2</v>
      </c>
      <c r="AR9" s="21">
        <v>1</v>
      </c>
      <c r="AS9" s="21">
        <v>6</v>
      </c>
      <c r="AT9" s="21">
        <v>0</v>
      </c>
      <c r="AU9" s="21">
        <v>10</v>
      </c>
      <c r="AV9" s="21">
        <v>0</v>
      </c>
      <c r="AW9" s="21">
        <v>3</v>
      </c>
      <c r="AX9" s="21">
        <v>18</v>
      </c>
      <c r="AY9" s="21">
        <v>0</v>
      </c>
      <c r="AZ9" s="21">
        <v>7</v>
      </c>
      <c r="BA9" s="21">
        <v>2</v>
      </c>
      <c r="BB9" s="21">
        <v>4</v>
      </c>
      <c r="BC9" s="21">
        <v>24</v>
      </c>
      <c r="BD9" s="21">
        <v>1</v>
      </c>
      <c r="BE9" s="21">
        <v>14</v>
      </c>
      <c r="BF9" s="21">
        <v>3</v>
      </c>
      <c r="BG9" s="21">
        <v>3</v>
      </c>
      <c r="BH9" s="21">
        <v>18</v>
      </c>
      <c r="BI9" s="21">
        <v>0</v>
      </c>
      <c r="BJ9" s="21">
        <v>14</v>
      </c>
      <c r="BK9" s="21">
        <v>0</v>
      </c>
      <c r="BL9" s="21">
        <v>2</v>
      </c>
      <c r="BM9" s="21">
        <v>12</v>
      </c>
      <c r="BN9" s="21">
        <v>0</v>
      </c>
      <c r="BO9" s="21">
        <v>13</v>
      </c>
      <c r="BP9" s="21">
        <v>1</v>
      </c>
      <c r="BQ9" s="21">
        <v>5</v>
      </c>
      <c r="BR9" s="21">
        <v>30</v>
      </c>
      <c r="BS9" s="21">
        <v>0</v>
      </c>
      <c r="BT9" s="21">
        <v>27</v>
      </c>
      <c r="BU9" s="21">
        <v>0</v>
      </c>
      <c r="BV9" s="21">
        <v>4</v>
      </c>
      <c r="BW9" s="21">
        <v>24</v>
      </c>
      <c r="BX9" s="21">
        <v>0</v>
      </c>
      <c r="BY9" s="21">
        <v>14</v>
      </c>
      <c r="BZ9" s="21">
        <v>1</v>
      </c>
      <c r="CA9" s="21">
        <v>1</v>
      </c>
      <c r="CB9" s="21">
        <v>6</v>
      </c>
      <c r="CC9" s="21">
        <v>0</v>
      </c>
      <c r="CD9" s="21">
        <v>6</v>
      </c>
      <c r="CE9" s="21">
        <v>0</v>
      </c>
      <c r="CF9" s="21"/>
      <c r="CG9" s="21"/>
      <c r="CH9" s="21"/>
      <c r="CI9" s="21"/>
      <c r="CJ9" s="21"/>
      <c r="CK9" s="21">
        <v>5</v>
      </c>
      <c r="CL9" s="21">
        <v>30</v>
      </c>
      <c r="CM9" s="21">
        <v>0</v>
      </c>
      <c r="CN9" s="21">
        <v>39</v>
      </c>
      <c r="CO9" s="21">
        <v>1</v>
      </c>
      <c r="CP9" s="21">
        <v>8</v>
      </c>
      <c r="CQ9" s="21">
        <v>48</v>
      </c>
      <c r="CR9" s="21">
        <v>0</v>
      </c>
      <c r="CS9" s="21">
        <v>32</v>
      </c>
      <c r="CT9" s="21">
        <v>2</v>
      </c>
      <c r="CU9" s="21">
        <v>4</v>
      </c>
      <c r="CV9" s="21">
        <v>24</v>
      </c>
      <c r="CW9" s="21">
        <v>0</v>
      </c>
      <c r="CX9" s="21">
        <v>14</v>
      </c>
      <c r="CY9" s="21">
        <v>1</v>
      </c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</row>
    <row r="10" spans="1:148" x14ac:dyDescent="0.25">
      <c r="A10" s="4" t="s">
        <v>276</v>
      </c>
      <c r="B10" s="5">
        <f t="shared" si="0"/>
        <v>27</v>
      </c>
      <c r="C10" s="15">
        <f>BC40</f>
        <v>162</v>
      </c>
      <c r="D10" s="15">
        <f>BD40</f>
        <v>6</v>
      </c>
      <c r="E10" s="15">
        <f>BE40</f>
        <v>65</v>
      </c>
      <c r="F10" s="15">
        <f>BF40</f>
        <v>7</v>
      </c>
      <c r="G10" s="7">
        <f t="shared" si="1"/>
        <v>9.2857142857142865</v>
      </c>
      <c r="H10" s="6">
        <v>1</v>
      </c>
      <c r="I10" s="6" t="s">
        <v>98</v>
      </c>
      <c r="J10" s="7"/>
      <c r="K10" s="7">
        <f t="shared" si="2"/>
        <v>23.142857142857142</v>
      </c>
      <c r="L10" s="7">
        <f t="shared" si="3"/>
        <v>2.4074074074074074</v>
      </c>
      <c r="N10" s="21">
        <v>3</v>
      </c>
      <c r="O10" s="21">
        <v>18</v>
      </c>
      <c r="P10" s="21">
        <v>0</v>
      </c>
      <c r="Q10" s="21">
        <v>7</v>
      </c>
      <c r="R10" s="21">
        <v>1</v>
      </c>
      <c r="S10" s="21">
        <v>3</v>
      </c>
      <c r="T10" s="21">
        <v>18</v>
      </c>
      <c r="U10" s="21">
        <v>1</v>
      </c>
      <c r="V10" s="21">
        <v>9</v>
      </c>
      <c r="W10" s="21">
        <v>1</v>
      </c>
      <c r="X10" s="21"/>
      <c r="Y10" s="21"/>
      <c r="Z10" s="21"/>
      <c r="AA10" s="21"/>
      <c r="AB10" s="21"/>
      <c r="AC10" s="21">
        <v>4</v>
      </c>
      <c r="AD10" s="21">
        <v>24</v>
      </c>
      <c r="AE10" s="21">
        <v>0</v>
      </c>
      <c r="AF10" s="21">
        <v>23</v>
      </c>
      <c r="AG10" s="21">
        <v>1</v>
      </c>
      <c r="AH10" s="21"/>
      <c r="AI10" s="21"/>
      <c r="AJ10" s="21"/>
      <c r="AK10" s="21"/>
      <c r="AL10" s="21"/>
      <c r="AM10" s="21">
        <v>3</v>
      </c>
      <c r="AN10" s="21">
        <v>18</v>
      </c>
      <c r="AO10" s="21">
        <v>1</v>
      </c>
      <c r="AP10" s="21">
        <v>3</v>
      </c>
      <c r="AQ10" s="21">
        <v>1</v>
      </c>
      <c r="AR10" s="21">
        <v>4</v>
      </c>
      <c r="AS10" s="21">
        <v>24</v>
      </c>
      <c r="AT10" s="21">
        <v>0</v>
      </c>
      <c r="AU10" s="21">
        <v>24</v>
      </c>
      <c r="AV10" s="21">
        <v>0</v>
      </c>
      <c r="AW10" s="21">
        <v>8</v>
      </c>
      <c r="AX10" s="21">
        <v>48</v>
      </c>
      <c r="AY10" s="21">
        <v>3</v>
      </c>
      <c r="AZ10" s="21">
        <v>20</v>
      </c>
      <c r="BA10" s="21">
        <v>1</v>
      </c>
      <c r="BB10" s="21">
        <v>4</v>
      </c>
      <c r="BC10" s="21">
        <v>24</v>
      </c>
      <c r="BD10" s="21">
        <v>0</v>
      </c>
      <c r="BE10" s="21">
        <v>13</v>
      </c>
      <c r="BF10" s="21">
        <v>0</v>
      </c>
      <c r="BG10" s="21">
        <v>3</v>
      </c>
      <c r="BH10" s="21">
        <v>18</v>
      </c>
      <c r="BI10" s="21">
        <v>0</v>
      </c>
      <c r="BJ10" s="21">
        <v>4</v>
      </c>
      <c r="BK10" s="21">
        <v>3</v>
      </c>
      <c r="BL10" s="21">
        <v>4</v>
      </c>
      <c r="BM10" s="21">
        <v>24</v>
      </c>
      <c r="BN10" s="21">
        <v>0</v>
      </c>
      <c r="BO10" s="21">
        <v>25</v>
      </c>
      <c r="BP10" s="21">
        <v>1</v>
      </c>
      <c r="BQ10" s="21">
        <v>1</v>
      </c>
      <c r="BR10" s="21">
        <v>6</v>
      </c>
      <c r="BS10" s="21">
        <v>0</v>
      </c>
      <c r="BT10" s="21">
        <v>13</v>
      </c>
      <c r="BU10" s="21">
        <v>0</v>
      </c>
      <c r="BV10" s="21">
        <v>3</v>
      </c>
      <c r="BW10" s="21">
        <v>18</v>
      </c>
      <c r="BX10" s="21">
        <v>0</v>
      </c>
      <c r="BY10" s="21">
        <v>22</v>
      </c>
      <c r="BZ10" s="21">
        <v>2</v>
      </c>
      <c r="CA10" s="21">
        <v>6</v>
      </c>
      <c r="CB10" s="21">
        <v>36</v>
      </c>
      <c r="CC10" s="21">
        <v>0</v>
      </c>
      <c r="CD10" s="21">
        <v>23</v>
      </c>
      <c r="CE10" s="21">
        <v>2</v>
      </c>
      <c r="CF10" s="21"/>
      <c r="CG10" s="21"/>
      <c r="CH10" s="21"/>
      <c r="CI10" s="21"/>
      <c r="CJ10" s="21"/>
      <c r="CK10" s="21">
        <v>4</v>
      </c>
      <c r="CL10" s="21">
        <v>24</v>
      </c>
      <c r="CM10" s="21">
        <v>1</v>
      </c>
      <c r="CN10" s="21">
        <v>16</v>
      </c>
      <c r="CO10" s="21">
        <v>1</v>
      </c>
      <c r="CP10" s="21">
        <v>4</v>
      </c>
      <c r="CQ10" s="21">
        <v>24</v>
      </c>
      <c r="CR10" s="21">
        <v>0</v>
      </c>
      <c r="CS10" s="21">
        <v>4</v>
      </c>
      <c r="CT10" s="21">
        <v>1</v>
      </c>
      <c r="CU10" s="21">
        <v>3</v>
      </c>
      <c r="CV10" s="21">
        <v>18</v>
      </c>
      <c r="CW10" s="21">
        <v>0</v>
      </c>
      <c r="CX10" s="21">
        <v>16</v>
      </c>
      <c r="CY10" s="21">
        <v>0</v>
      </c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</row>
    <row r="11" spans="1:148" x14ac:dyDescent="0.25">
      <c r="A11" s="4" t="s">
        <v>3</v>
      </c>
      <c r="B11" s="5">
        <f t="shared" si="0"/>
        <v>21.4</v>
      </c>
      <c r="C11" s="15">
        <f>BR40</f>
        <v>130</v>
      </c>
      <c r="D11" s="15">
        <f>BS40</f>
        <v>1</v>
      </c>
      <c r="E11" s="15">
        <f>BT40</f>
        <v>115</v>
      </c>
      <c r="F11" s="15">
        <f>BU40</f>
        <v>4</v>
      </c>
      <c r="G11" s="7">
        <f t="shared" si="1"/>
        <v>28.75</v>
      </c>
      <c r="H11" s="6">
        <v>0</v>
      </c>
      <c r="I11" s="6"/>
      <c r="J11" s="7"/>
      <c r="K11" s="7">
        <f t="shared" si="2"/>
        <v>32.5</v>
      </c>
      <c r="L11" s="7">
        <f t="shared" si="3"/>
        <v>5.3076923076923075</v>
      </c>
      <c r="N11" s="21">
        <v>2</v>
      </c>
      <c r="O11" s="21">
        <v>12</v>
      </c>
      <c r="P11" s="21">
        <v>0</v>
      </c>
      <c r="Q11" s="21">
        <v>12</v>
      </c>
      <c r="R11" s="21">
        <v>0</v>
      </c>
      <c r="S11" s="21">
        <v>7</v>
      </c>
      <c r="T11" s="21">
        <v>42</v>
      </c>
      <c r="U11" s="21">
        <v>0</v>
      </c>
      <c r="V11" s="21">
        <v>28</v>
      </c>
      <c r="W11" s="21">
        <v>0</v>
      </c>
      <c r="X11" s="21"/>
      <c r="Y11" s="21"/>
      <c r="Z11" s="21"/>
      <c r="AA11" s="21"/>
      <c r="AB11" s="21"/>
      <c r="AC11" s="21">
        <v>5</v>
      </c>
      <c r="AD11" s="21">
        <v>30</v>
      </c>
      <c r="AE11" s="21">
        <v>0</v>
      </c>
      <c r="AF11" s="21">
        <v>17</v>
      </c>
      <c r="AG11" s="21">
        <v>1</v>
      </c>
      <c r="AH11" s="21"/>
      <c r="AI11" s="21"/>
      <c r="AJ11" s="21"/>
      <c r="AK11" s="21"/>
      <c r="AL11" s="21"/>
      <c r="AM11" s="21">
        <v>6</v>
      </c>
      <c r="AN11" s="21">
        <v>36</v>
      </c>
      <c r="AO11" s="21">
        <v>0</v>
      </c>
      <c r="AP11" s="21">
        <v>16</v>
      </c>
      <c r="AQ11" s="21">
        <v>2</v>
      </c>
      <c r="AR11" s="21"/>
      <c r="AS11" s="21"/>
      <c r="AT11" s="21"/>
      <c r="AU11" s="21"/>
      <c r="AV11" s="21"/>
      <c r="AW11" s="21">
        <v>5</v>
      </c>
      <c r="AX11" s="21">
        <v>30</v>
      </c>
      <c r="AY11" s="21">
        <v>1</v>
      </c>
      <c r="AZ11" s="21">
        <v>9</v>
      </c>
      <c r="BA11" s="21">
        <v>3</v>
      </c>
      <c r="BB11" s="21"/>
      <c r="BC11" s="21"/>
      <c r="BD11" s="21"/>
      <c r="BE11" s="21"/>
      <c r="BF11" s="21"/>
      <c r="BG11" s="21">
        <v>2</v>
      </c>
      <c r="BH11" s="21">
        <v>12</v>
      </c>
      <c r="BI11" s="21">
        <v>0</v>
      </c>
      <c r="BJ11" s="21">
        <v>26</v>
      </c>
      <c r="BK11" s="21">
        <v>2</v>
      </c>
      <c r="BL11" s="21">
        <v>2</v>
      </c>
      <c r="BM11" s="21">
        <v>12</v>
      </c>
      <c r="BN11" s="21">
        <v>0</v>
      </c>
      <c r="BO11" s="21">
        <v>6</v>
      </c>
      <c r="BP11" s="21">
        <v>1</v>
      </c>
      <c r="BQ11" s="21">
        <v>4</v>
      </c>
      <c r="BR11" s="21">
        <v>24</v>
      </c>
      <c r="BS11" s="21">
        <v>0</v>
      </c>
      <c r="BT11" s="21">
        <v>19</v>
      </c>
      <c r="BU11" s="21">
        <v>0</v>
      </c>
      <c r="BV11" s="21">
        <v>4</v>
      </c>
      <c r="BW11" s="21">
        <v>24</v>
      </c>
      <c r="BX11" s="21">
        <v>0</v>
      </c>
      <c r="BY11" s="21">
        <v>17</v>
      </c>
      <c r="BZ11" s="21">
        <v>1</v>
      </c>
      <c r="CA11" s="21">
        <v>3.2</v>
      </c>
      <c r="CB11" s="21">
        <v>20</v>
      </c>
      <c r="CC11" s="21">
        <v>0</v>
      </c>
      <c r="CD11" s="21">
        <v>23</v>
      </c>
      <c r="CE11" s="21">
        <v>0</v>
      </c>
      <c r="CF11" s="21"/>
      <c r="CG11" s="21"/>
      <c r="CH11" s="21"/>
      <c r="CI11" s="21"/>
      <c r="CJ11" s="21"/>
      <c r="CK11" s="21">
        <v>1</v>
      </c>
      <c r="CL11" s="21">
        <v>6</v>
      </c>
      <c r="CM11" s="21">
        <v>0</v>
      </c>
      <c r="CN11" s="21">
        <v>2</v>
      </c>
      <c r="CO11" s="21">
        <v>0</v>
      </c>
      <c r="CP11" s="21">
        <v>6</v>
      </c>
      <c r="CQ11" s="21">
        <v>30</v>
      </c>
      <c r="CR11" s="21">
        <v>1</v>
      </c>
      <c r="CS11" s="21">
        <v>32</v>
      </c>
      <c r="CT11" s="21">
        <v>3</v>
      </c>
      <c r="CU11" s="21">
        <v>1</v>
      </c>
      <c r="CV11" s="21">
        <v>6</v>
      </c>
      <c r="CW11" s="21">
        <v>0</v>
      </c>
      <c r="CX11" s="21">
        <v>2</v>
      </c>
      <c r="CY11" s="21">
        <v>0</v>
      </c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</row>
    <row r="12" spans="1:148" x14ac:dyDescent="0.25">
      <c r="A12" s="4" t="s">
        <v>25</v>
      </c>
      <c r="B12" s="5">
        <f t="shared" si="0"/>
        <v>37</v>
      </c>
      <c r="C12" s="15">
        <f>BH40</f>
        <v>222</v>
      </c>
      <c r="D12" s="15">
        <f>BI40</f>
        <v>1</v>
      </c>
      <c r="E12" s="15">
        <f>BJ40</f>
        <v>142</v>
      </c>
      <c r="F12" s="15">
        <f>BK40</f>
        <v>15</v>
      </c>
      <c r="G12" s="7">
        <f t="shared" si="1"/>
        <v>9.4666666666666668</v>
      </c>
      <c r="H12" s="6">
        <v>3</v>
      </c>
      <c r="I12" s="6" t="s">
        <v>49</v>
      </c>
      <c r="J12" s="7"/>
      <c r="K12" s="7">
        <f t="shared" si="2"/>
        <v>14.8</v>
      </c>
      <c r="L12" s="7">
        <f t="shared" si="3"/>
        <v>3.8378378378378377</v>
      </c>
      <c r="N12" s="21"/>
      <c r="O12" s="21"/>
      <c r="P12" s="21"/>
      <c r="Q12" s="21"/>
      <c r="R12" s="21"/>
      <c r="S12" s="21">
        <v>4</v>
      </c>
      <c r="T12" s="21">
        <v>24</v>
      </c>
      <c r="U12" s="21">
        <v>1</v>
      </c>
      <c r="V12" s="21">
        <v>14</v>
      </c>
      <c r="W12" s="21">
        <v>4</v>
      </c>
      <c r="X12" s="21"/>
      <c r="Y12" s="21"/>
      <c r="Z12" s="21"/>
      <c r="AA12" s="21"/>
      <c r="AB12" s="21"/>
      <c r="AC12" s="21">
        <v>8</v>
      </c>
      <c r="AD12" s="21">
        <v>48</v>
      </c>
      <c r="AE12" s="21">
        <v>1</v>
      </c>
      <c r="AF12" s="21">
        <v>18</v>
      </c>
      <c r="AG12" s="21">
        <v>1</v>
      </c>
      <c r="AH12" s="21"/>
      <c r="AI12" s="21"/>
      <c r="AJ12" s="21"/>
      <c r="AK12" s="21"/>
      <c r="AL12" s="21"/>
      <c r="AM12" s="21">
        <v>5</v>
      </c>
      <c r="AN12" s="21">
        <v>30</v>
      </c>
      <c r="AO12" s="21">
        <v>2</v>
      </c>
      <c r="AP12" s="21">
        <v>7</v>
      </c>
      <c r="AQ12" s="21">
        <v>2</v>
      </c>
      <c r="AR12" s="21"/>
      <c r="AS12" s="21"/>
      <c r="AT12" s="21"/>
      <c r="AU12" s="21"/>
      <c r="AV12" s="21"/>
      <c r="AW12" s="21">
        <v>6</v>
      </c>
      <c r="AX12" s="21">
        <v>36</v>
      </c>
      <c r="AY12" s="21">
        <v>0</v>
      </c>
      <c r="AZ12" s="21">
        <v>17</v>
      </c>
      <c r="BA12" s="21">
        <v>2</v>
      </c>
      <c r="BB12" s="21"/>
      <c r="BC12" s="21"/>
      <c r="BD12" s="21"/>
      <c r="BE12" s="21"/>
      <c r="BF12" s="21"/>
      <c r="BG12" s="21">
        <v>6</v>
      </c>
      <c r="BH12" s="21">
        <v>36</v>
      </c>
      <c r="BI12" s="21">
        <v>0</v>
      </c>
      <c r="BJ12" s="21">
        <v>14</v>
      </c>
      <c r="BK12" s="21">
        <v>3</v>
      </c>
      <c r="BL12" s="21">
        <v>2</v>
      </c>
      <c r="BM12" s="21">
        <v>12</v>
      </c>
      <c r="BN12" s="21">
        <v>0</v>
      </c>
      <c r="BO12" s="21">
        <v>8</v>
      </c>
      <c r="BP12" s="21">
        <v>0</v>
      </c>
      <c r="BQ12" s="21">
        <v>1</v>
      </c>
      <c r="BR12" s="21">
        <v>6</v>
      </c>
      <c r="BS12" s="21">
        <v>0</v>
      </c>
      <c r="BT12" s="21">
        <v>3</v>
      </c>
      <c r="BU12" s="21">
        <v>0</v>
      </c>
      <c r="BV12" s="21">
        <v>5</v>
      </c>
      <c r="BW12" s="21">
        <v>30</v>
      </c>
      <c r="BX12" s="21">
        <v>2</v>
      </c>
      <c r="BY12" s="21">
        <v>11</v>
      </c>
      <c r="BZ12" s="21">
        <v>2</v>
      </c>
      <c r="CA12" s="21">
        <v>4</v>
      </c>
      <c r="CB12" s="21">
        <v>24</v>
      </c>
      <c r="CC12" s="21">
        <v>1</v>
      </c>
      <c r="CD12" s="21">
        <v>10</v>
      </c>
      <c r="CE12" s="21">
        <v>3</v>
      </c>
      <c r="CF12" s="21"/>
      <c r="CG12" s="21"/>
      <c r="CH12" s="21"/>
      <c r="CI12" s="21"/>
      <c r="CJ12" s="21"/>
      <c r="CK12" s="21">
        <v>4</v>
      </c>
      <c r="CL12" s="21">
        <v>24</v>
      </c>
      <c r="CM12" s="21">
        <v>1</v>
      </c>
      <c r="CN12" s="21">
        <v>12</v>
      </c>
      <c r="CO12" s="21">
        <v>3</v>
      </c>
      <c r="CP12" s="21">
        <v>4</v>
      </c>
      <c r="CQ12" s="21">
        <v>24</v>
      </c>
      <c r="CR12" s="21">
        <v>0</v>
      </c>
      <c r="CS12" s="21">
        <v>26</v>
      </c>
      <c r="CT12" s="21">
        <v>1</v>
      </c>
      <c r="CU12" s="21">
        <v>3</v>
      </c>
      <c r="CV12" s="21">
        <v>18</v>
      </c>
      <c r="CW12" s="21">
        <v>0</v>
      </c>
      <c r="CX12" s="21">
        <v>8</v>
      </c>
      <c r="CY12" s="21">
        <v>3</v>
      </c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</row>
    <row r="13" spans="1:148" x14ac:dyDescent="0.25">
      <c r="A13" s="4" t="s">
        <v>29</v>
      </c>
      <c r="B13" s="5">
        <f t="shared" si="0"/>
        <v>38.1</v>
      </c>
      <c r="C13" s="15">
        <f>BM40</f>
        <v>229</v>
      </c>
      <c r="D13" s="15">
        <f>BN40</f>
        <v>2</v>
      </c>
      <c r="E13" s="15">
        <f>BO40</f>
        <v>182</v>
      </c>
      <c r="F13" s="15">
        <f>BP40</f>
        <v>9</v>
      </c>
      <c r="G13" s="7">
        <f>E13/F13</f>
        <v>20.222222222222221</v>
      </c>
      <c r="H13" s="6">
        <v>0</v>
      </c>
      <c r="I13" s="6"/>
      <c r="J13" s="7"/>
      <c r="K13" s="7">
        <f>C13/F13</f>
        <v>25.444444444444443</v>
      </c>
      <c r="L13" s="7">
        <f>6*E13/C13</f>
        <v>4.7685589519650655</v>
      </c>
      <c r="N13" s="21"/>
      <c r="O13" s="21"/>
      <c r="P13" s="21"/>
      <c r="Q13" s="21"/>
      <c r="R13" s="21"/>
      <c r="S13" s="21">
        <v>4</v>
      </c>
      <c r="T13" s="21">
        <v>24</v>
      </c>
      <c r="U13" s="21">
        <v>0</v>
      </c>
      <c r="V13" s="21">
        <v>16</v>
      </c>
      <c r="W13" s="21">
        <v>1</v>
      </c>
      <c r="X13" s="21"/>
      <c r="Y13" s="21"/>
      <c r="Z13" s="21"/>
      <c r="AA13" s="21"/>
      <c r="AB13" s="21"/>
      <c r="AC13" s="21">
        <v>4</v>
      </c>
      <c r="AD13" s="21">
        <v>24</v>
      </c>
      <c r="AE13" s="21">
        <v>0</v>
      </c>
      <c r="AF13" s="21">
        <v>20</v>
      </c>
      <c r="AG13" s="21">
        <v>1</v>
      </c>
      <c r="AH13" s="21"/>
      <c r="AI13" s="21"/>
      <c r="AJ13" s="21"/>
      <c r="AK13" s="21"/>
      <c r="AL13" s="21"/>
      <c r="AM13" s="21">
        <v>7</v>
      </c>
      <c r="AN13" s="21">
        <v>42</v>
      </c>
      <c r="AO13" s="21">
        <v>1</v>
      </c>
      <c r="AP13" s="21">
        <v>14</v>
      </c>
      <c r="AQ13" s="21">
        <v>1</v>
      </c>
      <c r="AR13" s="21"/>
      <c r="AS13" s="21"/>
      <c r="AT13" s="21"/>
      <c r="AU13" s="21"/>
      <c r="AV13" s="21"/>
      <c r="AW13" s="21">
        <v>4</v>
      </c>
      <c r="AX13" s="21">
        <v>24</v>
      </c>
      <c r="AY13" s="21">
        <v>0</v>
      </c>
      <c r="AZ13" s="21">
        <v>4</v>
      </c>
      <c r="BA13" s="21">
        <v>1</v>
      </c>
      <c r="BB13" s="21"/>
      <c r="BC13" s="21"/>
      <c r="BD13" s="21"/>
      <c r="BE13" s="21"/>
      <c r="BF13" s="21"/>
      <c r="BG13" s="21">
        <v>4</v>
      </c>
      <c r="BH13" s="21">
        <v>24</v>
      </c>
      <c r="BI13" s="21">
        <v>0</v>
      </c>
      <c r="BJ13" s="21">
        <v>11</v>
      </c>
      <c r="BK13" s="21">
        <v>2</v>
      </c>
      <c r="BL13" s="21">
        <v>3.1</v>
      </c>
      <c r="BM13" s="21">
        <v>19</v>
      </c>
      <c r="BN13" s="21">
        <v>1</v>
      </c>
      <c r="BO13" s="21">
        <v>3</v>
      </c>
      <c r="BP13" s="21">
        <v>1</v>
      </c>
      <c r="BQ13" s="21">
        <v>1</v>
      </c>
      <c r="BR13" s="21">
        <v>6</v>
      </c>
      <c r="BS13" s="21">
        <v>0</v>
      </c>
      <c r="BT13" s="21">
        <v>3</v>
      </c>
      <c r="BU13" s="21">
        <v>0</v>
      </c>
      <c r="BV13" s="21">
        <v>4</v>
      </c>
      <c r="BW13" s="21">
        <v>24</v>
      </c>
      <c r="BX13" s="21">
        <v>1</v>
      </c>
      <c r="BY13" s="21">
        <v>12</v>
      </c>
      <c r="BZ13" s="21">
        <v>0</v>
      </c>
      <c r="CA13" s="21">
        <v>5</v>
      </c>
      <c r="CB13" s="21">
        <v>30</v>
      </c>
      <c r="CC13" s="21">
        <v>0</v>
      </c>
      <c r="CD13" s="21">
        <v>7</v>
      </c>
      <c r="CE13" s="21">
        <v>0</v>
      </c>
      <c r="CF13" s="21"/>
      <c r="CG13" s="21"/>
      <c r="CH13" s="21"/>
      <c r="CI13" s="21"/>
      <c r="CJ13" s="21"/>
      <c r="CK13" s="21">
        <v>5</v>
      </c>
      <c r="CL13" s="21">
        <v>30</v>
      </c>
      <c r="CM13" s="21">
        <v>0</v>
      </c>
      <c r="CN13" s="21">
        <v>17</v>
      </c>
      <c r="CO13" s="21">
        <v>2</v>
      </c>
      <c r="CP13" s="21">
        <v>9</v>
      </c>
      <c r="CQ13" s="21">
        <v>54</v>
      </c>
      <c r="CR13" s="21">
        <v>2</v>
      </c>
      <c r="CS13" s="21">
        <v>23</v>
      </c>
      <c r="CT13" s="21">
        <v>2</v>
      </c>
      <c r="CU13" s="21">
        <v>4</v>
      </c>
      <c r="CV13" s="21">
        <v>24</v>
      </c>
      <c r="CW13" s="21">
        <v>0</v>
      </c>
      <c r="CX13" s="21">
        <v>12</v>
      </c>
      <c r="CY13" s="21">
        <v>1</v>
      </c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</row>
    <row r="14" spans="1:148" x14ac:dyDescent="0.25">
      <c r="A14" s="4" t="s">
        <v>280</v>
      </c>
      <c r="B14" s="5">
        <f t="shared" si="0"/>
        <v>10</v>
      </c>
      <c r="C14" s="15">
        <f>DP40</f>
        <v>60</v>
      </c>
      <c r="D14" s="15">
        <f>DQ40</f>
        <v>1</v>
      </c>
      <c r="E14" s="15">
        <f>DR40</f>
        <v>37</v>
      </c>
      <c r="F14" s="15">
        <f>DS40</f>
        <v>2</v>
      </c>
      <c r="G14" s="7">
        <f t="shared" si="1"/>
        <v>18.5</v>
      </c>
      <c r="H14" s="6">
        <v>0</v>
      </c>
      <c r="I14" s="6"/>
      <c r="J14" s="7"/>
      <c r="K14" s="7">
        <f t="shared" si="2"/>
        <v>30</v>
      </c>
      <c r="L14" s="7">
        <f t="shared" si="3"/>
        <v>3.7</v>
      </c>
      <c r="N14" s="21"/>
      <c r="O14" s="21"/>
      <c r="P14" s="21"/>
      <c r="Q14" s="21"/>
      <c r="R14" s="21"/>
      <c r="S14" s="21">
        <v>4</v>
      </c>
      <c r="T14" s="21">
        <v>24</v>
      </c>
      <c r="U14" s="21">
        <v>0</v>
      </c>
      <c r="V14" s="21">
        <v>19</v>
      </c>
      <c r="W14" s="21">
        <v>0</v>
      </c>
      <c r="X14" s="21"/>
      <c r="Y14" s="21"/>
      <c r="Z14" s="21"/>
      <c r="AA14" s="21"/>
      <c r="AB14" s="21"/>
      <c r="AC14" s="21">
        <v>2</v>
      </c>
      <c r="AD14" s="21">
        <v>12</v>
      </c>
      <c r="AE14" s="21">
        <v>0</v>
      </c>
      <c r="AF14" s="21">
        <v>22</v>
      </c>
      <c r="AG14" s="21">
        <v>0</v>
      </c>
      <c r="AH14" s="21"/>
      <c r="AI14" s="21"/>
      <c r="AJ14" s="21"/>
      <c r="AK14" s="21"/>
      <c r="AL14" s="21"/>
      <c r="AM14" s="21">
        <v>4</v>
      </c>
      <c r="AN14" s="21">
        <v>24</v>
      </c>
      <c r="AO14" s="21">
        <v>2</v>
      </c>
      <c r="AP14" s="21">
        <v>9</v>
      </c>
      <c r="AQ14" s="21">
        <v>0</v>
      </c>
      <c r="AR14" s="21"/>
      <c r="AS14" s="21"/>
      <c r="AT14" s="21"/>
      <c r="AU14" s="21"/>
      <c r="AV14" s="21"/>
      <c r="AW14" s="21">
        <v>5</v>
      </c>
      <c r="AX14" s="21">
        <v>30</v>
      </c>
      <c r="AY14" s="21">
        <v>0</v>
      </c>
      <c r="AZ14" s="21">
        <v>10</v>
      </c>
      <c r="BA14" s="21">
        <v>0</v>
      </c>
      <c r="BB14" s="21"/>
      <c r="BC14" s="21"/>
      <c r="BD14" s="21"/>
      <c r="BE14" s="21"/>
      <c r="BF14" s="21"/>
      <c r="BG14" s="21">
        <v>5</v>
      </c>
      <c r="BH14" s="21">
        <v>30</v>
      </c>
      <c r="BI14" s="21">
        <v>0</v>
      </c>
      <c r="BJ14" s="21">
        <v>13</v>
      </c>
      <c r="BK14" s="21">
        <v>3</v>
      </c>
      <c r="BL14" s="21">
        <v>2</v>
      </c>
      <c r="BM14" s="21">
        <v>12</v>
      </c>
      <c r="BN14" s="21">
        <v>0</v>
      </c>
      <c r="BO14" s="21">
        <v>8</v>
      </c>
      <c r="BP14" s="21">
        <v>0</v>
      </c>
      <c r="BQ14" s="21">
        <v>3</v>
      </c>
      <c r="BR14" s="21">
        <v>18</v>
      </c>
      <c r="BS14" s="21">
        <v>1</v>
      </c>
      <c r="BT14" s="21">
        <v>9</v>
      </c>
      <c r="BU14" s="21">
        <v>2</v>
      </c>
      <c r="BV14" s="21">
        <v>3</v>
      </c>
      <c r="BW14" s="21">
        <v>18</v>
      </c>
      <c r="BX14" s="21">
        <v>2</v>
      </c>
      <c r="BY14" s="21">
        <v>3</v>
      </c>
      <c r="BZ14" s="21">
        <v>1</v>
      </c>
      <c r="CA14" s="21">
        <v>3.2</v>
      </c>
      <c r="CB14" s="21">
        <v>20</v>
      </c>
      <c r="CC14" s="21">
        <v>1</v>
      </c>
      <c r="CD14" s="21">
        <v>6</v>
      </c>
      <c r="CE14" s="21">
        <v>3</v>
      </c>
      <c r="CF14" s="21"/>
      <c r="CG14" s="21"/>
      <c r="CH14" s="21"/>
      <c r="CI14" s="21"/>
      <c r="CJ14" s="21"/>
      <c r="CK14" s="21">
        <v>4</v>
      </c>
      <c r="CL14" s="21">
        <v>24</v>
      </c>
      <c r="CM14" s="21">
        <v>0</v>
      </c>
      <c r="CN14" s="21">
        <v>25</v>
      </c>
      <c r="CO14" s="21">
        <v>1</v>
      </c>
      <c r="CP14" s="21">
        <v>3</v>
      </c>
      <c r="CQ14" s="21">
        <v>18</v>
      </c>
      <c r="CR14" s="21">
        <v>0</v>
      </c>
      <c r="CS14" s="21">
        <v>15</v>
      </c>
      <c r="CT14" s="21">
        <v>4</v>
      </c>
      <c r="CU14" s="21">
        <v>4</v>
      </c>
      <c r="CV14" s="21">
        <v>24</v>
      </c>
      <c r="CW14" s="21">
        <v>0</v>
      </c>
      <c r="CX14" s="21">
        <v>22</v>
      </c>
      <c r="CY14" s="21">
        <v>1</v>
      </c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</row>
    <row r="15" spans="1:148" x14ac:dyDescent="0.25">
      <c r="A15" s="4" t="s">
        <v>279</v>
      </c>
      <c r="B15" s="5">
        <f t="shared" si="0"/>
        <v>11</v>
      </c>
      <c r="C15" s="15">
        <f>DK40</f>
        <v>66</v>
      </c>
      <c r="D15" s="15">
        <f>DL40</f>
        <v>0</v>
      </c>
      <c r="E15" s="15">
        <f>DM40</f>
        <v>51</v>
      </c>
      <c r="F15" s="15">
        <f>DN40</f>
        <v>1</v>
      </c>
      <c r="G15" s="7">
        <f t="shared" si="1"/>
        <v>51</v>
      </c>
      <c r="H15" s="6">
        <v>0</v>
      </c>
      <c r="I15" s="6"/>
      <c r="J15" s="7"/>
      <c r="K15" s="7">
        <f t="shared" si="2"/>
        <v>66</v>
      </c>
      <c r="L15" s="7">
        <f t="shared" si="3"/>
        <v>4.6363636363636367</v>
      </c>
      <c r="N15" s="21"/>
      <c r="O15" s="21"/>
      <c r="P15" s="21"/>
      <c r="Q15" s="21"/>
      <c r="R15" s="21"/>
      <c r="S15" s="21">
        <v>8</v>
      </c>
      <c r="T15" s="21">
        <v>48</v>
      </c>
      <c r="U15" s="21">
        <v>2</v>
      </c>
      <c r="V15" s="21">
        <v>17</v>
      </c>
      <c r="W15" s="21">
        <v>3</v>
      </c>
      <c r="X15" s="21"/>
      <c r="Y15" s="21"/>
      <c r="Z15" s="21"/>
      <c r="AA15" s="21"/>
      <c r="AB15" s="21"/>
      <c r="AC15" s="21">
        <v>2</v>
      </c>
      <c r="AD15" s="21">
        <v>12</v>
      </c>
      <c r="AE15" s="21">
        <v>0</v>
      </c>
      <c r="AF15" s="21">
        <v>20</v>
      </c>
      <c r="AG15" s="21">
        <v>0</v>
      </c>
      <c r="AH15" s="21"/>
      <c r="AI15" s="21"/>
      <c r="AJ15" s="21"/>
      <c r="AK15" s="21"/>
      <c r="AL15" s="21"/>
      <c r="AM15" s="21">
        <v>4</v>
      </c>
      <c r="AN15" s="21">
        <v>24</v>
      </c>
      <c r="AO15" s="21">
        <v>4</v>
      </c>
      <c r="AP15" s="21">
        <v>0</v>
      </c>
      <c r="AQ15" s="21">
        <v>1</v>
      </c>
      <c r="AR15" s="21"/>
      <c r="AS15" s="21"/>
      <c r="AT15" s="21"/>
      <c r="AU15" s="21"/>
      <c r="AV15" s="21"/>
      <c r="AW15" s="21">
        <v>4</v>
      </c>
      <c r="AX15" s="21">
        <v>24</v>
      </c>
      <c r="AY15" s="21">
        <v>0</v>
      </c>
      <c r="AZ15" s="21">
        <v>8</v>
      </c>
      <c r="BA15" s="21">
        <v>1</v>
      </c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>
        <v>3</v>
      </c>
      <c r="BM15" s="21">
        <v>18</v>
      </c>
      <c r="BN15" s="21">
        <v>0</v>
      </c>
      <c r="BO15" s="21">
        <v>11</v>
      </c>
      <c r="BP15" s="21">
        <v>2</v>
      </c>
      <c r="BQ15" s="21"/>
      <c r="BR15" s="21"/>
      <c r="BS15" s="21"/>
      <c r="BT15" s="21"/>
      <c r="BU15" s="21"/>
      <c r="BV15" s="21">
        <v>4</v>
      </c>
      <c r="BW15" s="21">
        <v>24</v>
      </c>
      <c r="BX15" s="21">
        <v>0</v>
      </c>
      <c r="BY15" s="21">
        <v>35</v>
      </c>
      <c r="BZ15" s="21">
        <v>2</v>
      </c>
      <c r="CA15" s="21">
        <v>7</v>
      </c>
      <c r="CB15" s="21">
        <v>42</v>
      </c>
      <c r="CC15" s="21">
        <v>0</v>
      </c>
      <c r="CD15" s="21">
        <v>28</v>
      </c>
      <c r="CE15" s="21">
        <v>1</v>
      </c>
      <c r="CF15" s="21"/>
      <c r="CG15" s="21"/>
      <c r="CH15" s="21"/>
      <c r="CI15" s="21"/>
      <c r="CJ15" s="21"/>
      <c r="CK15" s="21">
        <v>5</v>
      </c>
      <c r="CL15" s="21">
        <v>30</v>
      </c>
      <c r="CM15" s="21">
        <v>0</v>
      </c>
      <c r="CN15" s="21">
        <v>27</v>
      </c>
      <c r="CO15" s="21">
        <v>0</v>
      </c>
      <c r="CP15" s="21">
        <v>2</v>
      </c>
      <c r="CQ15" s="21">
        <v>12</v>
      </c>
      <c r="CR15" s="21">
        <v>0</v>
      </c>
      <c r="CS15" s="21">
        <v>13</v>
      </c>
      <c r="CT15" s="21">
        <v>0</v>
      </c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</row>
    <row r="16" spans="1:148" x14ac:dyDescent="0.25">
      <c r="A16" s="4" t="s">
        <v>13</v>
      </c>
      <c r="B16" s="5">
        <f t="shared" si="0"/>
        <v>59</v>
      </c>
      <c r="C16" s="15">
        <f>BW40</f>
        <v>354</v>
      </c>
      <c r="D16" s="15">
        <f>BX40</f>
        <v>7</v>
      </c>
      <c r="E16" s="15">
        <f>BY40</f>
        <v>244</v>
      </c>
      <c r="F16" s="15">
        <f>BZ40</f>
        <v>22</v>
      </c>
      <c r="G16" s="7">
        <f t="shared" si="1"/>
        <v>11.090909090909092</v>
      </c>
      <c r="H16" s="6">
        <v>2</v>
      </c>
      <c r="I16" s="6" t="s">
        <v>147</v>
      </c>
      <c r="J16" s="7"/>
      <c r="K16" s="7">
        <f t="shared" si="2"/>
        <v>16.09090909090909</v>
      </c>
      <c r="L16" s="7">
        <f t="shared" si="3"/>
        <v>4.1355932203389827</v>
      </c>
      <c r="N16" s="21"/>
      <c r="O16" s="21"/>
      <c r="P16" s="21"/>
      <c r="Q16" s="21"/>
      <c r="R16" s="21"/>
      <c r="S16" s="21">
        <v>3</v>
      </c>
      <c r="T16" s="21">
        <v>18</v>
      </c>
      <c r="U16" s="21">
        <v>0</v>
      </c>
      <c r="V16" s="21">
        <v>6</v>
      </c>
      <c r="W16" s="21">
        <v>0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>
        <v>2</v>
      </c>
      <c r="AN16" s="21">
        <v>12</v>
      </c>
      <c r="AO16" s="21">
        <v>0</v>
      </c>
      <c r="AP16" s="21">
        <v>6</v>
      </c>
      <c r="AQ16" s="21">
        <v>0</v>
      </c>
      <c r="AR16" s="21"/>
      <c r="AS16" s="21"/>
      <c r="AT16" s="21"/>
      <c r="AU16" s="21"/>
      <c r="AV16" s="21"/>
      <c r="AW16" s="21">
        <v>5</v>
      </c>
      <c r="AX16" s="21">
        <v>30</v>
      </c>
      <c r="AY16" s="21">
        <v>0</v>
      </c>
      <c r="AZ16" s="21">
        <v>14</v>
      </c>
      <c r="BA16" s="21">
        <v>2</v>
      </c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>
        <v>1</v>
      </c>
      <c r="BM16" s="21">
        <v>6</v>
      </c>
      <c r="BN16" s="21">
        <v>0</v>
      </c>
      <c r="BO16" s="21">
        <v>7</v>
      </c>
      <c r="BP16" s="21">
        <v>0</v>
      </c>
      <c r="BQ16" s="21"/>
      <c r="BR16" s="21"/>
      <c r="BS16" s="21"/>
      <c r="BT16" s="21"/>
      <c r="BU16" s="21"/>
      <c r="BV16" s="21">
        <v>6</v>
      </c>
      <c r="BW16" s="21">
        <v>36</v>
      </c>
      <c r="BX16" s="21">
        <v>0</v>
      </c>
      <c r="BY16" s="21">
        <v>34</v>
      </c>
      <c r="BZ16" s="21">
        <v>3</v>
      </c>
      <c r="CA16" s="21">
        <v>1</v>
      </c>
      <c r="CB16" s="21">
        <v>6</v>
      </c>
      <c r="CC16" s="21">
        <v>0</v>
      </c>
      <c r="CD16" s="21">
        <v>1</v>
      </c>
      <c r="CE16" s="21">
        <v>2</v>
      </c>
      <c r="CF16" s="21"/>
      <c r="CG16" s="21"/>
      <c r="CH16" s="21"/>
      <c r="CI16" s="21"/>
      <c r="CJ16" s="21"/>
      <c r="CK16" s="21">
        <v>2</v>
      </c>
      <c r="CL16" s="21">
        <v>12</v>
      </c>
      <c r="CM16" s="21">
        <v>0</v>
      </c>
      <c r="CN16" s="21">
        <v>22</v>
      </c>
      <c r="CO16" s="21">
        <v>0</v>
      </c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</row>
    <row r="17" spans="1:118" x14ac:dyDescent="0.25">
      <c r="A17" t="s">
        <v>14</v>
      </c>
      <c r="B17" s="5">
        <f t="shared" si="0"/>
        <v>79.400000000000006</v>
      </c>
      <c r="C17" s="15">
        <f>CB40</f>
        <v>478</v>
      </c>
      <c r="D17" s="15">
        <f>CC40</f>
        <v>12</v>
      </c>
      <c r="E17" s="15">
        <f>CD40</f>
        <v>249</v>
      </c>
      <c r="F17" s="15">
        <f>CE40</f>
        <v>23</v>
      </c>
      <c r="G17" s="7">
        <f t="shared" si="1"/>
        <v>10.826086956521738</v>
      </c>
      <c r="H17" s="6">
        <v>3</v>
      </c>
      <c r="I17" s="6" t="s">
        <v>289</v>
      </c>
      <c r="J17" s="6"/>
      <c r="K17" s="7">
        <f>C17/F17</f>
        <v>20.782608695652176</v>
      </c>
      <c r="L17" s="7">
        <f>6*E17/C17</f>
        <v>3.1255230125523012</v>
      </c>
      <c r="N17" s="21"/>
      <c r="O17" s="21"/>
      <c r="P17" s="21"/>
      <c r="Q17" s="21"/>
      <c r="R17" s="21"/>
      <c r="S17" s="21">
        <v>3</v>
      </c>
      <c r="T17" s="21">
        <v>18</v>
      </c>
      <c r="U17" s="21">
        <v>0</v>
      </c>
      <c r="V17" s="21">
        <v>13</v>
      </c>
      <c r="W17" s="21">
        <v>0</v>
      </c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>
        <v>3</v>
      </c>
      <c r="AN17" s="21">
        <v>18</v>
      </c>
      <c r="AO17" s="21">
        <v>0</v>
      </c>
      <c r="AP17" s="21">
        <v>13</v>
      </c>
      <c r="AQ17" s="21">
        <v>0</v>
      </c>
      <c r="AR17" s="21"/>
      <c r="AS17" s="21"/>
      <c r="AT17" s="21"/>
      <c r="AU17" s="21"/>
      <c r="AV17" s="21"/>
      <c r="AW17" s="21">
        <v>4</v>
      </c>
      <c r="AX17" s="21">
        <v>24</v>
      </c>
      <c r="AY17" s="21">
        <v>0</v>
      </c>
      <c r="AZ17" s="21">
        <v>13</v>
      </c>
      <c r="BA17" s="21">
        <v>1</v>
      </c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>
        <v>3</v>
      </c>
      <c r="BM17" s="21">
        <v>18</v>
      </c>
      <c r="BN17" s="21">
        <v>0</v>
      </c>
      <c r="BO17" s="21">
        <v>20</v>
      </c>
      <c r="BP17" s="21">
        <v>1</v>
      </c>
      <c r="BQ17" s="21"/>
      <c r="BR17" s="21"/>
      <c r="BS17" s="21"/>
      <c r="BT17" s="21"/>
      <c r="BU17" s="21"/>
      <c r="BV17" s="21">
        <v>4</v>
      </c>
      <c r="BW17" s="21">
        <v>24</v>
      </c>
      <c r="BX17" s="21">
        <v>0</v>
      </c>
      <c r="BY17" s="21">
        <v>18</v>
      </c>
      <c r="BZ17" s="21">
        <v>4</v>
      </c>
      <c r="CA17" s="21">
        <v>4</v>
      </c>
      <c r="CB17" s="21">
        <v>24</v>
      </c>
      <c r="CC17" s="21">
        <v>2</v>
      </c>
      <c r="CD17" s="21">
        <v>3</v>
      </c>
      <c r="CE17" s="21">
        <v>1</v>
      </c>
      <c r="CF17" s="21"/>
      <c r="CG17" s="21"/>
      <c r="CH17" s="21"/>
      <c r="CI17" s="21"/>
      <c r="CJ17" s="21"/>
      <c r="CK17" s="21">
        <v>4</v>
      </c>
      <c r="CL17" s="21">
        <v>24</v>
      </c>
      <c r="CM17" s="21">
        <v>0</v>
      </c>
      <c r="CN17" s="21">
        <v>15</v>
      </c>
      <c r="CO17" s="21">
        <v>2</v>
      </c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</row>
    <row r="18" spans="1:118" x14ac:dyDescent="0.25">
      <c r="A18" t="s">
        <v>200</v>
      </c>
      <c r="B18" s="5">
        <f t="shared" si="0"/>
        <v>57</v>
      </c>
      <c r="C18" s="15">
        <f>CL40</f>
        <v>342</v>
      </c>
      <c r="D18" s="15">
        <f>CM40</f>
        <v>2</v>
      </c>
      <c r="E18" s="15">
        <f>CN40</f>
        <v>276</v>
      </c>
      <c r="F18" s="15">
        <f>CO40</f>
        <v>16</v>
      </c>
      <c r="G18" s="7">
        <f t="shared" si="1"/>
        <v>17.25</v>
      </c>
      <c r="H18" s="6">
        <v>2</v>
      </c>
      <c r="I18" s="6" t="s">
        <v>96</v>
      </c>
      <c r="J18" s="6"/>
      <c r="K18" s="7">
        <f>C18/F18</f>
        <v>21.375</v>
      </c>
      <c r="L18" s="7">
        <f>6*E18/C18</f>
        <v>4.8421052631578947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</row>
    <row r="19" spans="1:118" x14ac:dyDescent="0.25">
      <c r="A19" t="s">
        <v>26</v>
      </c>
      <c r="B19" s="5">
        <f t="shared" si="0"/>
        <v>50</v>
      </c>
      <c r="C19" s="15">
        <f>CQ40</f>
        <v>300</v>
      </c>
      <c r="D19" s="15">
        <f>CR40</f>
        <v>4</v>
      </c>
      <c r="E19" s="15">
        <f>CS40</f>
        <v>200</v>
      </c>
      <c r="F19" s="15">
        <f>CT40</f>
        <v>20</v>
      </c>
      <c r="G19" s="7">
        <f t="shared" si="1"/>
        <v>10</v>
      </c>
      <c r="H19" s="6">
        <v>3</v>
      </c>
      <c r="I19" s="6" t="s">
        <v>287</v>
      </c>
      <c r="J19" s="6"/>
      <c r="K19" s="7">
        <f>C19/F19</f>
        <v>15</v>
      </c>
      <c r="L19" s="7">
        <f>6*E19/C19</f>
        <v>4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</row>
    <row r="20" spans="1:118" x14ac:dyDescent="0.25">
      <c r="A20" s="4" t="s">
        <v>15</v>
      </c>
      <c r="B20" s="5">
        <f t="shared" si="0"/>
        <v>32</v>
      </c>
      <c r="C20" s="15">
        <f>CV40</f>
        <v>192</v>
      </c>
      <c r="D20" s="15">
        <f>CW40</f>
        <v>1</v>
      </c>
      <c r="E20" s="15">
        <f>CX40</f>
        <v>124</v>
      </c>
      <c r="F20" s="15">
        <f>CY40</f>
        <v>10</v>
      </c>
      <c r="G20" s="7">
        <f>E20/F20</f>
        <v>12.4</v>
      </c>
      <c r="H20" s="6">
        <v>1</v>
      </c>
      <c r="I20" s="6" t="s">
        <v>155</v>
      </c>
      <c r="J20" s="7"/>
      <c r="K20" s="7">
        <f>C20/F20</f>
        <v>19.2</v>
      </c>
      <c r="L20" s="7">
        <f>6*E20/C20</f>
        <v>3.875</v>
      </c>
      <c r="N20" s="21"/>
      <c r="O20" s="21"/>
      <c r="P20" s="21"/>
      <c r="Q20" s="21"/>
      <c r="R20" s="21"/>
      <c r="S20" s="21">
        <v>5</v>
      </c>
      <c r="T20" s="21">
        <v>30</v>
      </c>
      <c r="U20" s="21">
        <v>0</v>
      </c>
      <c r="V20" s="21">
        <v>19</v>
      </c>
      <c r="W20" s="21">
        <v>0</v>
      </c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>
        <v>6</v>
      </c>
      <c r="AN20" s="21">
        <v>36</v>
      </c>
      <c r="AO20" s="21">
        <v>3</v>
      </c>
      <c r="AP20" s="21">
        <v>11</v>
      </c>
      <c r="AQ20" s="21">
        <v>3</v>
      </c>
      <c r="AR20" s="21"/>
      <c r="AS20" s="21"/>
      <c r="AT20" s="21"/>
      <c r="AU20" s="21"/>
      <c r="AV20" s="21"/>
      <c r="AW20" s="21">
        <v>6</v>
      </c>
      <c r="AX20" s="21">
        <v>36</v>
      </c>
      <c r="AY20" s="21">
        <v>1</v>
      </c>
      <c r="AZ20" s="21">
        <v>18</v>
      </c>
      <c r="BA20" s="21">
        <v>0</v>
      </c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>
        <v>5</v>
      </c>
      <c r="BM20" s="21">
        <v>30</v>
      </c>
      <c r="BN20" s="21">
        <v>1</v>
      </c>
      <c r="BO20" s="21">
        <v>26</v>
      </c>
      <c r="BP20" s="21">
        <v>0</v>
      </c>
      <c r="BQ20" s="21"/>
      <c r="BR20" s="21"/>
      <c r="BS20" s="21"/>
      <c r="BT20" s="21"/>
      <c r="BU20" s="21"/>
      <c r="BV20" s="21">
        <v>1</v>
      </c>
      <c r="BW20" s="21">
        <v>6</v>
      </c>
      <c r="BX20" s="21">
        <v>0</v>
      </c>
      <c r="BY20" s="21">
        <v>5</v>
      </c>
      <c r="BZ20" s="21">
        <v>0</v>
      </c>
      <c r="CA20" s="21">
        <v>6</v>
      </c>
      <c r="CB20" s="21">
        <v>36</v>
      </c>
      <c r="CC20" s="21">
        <v>2</v>
      </c>
      <c r="CD20" s="21">
        <v>9</v>
      </c>
      <c r="CE20" s="21">
        <v>1</v>
      </c>
      <c r="CF20" s="21"/>
      <c r="CG20" s="21"/>
      <c r="CH20" s="21"/>
      <c r="CI20" s="21"/>
      <c r="CJ20" s="21"/>
      <c r="CK20" s="21">
        <v>2</v>
      </c>
      <c r="CL20" s="21">
        <v>12</v>
      </c>
      <c r="CM20" s="21">
        <v>0</v>
      </c>
      <c r="CN20" s="21">
        <v>12</v>
      </c>
      <c r="CO20" s="21">
        <v>2</v>
      </c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</row>
    <row r="21" spans="1:118" x14ac:dyDescent="0.25">
      <c r="A21" s="1" t="s">
        <v>2</v>
      </c>
      <c r="B21" s="5"/>
      <c r="C21" s="15"/>
      <c r="D21" s="15"/>
      <c r="E21" s="15"/>
      <c r="F21" s="15"/>
      <c r="G21" s="6"/>
      <c r="H21" s="6"/>
      <c r="I21" s="6"/>
      <c r="J21" s="6"/>
      <c r="K21" s="6"/>
      <c r="L21" s="6"/>
      <c r="N21" s="21"/>
      <c r="O21" s="21"/>
      <c r="P21" s="21"/>
      <c r="Q21" s="21"/>
      <c r="R21" s="21"/>
      <c r="S21" s="21">
        <v>2</v>
      </c>
      <c r="T21" s="21">
        <v>12</v>
      </c>
      <c r="U21" s="21">
        <v>0</v>
      </c>
      <c r="V21" s="21">
        <v>4</v>
      </c>
      <c r="W21" s="21">
        <v>1</v>
      </c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>
        <v>3</v>
      </c>
      <c r="AN21" s="21">
        <v>18</v>
      </c>
      <c r="AO21" s="21">
        <v>1</v>
      </c>
      <c r="AP21" s="21">
        <v>3</v>
      </c>
      <c r="AQ21" s="21">
        <v>2</v>
      </c>
      <c r="AR21" s="21"/>
      <c r="AS21" s="21"/>
      <c r="AT21" s="21"/>
      <c r="AU21" s="21"/>
      <c r="AV21" s="21"/>
      <c r="AW21" s="21">
        <v>3</v>
      </c>
      <c r="AX21" s="21">
        <v>18</v>
      </c>
      <c r="AY21" s="21">
        <v>2</v>
      </c>
      <c r="AZ21" s="21">
        <v>3</v>
      </c>
      <c r="BA21" s="21">
        <v>2</v>
      </c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>
        <v>3</v>
      </c>
      <c r="BW21" s="21">
        <v>18</v>
      </c>
      <c r="BX21" s="21">
        <v>0</v>
      </c>
      <c r="BY21" s="21">
        <v>9</v>
      </c>
      <c r="BZ21" s="21">
        <v>2</v>
      </c>
      <c r="CA21" s="21">
        <v>2</v>
      </c>
      <c r="CB21" s="21">
        <v>12</v>
      </c>
      <c r="CC21" s="21">
        <v>0</v>
      </c>
      <c r="CD21" s="21">
        <v>11</v>
      </c>
      <c r="CE21" s="21">
        <v>1</v>
      </c>
      <c r="CF21" s="21"/>
      <c r="CG21" s="21"/>
      <c r="CH21" s="21"/>
      <c r="CI21" s="21"/>
      <c r="CJ21" s="21"/>
      <c r="CK21" s="21">
        <v>4</v>
      </c>
      <c r="CL21" s="21">
        <v>24</v>
      </c>
      <c r="CM21" s="21">
        <v>0</v>
      </c>
      <c r="CN21" s="21">
        <v>16</v>
      </c>
      <c r="CO21" s="21">
        <v>1</v>
      </c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</row>
    <row r="22" spans="1:118" x14ac:dyDescent="0.25">
      <c r="A22" s="2" t="s">
        <v>277</v>
      </c>
      <c r="B22" s="5">
        <f t="shared" si="0"/>
        <v>5</v>
      </c>
      <c r="C22" s="15">
        <f>DA40</f>
        <v>30</v>
      </c>
      <c r="D22" s="15">
        <f>DB40</f>
        <v>0</v>
      </c>
      <c r="E22" s="15">
        <f>DC40</f>
        <v>37</v>
      </c>
      <c r="F22" s="15">
        <f>DD40</f>
        <v>1</v>
      </c>
      <c r="G22" s="6"/>
      <c r="H22" s="6"/>
      <c r="I22" s="6"/>
      <c r="J22" s="6"/>
      <c r="K22" s="6"/>
      <c r="L22" s="6"/>
      <c r="N22" s="21"/>
      <c r="O22" s="21"/>
      <c r="P22" s="21"/>
      <c r="Q22" s="21"/>
      <c r="R22" s="21"/>
      <c r="S22" s="21">
        <v>4</v>
      </c>
      <c r="T22" s="21">
        <v>24</v>
      </c>
      <c r="U22" s="21">
        <v>0</v>
      </c>
      <c r="V22" s="21">
        <v>15</v>
      </c>
      <c r="W22" s="21">
        <v>0</v>
      </c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>
        <v>4</v>
      </c>
      <c r="AN22" s="21">
        <v>24</v>
      </c>
      <c r="AO22" s="21">
        <v>0</v>
      </c>
      <c r="AP22" s="21">
        <v>26</v>
      </c>
      <c r="AQ22" s="21">
        <v>1</v>
      </c>
      <c r="AR22" s="21"/>
      <c r="AS22" s="21"/>
      <c r="AT22" s="21"/>
      <c r="AU22" s="21"/>
      <c r="AV22" s="21"/>
      <c r="AW22" s="21">
        <v>4</v>
      </c>
      <c r="AX22" s="21">
        <v>24</v>
      </c>
      <c r="AY22" s="21">
        <v>0</v>
      </c>
      <c r="AZ22" s="21">
        <v>14</v>
      </c>
      <c r="BA22" s="21">
        <v>0</v>
      </c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>
        <v>1</v>
      </c>
      <c r="BW22" s="21">
        <v>6</v>
      </c>
      <c r="BX22" s="21">
        <v>0</v>
      </c>
      <c r="BY22" s="21">
        <v>1</v>
      </c>
      <c r="BZ22" s="21">
        <v>1</v>
      </c>
      <c r="CA22" s="21">
        <v>5</v>
      </c>
      <c r="CB22" s="21">
        <v>30</v>
      </c>
      <c r="CC22" s="21">
        <v>1</v>
      </c>
      <c r="CD22" s="21">
        <v>22</v>
      </c>
      <c r="CE22" s="21">
        <v>0</v>
      </c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</row>
    <row r="23" spans="1:118" x14ac:dyDescent="0.25">
      <c r="A23" t="s">
        <v>283</v>
      </c>
      <c r="B23" s="5">
        <f t="shared" si="0"/>
        <v>2</v>
      </c>
      <c r="C23" s="15">
        <f>EE40</f>
        <v>12</v>
      </c>
      <c r="D23" s="15">
        <f>EF40</f>
        <v>0</v>
      </c>
      <c r="E23" s="15">
        <f>EG40</f>
        <v>14</v>
      </c>
      <c r="F23" s="15">
        <f>EH40</f>
        <v>1</v>
      </c>
      <c r="G23" s="6"/>
      <c r="H23" s="6"/>
      <c r="I23" s="6"/>
      <c r="J23" s="6"/>
      <c r="K23" s="6"/>
      <c r="L23" s="6"/>
      <c r="N23" s="21"/>
      <c r="O23" s="21"/>
      <c r="P23" s="21"/>
      <c r="Q23" s="21"/>
      <c r="R23" s="21"/>
      <c r="S23" s="21">
        <v>3</v>
      </c>
      <c r="T23" s="21">
        <v>18</v>
      </c>
      <c r="U23" s="21">
        <v>0</v>
      </c>
      <c r="V23" s="21">
        <v>8</v>
      </c>
      <c r="W23" s="21">
        <v>3</v>
      </c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>
        <v>7</v>
      </c>
      <c r="AN23" s="21">
        <v>42</v>
      </c>
      <c r="AO23" s="21">
        <v>0</v>
      </c>
      <c r="AP23" s="21">
        <v>18</v>
      </c>
      <c r="AQ23" s="21">
        <v>1</v>
      </c>
      <c r="AR23" s="21"/>
      <c r="AS23" s="21"/>
      <c r="AT23" s="21"/>
      <c r="AU23" s="21"/>
      <c r="AV23" s="21"/>
      <c r="AW23" s="21">
        <v>6</v>
      </c>
      <c r="AX23" s="21">
        <v>36</v>
      </c>
      <c r="AY23" s="21">
        <v>0</v>
      </c>
      <c r="AZ23" s="21">
        <v>22</v>
      </c>
      <c r="BA23" s="21">
        <v>0</v>
      </c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>
        <v>3</v>
      </c>
      <c r="BW23" s="21">
        <v>18</v>
      </c>
      <c r="BX23" s="21">
        <v>0</v>
      </c>
      <c r="BY23" s="21">
        <v>10</v>
      </c>
      <c r="BZ23" s="21">
        <v>2</v>
      </c>
      <c r="CA23" s="21">
        <v>4</v>
      </c>
      <c r="CB23" s="21">
        <v>24</v>
      </c>
      <c r="CC23" s="21">
        <v>0</v>
      </c>
      <c r="CD23" s="21">
        <v>14</v>
      </c>
      <c r="CE23" s="21">
        <v>4</v>
      </c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</row>
    <row r="24" spans="1:118" x14ac:dyDescent="0.25">
      <c r="A24" t="s">
        <v>278</v>
      </c>
      <c r="B24" s="5">
        <f t="shared" si="0"/>
        <v>3</v>
      </c>
      <c r="C24" s="15">
        <f>DF40</f>
        <v>18</v>
      </c>
      <c r="D24" s="15">
        <f>DG40</f>
        <v>0</v>
      </c>
      <c r="E24" s="15">
        <f>DH40</f>
        <v>14</v>
      </c>
      <c r="F24" s="15">
        <f>DI40</f>
        <v>0</v>
      </c>
      <c r="G24" s="6"/>
      <c r="H24" s="6"/>
      <c r="I24" s="6"/>
      <c r="J24" s="6"/>
      <c r="K24" s="6"/>
      <c r="L24" s="6"/>
      <c r="N24" s="21"/>
      <c r="O24" s="21"/>
      <c r="P24" s="21"/>
      <c r="Q24" s="21"/>
      <c r="R24" s="21"/>
      <c r="S24" s="21">
        <v>4</v>
      </c>
      <c r="T24" s="21">
        <v>24</v>
      </c>
      <c r="U24" s="21">
        <v>0</v>
      </c>
      <c r="V24" s="21">
        <v>5</v>
      </c>
      <c r="W24" s="21">
        <v>1</v>
      </c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>
        <v>2</v>
      </c>
      <c r="AN24" s="21">
        <v>12</v>
      </c>
      <c r="AO24" s="21">
        <v>0</v>
      </c>
      <c r="AP24" s="21">
        <v>2</v>
      </c>
      <c r="AQ24" s="21">
        <v>3</v>
      </c>
      <c r="AR24" s="21"/>
      <c r="AS24" s="21"/>
      <c r="AT24" s="21"/>
      <c r="AU24" s="21"/>
      <c r="AV24" s="21"/>
      <c r="AW24" s="21">
        <v>4</v>
      </c>
      <c r="AX24" s="21">
        <v>24</v>
      </c>
      <c r="AY24" s="21">
        <v>0</v>
      </c>
      <c r="AZ24" s="21">
        <v>29</v>
      </c>
      <c r="BA24" s="21">
        <v>1</v>
      </c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>
        <v>4</v>
      </c>
      <c r="CB24" s="21">
        <v>24</v>
      </c>
      <c r="CC24" s="21">
        <v>0</v>
      </c>
      <c r="CD24" s="21">
        <v>20</v>
      </c>
      <c r="CE24" s="21">
        <v>0</v>
      </c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</row>
    <row r="25" spans="1:118" x14ac:dyDescent="0.25">
      <c r="A25" t="s">
        <v>22</v>
      </c>
      <c r="B25" s="5">
        <f t="shared" si="0"/>
        <v>6</v>
      </c>
      <c r="C25" s="15">
        <f>AI40</f>
        <v>36</v>
      </c>
      <c r="D25" s="15">
        <f>AJ40</f>
        <v>1</v>
      </c>
      <c r="E25" s="15">
        <f>AK40</f>
        <v>30</v>
      </c>
      <c r="F25" s="15">
        <f>AL40</f>
        <v>2</v>
      </c>
      <c r="G25" s="6"/>
      <c r="H25" s="6"/>
      <c r="I25" s="6"/>
      <c r="J25" s="6"/>
      <c r="K25" s="6"/>
      <c r="L25" s="6"/>
      <c r="N25" s="21"/>
      <c r="O25" s="21"/>
      <c r="P25" s="21"/>
      <c r="Q25" s="21"/>
      <c r="R25" s="21"/>
      <c r="S25" s="21">
        <v>3</v>
      </c>
      <c r="T25" s="21">
        <v>18</v>
      </c>
      <c r="U25" s="21">
        <v>0</v>
      </c>
      <c r="V25" s="21">
        <v>19</v>
      </c>
      <c r="W25" s="21">
        <v>0</v>
      </c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>
        <v>4</v>
      </c>
      <c r="AN25" s="21">
        <v>24</v>
      </c>
      <c r="AO25" s="21">
        <v>1</v>
      </c>
      <c r="AP25" s="21">
        <v>10</v>
      </c>
      <c r="AQ25" s="21">
        <v>2</v>
      </c>
      <c r="AR25" s="21"/>
      <c r="AS25" s="21"/>
      <c r="AT25" s="21"/>
      <c r="AU25" s="21"/>
      <c r="AV25" s="21"/>
      <c r="AW25" s="21">
        <v>7</v>
      </c>
      <c r="AX25" s="21">
        <v>42</v>
      </c>
      <c r="AY25" s="21">
        <v>0</v>
      </c>
      <c r="AZ25" s="21">
        <v>22</v>
      </c>
      <c r="BA25" s="21">
        <v>1</v>
      </c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>
        <v>4</v>
      </c>
      <c r="CB25" s="21">
        <v>24</v>
      </c>
      <c r="CC25" s="21">
        <v>0</v>
      </c>
      <c r="CD25" s="21">
        <v>17</v>
      </c>
      <c r="CE25" s="21">
        <v>1</v>
      </c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</row>
    <row r="26" spans="1:118" x14ac:dyDescent="0.25">
      <c r="A26" t="s">
        <v>281</v>
      </c>
      <c r="B26" s="5">
        <f t="shared" si="0"/>
        <v>1</v>
      </c>
      <c r="C26" s="15">
        <f>DU40</f>
        <v>6</v>
      </c>
      <c r="D26" s="15">
        <f>DV40</f>
        <v>0</v>
      </c>
      <c r="E26" s="15">
        <f>DW40</f>
        <v>2</v>
      </c>
      <c r="F26" s="15">
        <f>DX40</f>
        <v>0</v>
      </c>
      <c r="G26" s="6"/>
      <c r="H26" s="6"/>
      <c r="I26" s="6"/>
      <c r="J26" s="6"/>
      <c r="K26" s="6"/>
      <c r="L26" s="6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</row>
    <row r="27" spans="1:118" x14ac:dyDescent="0.25">
      <c r="A27" t="s">
        <v>284</v>
      </c>
      <c r="B27" s="5">
        <f t="shared" si="0"/>
        <v>5</v>
      </c>
      <c r="C27" s="15">
        <f>EJ40</f>
        <v>30</v>
      </c>
      <c r="D27" s="15">
        <f>EK40</f>
        <v>0</v>
      </c>
      <c r="E27" s="15">
        <f>EL40</f>
        <v>16</v>
      </c>
      <c r="F27" s="15">
        <f>EM40</f>
        <v>0</v>
      </c>
      <c r="G27" s="6"/>
      <c r="H27" s="6"/>
      <c r="I27" s="6"/>
      <c r="J27" s="6"/>
      <c r="K27" s="6"/>
      <c r="L27" s="6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</row>
    <row r="28" spans="1:118" x14ac:dyDescent="0.25">
      <c r="A28" t="s">
        <v>282</v>
      </c>
      <c r="B28" s="5">
        <f t="shared" si="0"/>
        <v>6</v>
      </c>
      <c r="C28" s="15">
        <f>DZ40</f>
        <v>36</v>
      </c>
      <c r="D28" s="15">
        <f>EA40</f>
        <v>0</v>
      </c>
      <c r="E28" s="15">
        <f>EB40</f>
        <v>22</v>
      </c>
      <c r="F28" s="15">
        <f>EC40</f>
        <v>2</v>
      </c>
      <c r="G28" s="6"/>
      <c r="H28" s="6"/>
      <c r="I28" s="6"/>
      <c r="J28" s="6"/>
      <c r="K28" s="6"/>
      <c r="L28" s="6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</row>
    <row r="29" spans="1:118" x14ac:dyDescent="0.25">
      <c r="A29" t="s">
        <v>704</v>
      </c>
      <c r="B29" s="5">
        <f t="shared" si="0"/>
        <v>9</v>
      </c>
      <c r="C29" s="15">
        <f>CG40</f>
        <v>54</v>
      </c>
      <c r="D29" s="15">
        <f>CH40</f>
        <v>0</v>
      </c>
      <c r="E29" s="15">
        <f>CI40</f>
        <v>39</v>
      </c>
      <c r="F29" s="15">
        <f>CJ40</f>
        <v>3</v>
      </c>
      <c r="G29" s="6"/>
      <c r="H29" s="6"/>
      <c r="I29" s="6"/>
      <c r="J29" s="6"/>
      <c r="K29" s="6"/>
      <c r="L29" s="6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</row>
    <row r="30" spans="1:118" x14ac:dyDescent="0.25">
      <c r="A30" t="s">
        <v>241</v>
      </c>
      <c r="B30" s="5">
        <f t="shared" si="0"/>
        <v>5</v>
      </c>
      <c r="C30" s="15">
        <f>EO40</f>
        <v>30</v>
      </c>
      <c r="D30" s="15">
        <f>EP40</f>
        <v>0</v>
      </c>
      <c r="E30" s="15">
        <f>EQ40</f>
        <v>17</v>
      </c>
      <c r="F30" s="15">
        <f>ER40</f>
        <v>4</v>
      </c>
      <c r="G30" s="6"/>
      <c r="H30" s="6">
        <v>1</v>
      </c>
      <c r="I30" s="6" t="s">
        <v>49</v>
      </c>
      <c r="J30" s="6"/>
      <c r="K30" s="6"/>
      <c r="L30" s="6"/>
      <c r="N30" s="21"/>
      <c r="O30" s="21"/>
      <c r="P30" s="21"/>
      <c r="Q30" s="21"/>
      <c r="R30" s="21"/>
      <c r="S30" s="21">
        <v>4</v>
      </c>
      <c r="T30" s="21">
        <v>24</v>
      </c>
      <c r="U30" s="21">
        <v>0</v>
      </c>
      <c r="V30" s="21">
        <v>12</v>
      </c>
      <c r="W30" s="21">
        <v>0</v>
      </c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>
        <v>7</v>
      </c>
      <c r="AN30" s="21">
        <v>42</v>
      </c>
      <c r="AO30" s="21">
        <v>1</v>
      </c>
      <c r="AP30" s="21">
        <v>11</v>
      </c>
      <c r="AQ30" s="21">
        <v>0</v>
      </c>
      <c r="AR30" s="21"/>
      <c r="AS30" s="21"/>
      <c r="AT30" s="21"/>
      <c r="AU30" s="21"/>
      <c r="AV30" s="21"/>
      <c r="AW30" s="21">
        <v>4</v>
      </c>
      <c r="AX30" s="21">
        <v>24</v>
      </c>
      <c r="AY30" s="21">
        <v>0</v>
      </c>
      <c r="AZ30" s="21">
        <v>12</v>
      </c>
      <c r="BA30" s="21">
        <v>1</v>
      </c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>
        <v>7</v>
      </c>
      <c r="CB30" s="21">
        <v>42</v>
      </c>
      <c r="CC30" s="21">
        <v>3</v>
      </c>
      <c r="CD30" s="21">
        <v>17</v>
      </c>
      <c r="CE30" s="21">
        <v>0</v>
      </c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</row>
    <row r="31" spans="1:118" x14ac:dyDescent="0.25">
      <c r="A31" t="s">
        <v>4</v>
      </c>
      <c r="B31" s="9">
        <f>TRUNC(C31/6)+0.1*(C31-6*TRUNC(C31/6))</f>
        <v>902.1</v>
      </c>
      <c r="C31" s="16">
        <f>SUM(C3:C30)</f>
        <v>5413</v>
      </c>
      <c r="D31" s="16">
        <f>SUM(D3:D30)</f>
        <v>95</v>
      </c>
      <c r="E31" s="16">
        <f>SUM(E3:E30)</f>
        <v>3195</v>
      </c>
      <c r="F31" s="16">
        <f>SUM(F3:F30)</f>
        <v>244</v>
      </c>
      <c r="G31" s="8">
        <f>E31/F31</f>
        <v>13.094262295081966</v>
      </c>
      <c r="H31" s="16">
        <f>SUM(H3:H30)</f>
        <v>26</v>
      </c>
      <c r="I31" s="8"/>
      <c r="J31" s="8"/>
      <c r="K31" s="8">
        <f>C31/F31</f>
        <v>22.184426229508198</v>
      </c>
      <c r="L31" s="8">
        <f>6*E31/C31</f>
        <v>3.5414742287086645</v>
      </c>
      <c r="N31" s="21"/>
      <c r="O31" s="21"/>
      <c r="P31" s="21"/>
      <c r="Q31" s="21"/>
      <c r="R31" s="21"/>
      <c r="S31" s="21">
        <v>4</v>
      </c>
      <c r="T31" s="21">
        <v>24</v>
      </c>
      <c r="U31" s="21">
        <v>1</v>
      </c>
      <c r="V31" s="21">
        <v>11</v>
      </c>
      <c r="W31" s="21">
        <v>1</v>
      </c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>
        <v>3</v>
      </c>
      <c r="AN31" s="21">
        <v>18</v>
      </c>
      <c r="AO31" s="21">
        <v>0</v>
      </c>
      <c r="AP31" s="21">
        <v>7</v>
      </c>
      <c r="AQ31" s="21">
        <v>1</v>
      </c>
      <c r="AR31" s="21"/>
      <c r="AS31" s="21"/>
      <c r="AT31" s="21"/>
      <c r="AU31" s="21"/>
      <c r="AV31" s="21"/>
      <c r="AW31" s="21">
        <v>4</v>
      </c>
      <c r="AX31" s="21">
        <v>24</v>
      </c>
      <c r="AY31" s="21">
        <v>0</v>
      </c>
      <c r="AZ31" s="21">
        <v>14</v>
      </c>
      <c r="BA31" s="21">
        <v>0</v>
      </c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</row>
    <row r="32" spans="1:118" x14ac:dyDescent="0.25">
      <c r="B32" s="6"/>
      <c r="C32" s="6"/>
      <c r="D32" s="6"/>
      <c r="E32" s="6"/>
      <c r="F32" s="6"/>
      <c r="G32" s="7"/>
      <c r="H32" s="7"/>
      <c r="I32" s="7"/>
      <c r="J32" s="7"/>
      <c r="K32" s="7"/>
      <c r="L32" s="7"/>
      <c r="N32" s="21"/>
      <c r="O32" s="21"/>
      <c r="P32" s="21"/>
      <c r="Q32" s="21"/>
      <c r="R32" s="21"/>
      <c r="S32" s="21">
        <v>5</v>
      </c>
      <c r="T32" s="21">
        <v>30</v>
      </c>
      <c r="U32" s="21">
        <v>1</v>
      </c>
      <c r="V32" s="21">
        <v>12</v>
      </c>
      <c r="W32" s="21">
        <v>1</v>
      </c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>
        <v>4</v>
      </c>
      <c r="AN32" s="21">
        <v>24</v>
      </c>
      <c r="AO32" s="21">
        <v>2</v>
      </c>
      <c r="AP32" s="21">
        <v>4</v>
      </c>
      <c r="AQ32" s="21">
        <v>0</v>
      </c>
      <c r="AR32" s="21"/>
      <c r="AS32" s="21"/>
      <c r="AT32" s="21"/>
      <c r="AU32" s="21"/>
      <c r="AV32" s="21"/>
      <c r="AW32" s="21">
        <v>3</v>
      </c>
      <c r="AX32" s="21">
        <v>18</v>
      </c>
      <c r="AY32" s="21">
        <v>2</v>
      </c>
      <c r="AZ32" s="21">
        <v>11</v>
      </c>
      <c r="BA32" s="21">
        <v>0</v>
      </c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</row>
    <row r="33" spans="1:148" x14ac:dyDescent="0.25">
      <c r="A33" s="1" t="s">
        <v>19</v>
      </c>
      <c r="L33" s="6"/>
      <c r="N33" s="21"/>
      <c r="O33" s="21"/>
      <c r="P33" s="21"/>
      <c r="Q33" s="21"/>
      <c r="R33" s="21"/>
      <c r="S33" s="21">
        <v>3</v>
      </c>
      <c r="T33" s="21">
        <v>18</v>
      </c>
      <c r="U33" s="21">
        <v>0</v>
      </c>
      <c r="V33" s="21">
        <v>12</v>
      </c>
      <c r="W33" s="21">
        <v>0</v>
      </c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M33" s="21">
        <v>3</v>
      </c>
      <c r="AN33" s="21">
        <v>18</v>
      </c>
      <c r="AO33" s="21">
        <v>1</v>
      </c>
      <c r="AP33" s="21">
        <v>6</v>
      </c>
      <c r="AQ33" s="21">
        <v>1</v>
      </c>
      <c r="AR33" s="21"/>
      <c r="AS33" s="21"/>
      <c r="AT33" s="21"/>
      <c r="AU33" s="21"/>
      <c r="AV33" s="21"/>
      <c r="AW33" s="21">
        <v>4</v>
      </c>
      <c r="AX33" s="21">
        <v>24</v>
      </c>
      <c r="AY33" s="21">
        <v>1</v>
      </c>
      <c r="AZ33" s="21">
        <v>11</v>
      </c>
      <c r="BA33" s="21">
        <v>0</v>
      </c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</row>
    <row r="34" spans="1:148" x14ac:dyDescent="0.25">
      <c r="A34" s="6" t="s">
        <v>14</v>
      </c>
      <c r="B34" s="6" t="s">
        <v>68</v>
      </c>
      <c r="C34" s="6"/>
      <c r="D34" s="6" t="s">
        <v>124</v>
      </c>
      <c r="E34" s="6"/>
      <c r="L34" s="6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</row>
    <row r="35" spans="1:148" x14ac:dyDescent="0.25">
      <c r="A35" s="6" t="s">
        <v>180</v>
      </c>
      <c r="B35" s="6" t="s">
        <v>102</v>
      </c>
      <c r="C35" s="6"/>
      <c r="D35" s="6" t="s">
        <v>294</v>
      </c>
      <c r="E35" s="6"/>
      <c r="L35" s="6"/>
      <c r="N35" s="21"/>
      <c r="O35" s="21"/>
      <c r="P35" s="21"/>
      <c r="Q35" s="21"/>
      <c r="R35" s="21"/>
      <c r="S35" s="21">
        <v>1</v>
      </c>
      <c r="T35" s="21">
        <v>6</v>
      </c>
      <c r="U35" s="21">
        <v>0</v>
      </c>
      <c r="V35" s="21">
        <v>4</v>
      </c>
      <c r="W35" s="21">
        <v>0</v>
      </c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M35" s="21">
        <v>7</v>
      </c>
      <c r="AN35" s="21">
        <v>42</v>
      </c>
      <c r="AO35" s="21">
        <v>1</v>
      </c>
      <c r="AP35" s="21">
        <v>11</v>
      </c>
      <c r="AQ35" s="21">
        <v>1</v>
      </c>
      <c r="AR35" s="21"/>
      <c r="AS35" s="21"/>
      <c r="AT35" s="21"/>
      <c r="AU35" s="21"/>
      <c r="AV35" s="21"/>
      <c r="AW35" s="21">
        <v>5</v>
      </c>
      <c r="AX35" s="21">
        <v>30</v>
      </c>
      <c r="AY35" s="21">
        <v>0</v>
      </c>
      <c r="AZ35" s="21">
        <v>16</v>
      </c>
      <c r="BA35" s="21">
        <v>2</v>
      </c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</row>
    <row r="36" spans="1:148" x14ac:dyDescent="0.25"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>
        <v>6</v>
      </c>
      <c r="AN36" s="21">
        <v>36</v>
      </c>
      <c r="AO36" s="21">
        <v>2</v>
      </c>
      <c r="AP36" s="21">
        <v>6</v>
      </c>
      <c r="AQ36" s="21">
        <v>2</v>
      </c>
      <c r="AR36" s="21"/>
      <c r="AS36" s="21"/>
      <c r="AT36" s="21"/>
      <c r="AU36" s="21"/>
      <c r="AV36" s="21"/>
      <c r="AW36" s="21">
        <v>3</v>
      </c>
      <c r="AX36" s="21">
        <v>18</v>
      </c>
      <c r="AY36" s="21">
        <v>0</v>
      </c>
      <c r="AZ36" s="21">
        <v>6</v>
      </c>
      <c r="BA36" s="21">
        <v>1</v>
      </c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</row>
    <row r="37" spans="1:148" x14ac:dyDescent="0.25">
      <c r="A37" s="1" t="s">
        <v>90</v>
      </c>
      <c r="B37" s="6"/>
      <c r="L37" s="6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</row>
    <row r="38" spans="1:148" x14ac:dyDescent="0.25">
      <c r="A38" s="1"/>
      <c r="B38" s="6" t="s">
        <v>81</v>
      </c>
      <c r="C38" s="6" t="s">
        <v>184</v>
      </c>
      <c r="D38" s="6" t="s">
        <v>285</v>
      </c>
      <c r="E38" s="6"/>
      <c r="F38" s="17" t="s">
        <v>148</v>
      </c>
      <c r="H38" s="6"/>
      <c r="L38" s="6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</row>
    <row r="39" spans="1:148" x14ac:dyDescent="0.25">
      <c r="A39" s="1"/>
      <c r="B39" s="6" t="s">
        <v>9</v>
      </c>
      <c r="C39" s="6" t="s">
        <v>37</v>
      </c>
      <c r="D39" s="6" t="s">
        <v>102</v>
      </c>
      <c r="E39" s="6"/>
      <c r="F39" s="17" t="s">
        <v>295</v>
      </c>
      <c r="H39" s="6"/>
      <c r="L39" s="6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</row>
    <row r="40" spans="1:148" x14ac:dyDescent="0.25">
      <c r="A40" s="1"/>
      <c r="B40" s="6" t="s">
        <v>14</v>
      </c>
      <c r="C40" s="6" t="s">
        <v>289</v>
      </c>
      <c r="D40" s="6" t="s">
        <v>68</v>
      </c>
      <c r="E40" s="6"/>
      <c r="F40" s="17" t="s">
        <v>296</v>
      </c>
      <c r="H40" s="6"/>
      <c r="L40" s="6"/>
      <c r="N40" s="21">
        <f>TRUNC(O40/6)+0.1*(O40-6*TRUNC(O40/6))</f>
        <v>23</v>
      </c>
      <c r="O40" s="21">
        <f>SUM(O4:O39)</f>
        <v>138</v>
      </c>
      <c r="P40" s="21">
        <f>SUM(P4:P39)</f>
        <v>2</v>
      </c>
      <c r="Q40" s="21">
        <f>SUM(Q4:Q39)</f>
        <v>94</v>
      </c>
      <c r="R40" s="21">
        <f>SUM(R4:R39)</f>
        <v>6</v>
      </c>
      <c r="S40" s="21">
        <f>TRUNC(T40/6)+0.1*(T40-6*TRUNC(T40/6))</f>
        <v>95</v>
      </c>
      <c r="T40" s="21">
        <f>SUM(T4:T39)</f>
        <v>570</v>
      </c>
      <c r="U40" s="21">
        <f>SUM(U4:U39)</f>
        <v>8</v>
      </c>
      <c r="V40" s="21">
        <f>SUM(V4:V39)</f>
        <v>297</v>
      </c>
      <c r="W40" s="21">
        <f>SUM(W4:W39)</f>
        <v>19</v>
      </c>
      <c r="X40" s="21">
        <f>TRUNC(Y40/6)+0.1*(Y40-6*TRUNC(Y40/6))</f>
        <v>27.1</v>
      </c>
      <c r="Y40" s="21">
        <f>SUM(Y4:Y39)</f>
        <v>163</v>
      </c>
      <c r="Z40" s="21">
        <f>SUM(Z4:Z39)</f>
        <v>1</v>
      </c>
      <c r="AA40" s="21">
        <f>SUM(AA4:AA39)</f>
        <v>109</v>
      </c>
      <c r="AB40" s="21">
        <f>SUM(AB4:AB39)</f>
        <v>5</v>
      </c>
      <c r="AC40" s="21">
        <f>TRUNC(AD40/6)+0.1*(AD40-6*TRUNC(AD40/6))</f>
        <v>44</v>
      </c>
      <c r="AD40" s="21">
        <f>SUM(AD4:AD39)</f>
        <v>264</v>
      </c>
      <c r="AE40" s="21">
        <f>SUM(AE4:AE39)</f>
        <v>4</v>
      </c>
      <c r="AF40" s="21">
        <f>SUM(AF4:AF39)</f>
        <v>187</v>
      </c>
      <c r="AG40" s="21">
        <f>SUM(AG4:AG39)</f>
        <v>11</v>
      </c>
      <c r="AH40" s="21">
        <f>TRUNC(AI40/6)+0.1*(AI40-6*TRUNC(AI40/6))</f>
        <v>6</v>
      </c>
      <c r="AI40" s="21">
        <f>SUM(AI4:AI39)</f>
        <v>36</v>
      </c>
      <c r="AJ40" s="21">
        <f>SUM(AJ4:AJ39)</f>
        <v>1</v>
      </c>
      <c r="AK40" s="21">
        <f>SUM(AK4:AK39)</f>
        <v>30</v>
      </c>
      <c r="AL40" s="21">
        <f>SUM(AL4:AL39)</f>
        <v>2</v>
      </c>
      <c r="AM40" s="21">
        <f>TRUNC(AN40/6)+0.1*(AN40-6*TRUNC(AN40/6))</f>
        <v>113.3</v>
      </c>
      <c r="AN40" s="21">
        <f>SUM(AN4:AN39)</f>
        <v>681</v>
      </c>
      <c r="AO40" s="21">
        <f>SUM(AO4:AO39)</f>
        <v>27</v>
      </c>
      <c r="AP40" s="21">
        <f>SUM(AP4:AP39)</f>
        <v>232</v>
      </c>
      <c r="AQ40" s="21">
        <f>SUM(AQ4:AQ39)</f>
        <v>31</v>
      </c>
      <c r="AR40" s="21">
        <f>TRUNC(AS40/6)+0.1*(AS40-6*TRUNC(AS40/6))</f>
        <v>17</v>
      </c>
      <c r="AS40" s="21">
        <f>SUM(AS4:AS39)</f>
        <v>102</v>
      </c>
      <c r="AT40" s="21">
        <f>SUM(AT4:AT39)</f>
        <v>2</v>
      </c>
      <c r="AU40" s="21">
        <f>SUM(AU4:AU39)</f>
        <v>77</v>
      </c>
      <c r="AV40" s="21">
        <f>SUM(AV4:AV39)</f>
        <v>3</v>
      </c>
      <c r="AW40" s="21">
        <f>TRUNC(AX40/6)+0.1*(AX40-6*TRUNC(AX40/6))</f>
        <v>118</v>
      </c>
      <c r="AX40" s="21">
        <f>SUM(AX4:AX39)</f>
        <v>708</v>
      </c>
      <c r="AY40" s="21">
        <f>SUM(AY4:AY39)</f>
        <v>13</v>
      </c>
      <c r="AZ40" s="21">
        <f>SUM(AZ4:AZ39)</f>
        <v>323</v>
      </c>
      <c r="BA40" s="21">
        <f>SUM(BA4:BA39)</f>
        <v>27</v>
      </c>
      <c r="BB40" s="21">
        <f>TRUNC(BC40/6)+0.1*(BC40-6*TRUNC(BC40/6))</f>
        <v>27</v>
      </c>
      <c r="BC40" s="21">
        <f>SUM(BC4:BC39)</f>
        <v>162</v>
      </c>
      <c r="BD40" s="21">
        <f>SUM(BD4:BD39)</f>
        <v>6</v>
      </c>
      <c r="BE40" s="21">
        <f>SUM(BE4:BE39)</f>
        <v>65</v>
      </c>
      <c r="BF40" s="21">
        <f>SUM(BF4:BF39)</f>
        <v>7</v>
      </c>
      <c r="BG40" s="21">
        <f>TRUNC(BH40/6)+0.1*(BH40-6*TRUNC(BH40/6))</f>
        <v>37</v>
      </c>
      <c r="BH40" s="21">
        <f>SUM(BH4:BH39)</f>
        <v>222</v>
      </c>
      <c r="BI40" s="21">
        <f>SUM(BI4:BI39)</f>
        <v>1</v>
      </c>
      <c r="BJ40" s="21">
        <f>SUM(BJ4:BJ39)</f>
        <v>142</v>
      </c>
      <c r="BK40" s="21">
        <f>SUM(BK4:BK39)</f>
        <v>15</v>
      </c>
      <c r="BL40" s="21">
        <f>TRUNC(BM40/6)+0.1*(BM40-6*TRUNC(BM40/6))</f>
        <v>38.1</v>
      </c>
      <c r="BM40" s="21">
        <f>SUM(BM4:BM39)</f>
        <v>229</v>
      </c>
      <c r="BN40" s="21">
        <f>SUM(BN4:BN39)</f>
        <v>2</v>
      </c>
      <c r="BO40" s="21">
        <f>SUM(BO4:BO39)</f>
        <v>182</v>
      </c>
      <c r="BP40" s="21">
        <f>SUM(BP4:BP39)</f>
        <v>9</v>
      </c>
      <c r="BQ40" s="21">
        <f>TRUNC(BR40/6)+0.1*(BR40-6*TRUNC(BR40/6))</f>
        <v>21.4</v>
      </c>
      <c r="BR40" s="21">
        <f>SUM(BR4:BR39)</f>
        <v>130</v>
      </c>
      <c r="BS40" s="21">
        <f>SUM(BS4:BS39)</f>
        <v>1</v>
      </c>
      <c r="BT40" s="21">
        <f>SUM(BT4:BT39)</f>
        <v>115</v>
      </c>
      <c r="BU40" s="21">
        <f>SUM(BU4:BU39)</f>
        <v>4</v>
      </c>
      <c r="BV40" s="21">
        <f>TRUNC(BW40/6)+0.1*(BW40-6*TRUNC(BW40/6))</f>
        <v>59</v>
      </c>
      <c r="BW40" s="21">
        <f>SUM(BW4:BW39)</f>
        <v>354</v>
      </c>
      <c r="BX40" s="21">
        <f>SUM(BX4:BX39)</f>
        <v>7</v>
      </c>
      <c r="BY40" s="21">
        <f>SUM(BY4:BY39)</f>
        <v>244</v>
      </c>
      <c r="BZ40" s="21">
        <f>SUM(BZ4:BZ39)</f>
        <v>22</v>
      </c>
      <c r="CA40" s="21">
        <f>TRUNC(CB40/6)+0.1*(CB40-6*TRUNC(CB40/6))</f>
        <v>79.400000000000006</v>
      </c>
      <c r="CB40" s="21">
        <f>SUM(CB4:CB39)</f>
        <v>478</v>
      </c>
      <c r="CC40" s="21">
        <f>SUM(CC4:CC39)</f>
        <v>12</v>
      </c>
      <c r="CD40" s="21">
        <f>SUM(CD4:CD39)</f>
        <v>249</v>
      </c>
      <c r="CE40" s="21">
        <f>SUM(CE4:CE39)</f>
        <v>23</v>
      </c>
      <c r="CF40" s="21">
        <f>TRUNC(CG40/6)+0.1*(CG40-6*TRUNC(CG40/6))</f>
        <v>9</v>
      </c>
      <c r="CG40" s="21">
        <f>SUM(CG4:CG39)</f>
        <v>54</v>
      </c>
      <c r="CH40" s="21">
        <f>SUM(CH4:CH39)</f>
        <v>0</v>
      </c>
      <c r="CI40" s="21">
        <f>SUM(CI4:CI39)</f>
        <v>39</v>
      </c>
      <c r="CJ40" s="21">
        <f>SUM(CJ4:CJ39)</f>
        <v>3</v>
      </c>
      <c r="CK40" s="21">
        <f>TRUNC(CL40/6)+0.1*(CL40-6*TRUNC(CL40/6))</f>
        <v>57</v>
      </c>
      <c r="CL40" s="21">
        <f>SUM(CL4:CL39)</f>
        <v>342</v>
      </c>
      <c r="CM40" s="21">
        <f>SUM(CM4:CM39)</f>
        <v>2</v>
      </c>
      <c r="CN40" s="21">
        <f>SUM(CN4:CN39)</f>
        <v>276</v>
      </c>
      <c r="CO40" s="21">
        <f>SUM(CO4:CO39)</f>
        <v>16</v>
      </c>
      <c r="CP40" s="21">
        <f>TRUNC(CQ40/6)+0.1*(CQ40-6*TRUNC(CQ40/6))</f>
        <v>50</v>
      </c>
      <c r="CQ40" s="21">
        <f>SUM(CQ4:CQ39)</f>
        <v>300</v>
      </c>
      <c r="CR40" s="21">
        <f>SUM(CR4:CR39)</f>
        <v>4</v>
      </c>
      <c r="CS40" s="21">
        <f>SUM(CS4:CS39)</f>
        <v>200</v>
      </c>
      <c r="CT40" s="21">
        <f>SUM(CT4:CT39)</f>
        <v>20</v>
      </c>
      <c r="CU40" s="21">
        <f>TRUNC(CV40/6)+0.1*(CV40-6*TRUNC(CV40/6))</f>
        <v>32</v>
      </c>
      <c r="CV40" s="21">
        <f>SUM(CV4:CV39)</f>
        <v>192</v>
      </c>
      <c r="CW40" s="21">
        <f>SUM(CW4:CW39)</f>
        <v>1</v>
      </c>
      <c r="CX40" s="21">
        <f>SUM(CX4:CX39)</f>
        <v>124</v>
      </c>
      <c r="CY40" s="21">
        <f>SUM(CY4:CY39)</f>
        <v>10</v>
      </c>
      <c r="CZ40" s="21">
        <f>TRUNC(DA40/6)+0.1*(DA40-6*TRUNC(DA40/6))</f>
        <v>5</v>
      </c>
      <c r="DA40" s="21">
        <f>SUM(DA4:DA39)</f>
        <v>30</v>
      </c>
      <c r="DB40" s="21">
        <f>SUM(DB4:DB39)</f>
        <v>0</v>
      </c>
      <c r="DC40" s="21">
        <f>SUM(DC4:DC39)</f>
        <v>37</v>
      </c>
      <c r="DD40" s="21">
        <f>SUM(DD4:DD39)</f>
        <v>1</v>
      </c>
      <c r="DE40" s="21">
        <f>TRUNC(DF40/6)+0.1*(DF40-6*TRUNC(DF40/6))</f>
        <v>3</v>
      </c>
      <c r="DF40" s="21">
        <f t="shared" ref="DF40:ER40" si="4">SUM(DF4:DF39)</f>
        <v>18</v>
      </c>
      <c r="DG40" s="21">
        <f t="shared" si="4"/>
        <v>0</v>
      </c>
      <c r="DH40" s="21">
        <f t="shared" si="4"/>
        <v>14</v>
      </c>
      <c r="DI40" s="21">
        <f t="shared" si="4"/>
        <v>0</v>
      </c>
      <c r="DJ40" s="21">
        <f t="shared" si="4"/>
        <v>11</v>
      </c>
      <c r="DK40" s="21">
        <f t="shared" si="4"/>
        <v>66</v>
      </c>
      <c r="DL40" s="21">
        <f t="shared" si="4"/>
        <v>0</v>
      </c>
      <c r="DM40" s="21">
        <f t="shared" si="4"/>
        <v>51</v>
      </c>
      <c r="DN40" s="21">
        <f t="shared" si="4"/>
        <v>1</v>
      </c>
      <c r="DO40" s="21">
        <f t="shared" si="4"/>
        <v>10</v>
      </c>
      <c r="DP40" s="21">
        <f t="shared" si="4"/>
        <v>60</v>
      </c>
      <c r="DQ40" s="21">
        <f t="shared" si="4"/>
        <v>1</v>
      </c>
      <c r="DR40" s="21">
        <f t="shared" si="4"/>
        <v>37</v>
      </c>
      <c r="DS40" s="21">
        <f t="shared" si="4"/>
        <v>2</v>
      </c>
      <c r="DT40" s="21">
        <f t="shared" si="4"/>
        <v>1</v>
      </c>
      <c r="DU40" s="21">
        <f t="shared" si="4"/>
        <v>6</v>
      </c>
      <c r="DV40" s="21">
        <f t="shared" si="4"/>
        <v>0</v>
      </c>
      <c r="DW40" s="21">
        <f t="shared" si="4"/>
        <v>2</v>
      </c>
      <c r="DX40" s="21">
        <f t="shared" si="4"/>
        <v>0</v>
      </c>
      <c r="DY40" s="21">
        <f t="shared" si="4"/>
        <v>6</v>
      </c>
      <c r="DZ40" s="21">
        <f t="shared" si="4"/>
        <v>36</v>
      </c>
      <c r="EA40" s="21">
        <f t="shared" si="4"/>
        <v>0</v>
      </c>
      <c r="EB40" s="21">
        <f t="shared" si="4"/>
        <v>22</v>
      </c>
      <c r="EC40" s="21">
        <f t="shared" si="4"/>
        <v>2</v>
      </c>
      <c r="ED40" s="21">
        <f t="shared" si="4"/>
        <v>2</v>
      </c>
      <c r="EE40" s="21">
        <f t="shared" si="4"/>
        <v>12</v>
      </c>
      <c r="EF40" s="21">
        <f t="shared" si="4"/>
        <v>0</v>
      </c>
      <c r="EG40" s="21">
        <f t="shared" si="4"/>
        <v>14</v>
      </c>
      <c r="EH40" s="21">
        <f t="shared" si="4"/>
        <v>1</v>
      </c>
      <c r="EI40" s="21">
        <f t="shared" si="4"/>
        <v>5</v>
      </c>
      <c r="EJ40" s="21">
        <f t="shared" si="4"/>
        <v>30</v>
      </c>
      <c r="EK40" s="21">
        <f t="shared" si="4"/>
        <v>0</v>
      </c>
      <c r="EL40" s="21">
        <f t="shared" si="4"/>
        <v>16</v>
      </c>
      <c r="EM40" s="21">
        <f t="shared" si="4"/>
        <v>0</v>
      </c>
      <c r="EN40" s="21">
        <f t="shared" si="4"/>
        <v>5</v>
      </c>
      <c r="EO40" s="21">
        <f t="shared" si="4"/>
        <v>30</v>
      </c>
      <c r="EP40" s="21">
        <f t="shared" si="4"/>
        <v>0</v>
      </c>
      <c r="EQ40" s="21">
        <f t="shared" si="4"/>
        <v>17</v>
      </c>
      <c r="ER40" s="21">
        <f t="shared" si="4"/>
        <v>4</v>
      </c>
    </row>
    <row r="41" spans="1:148" x14ac:dyDescent="0.25">
      <c r="A41" s="1"/>
      <c r="B41" s="6" t="s">
        <v>169</v>
      </c>
      <c r="C41" s="6" t="s">
        <v>289</v>
      </c>
      <c r="D41" s="6" t="s">
        <v>301</v>
      </c>
      <c r="E41" s="6"/>
      <c r="F41" s="17" t="s">
        <v>297</v>
      </c>
      <c r="H41" s="6"/>
      <c r="L41" s="6"/>
      <c r="N41" s="21" t="s">
        <v>6</v>
      </c>
      <c r="O41" s="21"/>
      <c r="P41" s="21"/>
      <c r="Q41" s="21"/>
      <c r="R41" s="21"/>
      <c r="S41" s="21" t="s">
        <v>7</v>
      </c>
      <c r="T41" s="21"/>
      <c r="U41" s="21"/>
      <c r="V41" s="21"/>
      <c r="W41" s="21"/>
      <c r="X41" s="21" t="s">
        <v>8</v>
      </c>
      <c r="Y41" s="21"/>
      <c r="Z41" s="21"/>
      <c r="AA41" s="21"/>
      <c r="AB41" s="21"/>
      <c r="AC41" s="21" t="s">
        <v>9</v>
      </c>
      <c r="AD41" s="21"/>
      <c r="AE41" s="21"/>
      <c r="AF41" s="21"/>
      <c r="AG41" s="21"/>
      <c r="AH41" s="21" t="s">
        <v>22</v>
      </c>
      <c r="AI41" s="21"/>
      <c r="AJ41" s="21"/>
      <c r="AK41" s="21"/>
      <c r="AL41" s="21"/>
      <c r="AM41" s="21" t="s">
        <v>10</v>
      </c>
      <c r="AN41" s="21"/>
      <c r="AO41" s="21"/>
      <c r="AP41" s="21"/>
      <c r="AQ41" s="21"/>
      <c r="AR41" s="21" t="s">
        <v>11</v>
      </c>
      <c r="AS41" s="21"/>
      <c r="AT41" s="21"/>
      <c r="AU41" s="21"/>
      <c r="AV41" s="21"/>
      <c r="AW41" s="21" t="s">
        <v>12</v>
      </c>
      <c r="AX41" s="21"/>
      <c r="AY41" s="21"/>
      <c r="AZ41" s="21"/>
      <c r="BA41" s="21"/>
      <c r="BB41" s="21" t="s">
        <v>276</v>
      </c>
      <c r="BC41" s="21"/>
      <c r="BD41" s="21"/>
      <c r="BE41" s="21"/>
      <c r="BF41" s="21"/>
      <c r="BG41" s="21" t="s">
        <v>25</v>
      </c>
      <c r="BH41" s="21"/>
      <c r="BI41" s="21"/>
      <c r="BJ41" s="21"/>
      <c r="BK41" s="21"/>
      <c r="BL41" s="21" t="s">
        <v>29</v>
      </c>
      <c r="BM41" s="21"/>
      <c r="BN41" s="21"/>
      <c r="BO41" s="21"/>
      <c r="BP41" s="21"/>
      <c r="BQ41" s="21" t="s">
        <v>3</v>
      </c>
      <c r="BR41" s="21"/>
      <c r="BS41" s="21"/>
      <c r="BT41" s="21"/>
      <c r="BU41" s="21"/>
      <c r="BV41" s="21" t="s">
        <v>13</v>
      </c>
      <c r="BW41" s="21"/>
      <c r="BX41" s="21"/>
      <c r="BY41" s="21"/>
      <c r="BZ41" s="21"/>
      <c r="CA41" s="21" t="s">
        <v>14</v>
      </c>
      <c r="CB41" s="21"/>
      <c r="CC41" s="21"/>
      <c r="CD41" s="21"/>
      <c r="CE41" s="21"/>
      <c r="CF41" s="21" t="s">
        <v>16</v>
      </c>
      <c r="CG41" s="21"/>
      <c r="CH41" s="21"/>
      <c r="CI41" s="21"/>
      <c r="CJ41" s="21"/>
      <c r="CK41" s="21" t="s">
        <v>200</v>
      </c>
      <c r="CL41" s="21"/>
      <c r="CM41" s="21"/>
      <c r="CN41" s="21"/>
      <c r="CO41" s="21"/>
      <c r="CP41" s="21" t="s">
        <v>26</v>
      </c>
      <c r="CQ41" s="21"/>
      <c r="CR41" s="21"/>
      <c r="CS41" s="21"/>
      <c r="CT41" s="21"/>
      <c r="CU41" s="21" t="s">
        <v>15</v>
      </c>
      <c r="CV41" s="21"/>
      <c r="CW41" s="21"/>
      <c r="CX41" s="21"/>
      <c r="CY41" s="21"/>
      <c r="CZ41" s="21" t="s">
        <v>277</v>
      </c>
      <c r="DA41" s="21"/>
      <c r="DB41" s="21"/>
      <c r="DC41" s="21"/>
      <c r="DD41" s="21"/>
      <c r="DE41" s="21" t="s">
        <v>278</v>
      </c>
      <c r="DF41" s="21"/>
      <c r="DG41" s="21"/>
      <c r="DH41" s="21"/>
      <c r="DI41" s="21"/>
      <c r="DJ41" s="21" t="s">
        <v>279</v>
      </c>
      <c r="DK41" s="21"/>
      <c r="DL41" s="21"/>
      <c r="DM41" s="21"/>
      <c r="DN41" s="21"/>
      <c r="DO41" s="6" t="s">
        <v>280</v>
      </c>
      <c r="DP41" s="6"/>
      <c r="DQ41" s="6"/>
      <c r="DR41" s="6"/>
      <c r="DS41" s="6"/>
      <c r="DT41" s="6" t="s">
        <v>281</v>
      </c>
      <c r="DU41" s="6"/>
      <c r="DV41" s="6"/>
      <c r="DW41" s="6"/>
      <c r="DX41" s="6"/>
      <c r="DY41" s="6" t="s">
        <v>282</v>
      </c>
      <c r="DZ41" s="6"/>
      <c r="EA41" s="6"/>
      <c r="EB41" s="6"/>
      <c r="EC41" s="6"/>
      <c r="ED41" s="21" t="s">
        <v>283</v>
      </c>
      <c r="EE41" s="21"/>
      <c r="EF41" s="21"/>
      <c r="EG41" s="21"/>
      <c r="EH41" s="21"/>
      <c r="EI41" s="21" t="s">
        <v>284</v>
      </c>
      <c r="EJ41" s="21"/>
      <c r="EK41" s="21"/>
      <c r="EL41" s="21"/>
      <c r="EM41" s="21"/>
      <c r="EN41" s="21" t="s">
        <v>241</v>
      </c>
      <c r="EO41" s="21"/>
      <c r="EP41" s="21"/>
      <c r="EQ41" s="21"/>
      <c r="ER41" s="21"/>
    </row>
    <row r="42" spans="1:148" x14ac:dyDescent="0.25">
      <c r="A42" s="1"/>
      <c r="B42" s="6" t="s">
        <v>180</v>
      </c>
      <c r="C42" s="6" t="s">
        <v>287</v>
      </c>
      <c r="D42" s="6" t="s">
        <v>292</v>
      </c>
      <c r="E42" s="6"/>
      <c r="F42" s="17" t="s">
        <v>298</v>
      </c>
      <c r="H42" s="6"/>
      <c r="L42" s="6"/>
    </row>
    <row r="43" spans="1:148" x14ac:dyDescent="0.25">
      <c r="A43" s="1"/>
      <c r="B43" s="6" t="s">
        <v>180</v>
      </c>
      <c r="C43" s="6" t="s">
        <v>287</v>
      </c>
      <c r="D43" s="6" t="s">
        <v>102</v>
      </c>
      <c r="E43" s="6"/>
      <c r="F43" s="6" t="s">
        <v>299</v>
      </c>
      <c r="H43" s="6"/>
      <c r="L43" s="6"/>
    </row>
    <row r="44" spans="1:148" x14ac:dyDescent="0.25">
      <c r="A44" s="1"/>
      <c r="B44" s="6" t="s">
        <v>13</v>
      </c>
      <c r="C44" s="6" t="s">
        <v>147</v>
      </c>
      <c r="D44" s="6" t="s">
        <v>66</v>
      </c>
      <c r="E44" s="6"/>
      <c r="F44" s="6" t="s">
        <v>300</v>
      </c>
      <c r="H44" s="6"/>
      <c r="L44" s="6"/>
    </row>
    <row r="45" spans="1:148" x14ac:dyDescent="0.25">
      <c r="A45" s="1"/>
      <c r="B45" s="6" t="s">
        <v>81</v>
      </c>
      <c r="C45" s="6" t="s">
        <v>151</v>
      </c>
      <c r="D45" s="6" t="s">
        <v>302</v>
      </c>
      <c r="E45" s="6"/>
      <c r="F45" s="6" t="s">
        <v>303</v>
      </c>
      <c r="G45" s="6"/>
      <c r="H45" s="6"/>
      <c r="L45" s="6"/>
    </row>
    <row r="46" spans="1:148" x14ac:dyDescent="0.25">
      <c r="A46" s="1"/>
      <c r="B46" s="6" t="s">
        <v>304</v>
      </c>
      <c r="C46" s="6" t="s">
        <v>49</v>
      </c>
      <c r="D46" s="6" t="s">
        <v>285</v>
      </c>
      <c r="E46" s="6"/>
      <c r="F46" s="6" t="s">
        <v>305</v>
      </c>
      <c r="G46" s="6"/>
      <c r="H46" s="6"/>
      <c r="L46" s="6"/>
    </row>
    <row r="47" spans="1:148" x14ac:dyDescent="0.25">
      <c r="A47" s="1"/>
      <c r="B47" s="6" t="s">
        <v>25</v>
      </c>
      <c r="C47" s="6" t="s">
        <v>49</v>
      </c>
      <c r="D47" s="6" t="s">
        <v>80</v>
      </c>
      <c r="E47" s="6"/>
      <c r="F47" s="6" t="s">
        <v>306</v>
      </c>
      <c r="G47" s="6"/>
      <c r="H47" s="6"/>
      <c r="L47" s="6"/>
    </row>
    <row r="48" spans="1:148" x14ac:dyDescent="0.25">
      <c r="A48" s="1"/>
      <c r="B48" s="6" t="s">
        <v>57</v>
      </c>
      <c r="C48" s="6" t="s">
        <v>49</v>
      </c>
      <c r="D48" s="6" t="s">
        <v>285</v>
      </c>
      <c r="E48" s="6"/>
      <c r="F48" s="6" t="s">
        <v>148</v>
      </c>
      <c r="G48" s="6"/>
      <c r="H48" s="6"/>
      <c r="L48" s="6"/>
    </row>
    <row r="49" spans="1:12" x14ac:dyDescent="0.25">
      <c r="A49" s="1"/>
      <c r="B49" s="6" t="s">
        <v>14</v>
      </c>
      <c r="C49" s="6" t="s">
        <v>58</v>
      </c>
      <c r="D49" s="6" t="s">
        <v>102</v>
      </c>
      <c r="E49" s="6"/>
      <c r="F49" s="6" t="s">
        <v>299</v>
      </c>
      <c r="G49" s="6"/>
      <c r="H49" s="6"/>
      <c r="L49" s="6"/>
    </row>
    <row r="50" spans="1:12" x14ac:dyDescent="0.25">
      <c r="A50" s="1"/>
      <c r="B50" s="6" t="s">
        <v>169</v>
      </c>
      <c r="C50" s="6" t="s">
        <v>155</v>
      </c>
      <c r="D50" s="6" t="s">
        <v>292</v>
      </c>
      <c r="E50" s="6"/>
      <c r="F50" s="6" t="s">
        <v>298</v>
      </c>
      <c r="G50" s="6"/>
      <c r="H50" s="6"/>
      <c r="L50" s="6"/>
    </row>
    <row r="51" spans="1:12" x14ac:dyDescent="0.25">
      <c r="A51" s="1"/>
      <c r="B51" s="6" t="s">
        <v>171</v>
      </c>
      <c r="C51" s="6" t="s">
        <v>155</v>
      </c>
      <c r="D51" s="6" t="s">
        <v>307</v>
      </c>
      <c r="E51" s="6"/>
      <c r="F51" s="6" t="s">
        <v>308</v>
      </c>
      <c r="G51" s="6"/>
      <c r="H51" s="6"/>
      <c r="L51" s="6"/>
    </row>
    <row r="52" spans="1:12" x14ac:dyDescent="0.25">
      <c r="A52" s="1"/>
      <c r="B52" s="6" t="s">
        <v>309</v>
      </c>
      <c r="C52" s="6" t="s">
        <v>72</v>
      </c>
      <c r="D52" s="6" t="s">
        <v>310</v>
      </c>
      <c r="E52" s="6"/>
      <c r="F52" s="6" t="s">
        <v>311</v>
      </c>
      <c r="G52" s="6"/>
      <c r="H52" s="6"/>
      <c r="L52" s="6"/>
    </row>
    <row r="53" spans="1:12" x14ac:dyDescent="0.25">
      <c r="A53" s="1"/>
      <c r="B53" s="6" t="s">
        <v>14</v>
      </c>
      <c r="C53" s="6" t="s">
        <v>73</v>
      </c>
      <c r="D53" s="6" t="s">
        <v>68</v>
      </c>
      <c r="E53" s="6"/>
      <c r="F53" s="6" t="s">
        <v>312</v>
      </c>
      <c r="G53" s="6"/>
      <c r="H53" s="6"/>
      <c r="L53" s="6"/>
    </row>
    <row r="54" spans="1:12" x14ac:dyDescent="0.25">
      <c r="A54" s="1"/>
      <c r="B54" s="6" t="s">
        <v>81</v>
      </c>
      <c r="C54" s="6" t="s">
        <v>88</v>
      </c>
      <c r="D54" s="6" t="s">
        <v>285</v>
      </c>
      <c r="E54" s="6"/>
      <c r="F54" s="6" t="s">
        <v>313</v>
      </c>
      <c r="G54" s="6"/>
      <c r="H54" s="6"/>
      <c r="L54" s="6"/>
    </row>
    <row r="55" spans="1:12" x14ac:dyDescent="0.25">
      <c r="A55" s="1"/>
      <c r="B55" s="6" t="s">
        <v>200</v>
      </c>
      <c r="C55" s="6" t="s">
        <v>96</v>
      </c>
      <c r="D55" s="6" t="s">
        <v>65</v>
      </c>
      <c r="E55" s="6"/>
      <c r="F55" s="6" t="s">
        <v>314</v>
      </c>
      <c r="G55" s="6"/>
      <c r="H55" s="6"/>
      <c r="L55" s="6"/>
    </row>
    <row r="56" spans="1:12" x14ac:dyDescent="0.25">
      <c r="B56" s="6" t="s">
        <v>25</v>
      </c>
      <c r="C56" s="6" t="s">
        <v>164</v>
      </c>
      <c r="D56" s="6" t="s">
        <v>285</v>
      </c>
      <c r="E56" s="6"/>
      <c r="F56" s="6" t="s">
        <v>305</v>
      </c>
      <c r="G56" s="6"/>
      <c r="H56" s="6"/>
    </row>
    <row r="57" spans="1:12" x14ac:dyDescent="0.25">
      <c r="B57" s="6" t="s">
        <v>315</v>
      </c>
      <c r="C57" s="6" t="s">
        <v>164</v>
      </c>
      <c r="D57" s="6" t="s">
        <v>68</v>
      </c>
      <c r="E57" s="6"/>
      <c r="F57" s="6" t="s">
        <v>312</v>
      </c>
    </row>
    <row r="58" spans="1:12" x14ac:dyDescent="0.25">
      <c r="B58" s="6" t="s">
        <v>316</v>
      </c>
      <c r="C58" s="6" t="s">
        <v>98</v>
      </c>
      <c r="D58" s="6" t="s">
        <v>76</v>
      </c>
      <c r="E58" s="6"/>
      <c r="F58" s="6" t="s">
        <v>317</v>
      </c>
    </row>
    <row r="59" spans="1:12" x14ac:dyDescent="0.25">
      <c r="B59" s="6" t="s">
        <v>25</v>
      </c>
      <c r="C59" s="6" t="s">
        <v>98</v>
      </c>
      <c r="D59" s="6" t="s">
        <v>318</v>
      </c>
      <c r="E59" s="6"/>
      <c r="F59" s="6" t="s">
        <v>319</v>
      </c>
    </row>
    <row r="60" spans="1:12" x14ac:dyDescent="0.25">
      <c r="B60" s="6" t="s">
        <v>200</v>
      </c>
      <c r="C60" s="6" t="s">
        <v>98</v>
      </c>
      <c r="D60" s="6" t="s">
        <v>68</v>
      </c>
      <c r="E60" s="6"/>
      <c r="F60" s="6" t="s">
        <v>312</v>
      </c>
    </row>
    <row r="61" spans="1:12" x14ac:dyDescent="0.25">
      <c r="B61" s="6" t="s">
        <v>169</v>
      </c>
      <c r="C61" s="6" t="s">
        <v>211</v>
      </c>
      <c r="D61" s="6" t="s">
        <v>285</v>
      </c>
      <c r="E61" s="6"/>
      <c r="F61" s="6" t="s">
        <v>320</v>
      </c>
    </row>
    <row r="62" spans="1:12" x14ac:dyDescent="0.25">
      <c r="B62" s="6" t="s">
        <v>180</v>
      </c>
      <c r="C62" s="6" t="s">
        <v>321</v>
      </c>
      <c r="D62" s="6" t="s">
        <v>318</v>
      </c>
      <c r="E62" s="6"/>
      <c r="F62" s="6" t="s">
        <v>319</v>
      </c>
    </row>
    <row r="63" spans="1:12" x14ac:dyDescent="0.25">
      <c r="B63" s="6" t="s">
        <v>13</v>
      </c>
      <c r="C63" s="6" t="s">
        <v>322</v>
      </c>
      <c r="D63" s="6" t="s">
        <v>323</v>
      </c>
      <c r="E63" s="6"/>
      <c r="F63" s="6" t="s">
        <v>308</v>
      </c>
    </row>
  </sheetData>
  <phoneticPr fontId="8" type="noConversion"/>
  <pageMargins left="0.94488188976377963" right="0.74803149606299213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4"/>
  <sheetViews>
    <sheetView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1" sqref="H31"/>
    </sheetView>
  </sheetViews>
  <sheetFormatPr defaultRowHeight="13.2" x14ac:dyDescent="0.25"/>
  <cols>
    <col min="1" max="1" width="10.6640625" customWidth="1"/>
    <col min="2" max="7" width="6.6640625" customWidth="1"/>
    <col min="8" max="8" width="5.6640625" customWidth="1"/>
    <col min="9" max="12" width="6.6640625" customWidth="1"/>
  </cols>
  <sheetData>
    <row r="1" spans="1:12" x14ac:dyDescent="0.25">
      <c r="A1" s="1" t="s">
        <v>54</v>
      </c>
      <c r="E1" s="6" t="s">
        <v>84</v>
      </c>
      <c r="K1" s="3" t="s">
        <v>33</v>
      </c>
      <c r="L1" s="3" t="s">
        <v>34</v>
      </c>
    </row>
    <row r="2" spans="1:12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20" t="s">
        <v>35</v>
      </c>
      <c r="I2" s="3" t="s">
        <v>36</v>
      </c>
      <c r="J2" s="3"/>
      <c r="K2" s="3" t="s">
        <v>32</v>
      </c>
      <c r="L2" s="3" t="s">
        <v>32</v>
      </c>
    </row>
    <row r="3" spans="1:12" x14ac:dyDescent="0.25">
      <c r="A3" s="4" t="s">
        <v>5</v>
      </c>
      <c r="B3" s="11">
        <v>17</v>
      </c>
      <c r="C3" s="12">
        <v>102</v>
      </c>
      <c r="D3" s="12">
        <v>1</v>
      </c>
      <c r="E3" s="12">
        <v>66</v>
      </c>
      <c r="F3" s="12">
        <v>8</v>
      </c>
      <c r="G3" s="7">
        <f>E3/F3</f>
        <v>8.25</v>
      </c>
      <c r="H3" s="10">
        <v>2</v>
      </c>
      <c r="I3" s="7" t="s">
        <v>37</v>
      </c>
      <c r="J3" s="7"/>
      <c r="K3" s="7">
        <f>C3/F3</f>
        <v>12.75</v>
      </c>
      <c r="L3" s="7">
        <f>6*E3/C3</f>
        <v>3.8823529411764706</v>
      </c>
    </row>
    <row r="4" spans="1:12" x14ac:dyDescent="0.25">
      <c r="A4" s="4" t="s">
        <v>6</v>
      </c>
      <c r="B4" s="11">
        <v>18</v>
      </c>
      <c r="C4" s="12">
        <v>108</v>
      </c>
      <c r="D4" s="12">
        <v>8</v>
      </c>
      <c r="E4" s="12">
        <v>32</v>
      </c>
      <c r="F4" s="12">
        <v>4</v>
      </c>
      <c r="G4" s="7">
        <f>E4/F4</f>
        <v>8</v>
      </c>
      <c r="H4" s="10"/>
      <c r="I4" s="7" t="s">
        <v>46</v>
      </c>
      <c r="J4" s="7"/>
      <c r="K4" s="7">
        <f>C4/F4</f>
        <v>27</v>
      </c>
      <c r="L4" s="7">
        <f>6*E4/C4</f>
        <v>1.7777777777777777</v>
      </c>
    </row>
    <row r="5" spans="1:12" x14ac:dyDescent="0.25">
      <c r="A5" s="4" t="s">
        <v>7</v>
      </c>
      <c r="B5" s="11">
        <v>55.5</v>
      </c>
      <c r="C5" s="12">
        <v>335</v>
      </c>
      <c r="D5" s="12">
        <v>2</v>
      </c>
      <c r="E5" s="12">
        <v>224</v>
      </c>
      <c r="F5" s="12">
        <v>7</v>
      </c>
      <c r="G5" s="7">
        <f>E5/F5</f>
        <v>32</v>
      </c>
      <c r="H5" s="10"/>
      <c r="I5" s="6" t="s">
        <v>55</v>
      </c>
      <c r="J5" s="7"/>
      <c r="K5" s="7">
        <f>C5/F5</f>
        <v>47.857142857142854</v>
      </c>
      <c r="L5" s="7">
        <f>6*E5/C5</f>
        <v>4.0119402985074624</v>
      </c>
    </row>
    <row r="6" spans="1:12" x14ac:dyDescent="0.25">
      <c r="A6" s="4" t="s">
        <v>8</v>
      </c>
      <c r="B6" s="11">
        <v>70</v>
      </c>
      <c r="C6" s="12">
        <v>420</v>
      </c>
      <c r="D6" s="12">
        <v>10</v>
      </c>
      <c r="E6" s="12">
        <v>215</v>
      </c>
      <c r="F6" s="12">
        <v>8</v>
      </c>
      <c r="G6" s="7">
        <f t="shared" ref="G6:G15" si="0">E6/F6</f>
        <v>26.875</v>
      </c>
      <c r="H6" s="10">
        <v>1</v>
      </c>
      <c r="I6" s="7" t="s">
        <v>56</v>
      </c>
      <c r="J6" s="7"/>
      <c r="K6" s="7">
        <f t="shared" ref="K6:K15" si="1">C6/F6</f>
        <v>52.5</v>
      </c>
      <c r="L6" s="7">
        <f t="shared" ref="L6:L15" si="2">6*E6/C6</f>
        <v>3.0714285714285716</v>
      </c>
    </row>
    <row r="7" spans="1:12" x14ac:dyDescent="0.25">
      <c r="A7" s="4" t="s">
        <v>9</v>
      </c>
      <c r="B7" s="11">
        <v>44</v>
      </c>
      <c r="C7" s="12">
        <v>264</v>
      </c>
      <c r="D7" s="12">
        <v>6</v>
      </c>
      <c r="E7" s="12">
        <v>160</v>
      </c>
      <c r="F7" s="12">
        <v>16</v>
      </c>
      <c r="G7" s="7">
        <f t="shared" si="0"/>
        <v>10</v>
      </c>
      <c r="H7" s="10">
        <v>1</v>
      </c>
      <c r="I7" s="7" t="s">
        <v>42</v>
      </c>
      <c r="J7" s="7"/>
      <c r="K7" s="7">
        <f t="shared" si="1"/>
        <v>16.5</v>
      </c>
      <c r="L7" s="7">
        <f t="shared" si="2"/>
        <v>3.6363636363636362</v>
      </c>
    </row>
    <row r="8" spans="1:12" x14ac:dyDescent="0.25">
      <c r="A8" s="4" t="s">
        <v>10</v>
      </c>
      <c r="B8" s="11">
        <v>47</v>
      </c>
      <c r="C8" s="12">
        <v>282</v>
      </c>
      <c r="D8" s="12">
        <v>11</v>
      </c>
      <c r="E8" s="12">
        <v>103</v>
      </c>
      <c r="F8" s="12">
        <v>18</v>
      </c>
      <c r="G8" s="7">
        <f t="shared" si="0"/>
        <v>5.7222222222222223</v>
      </c>
      <c r="H8" s="10">
        <v>3</v>
      </c>
      <c r="I8" s="7" t="s">
        <v>43</v>
      </c>
      <c r="J8" s="7"/>
      <c r="K8" s="7">
        <f t="shared" si="1"/>
        <v>15.666666666666666</v>
      </c>
      <c r="L8" s="7">
        <f t="shared" si="2"/>
        <v>2.1914893617021276</v>
      </c>
    </row>
    <row r="9" spans="1:12" x14ac:dyDescent="0.25">
      <c r="A9" s="4" t="s">
        <v>11</v>
      </c>
      <c r="B9" s="11">
        <v>26.2</v>
      </c>
      <c r="C9" s="12">
        <v>158</v>
      </c>
      <c r="D9" s="12">
        <v>4</v>
      </c>
      <c r="E9" s="12">
        <v>98</v>
      </c>
      <c r="F9" s="12">
        <v>10</v>
      </c>
      <c r="G9" s="7">
        <f t="shared" si="0"/>
        <v>9.8000000000000007</v>
      </c>
      <c r="H9" s="10">
        <v>1</v>
      </c>
      <c r="I9" s="7" t="s">
        <v>44</v>
      </c>
      <c r="J9" s="7"/>
      <c r="K9" s="7">
        <f t="shared" si="1"/>
        <v>15.8</v>
      </c>
      <c r="L9" s="7">
        <f t="shared" si="2"/>
        <v>3.721518987341772</v>
      </c>
    </row>
    <row r="10" spans="1:12" x14ac:dyDescent="0.25">
      <c r="A10" s="4" t="s">
        <v>57</v>
      </c>
      <c r="B10" s="11">
        <v>103</v>
      </c>
      <c r="C10" s="12">
        <v>618</v>
      </c>
      <c r="D10" s="12">
        <v>19</v>
      </c>
      <c r="E10" s="12">
        <v>237</v>
      </c>
      <c r="F10" s="12">
        <v>23</v>
      </c>
      <c r="G10" s="7">
        <f t="shared" si="0"/>
        <v>10.304347826086957</v>
      </c>
      <c r="H10" s="10">
        <v>3</v>
      </c>
      <c r="I10" s="7" t="s">
        <v>45</v>
      </c>
      <c r="J10" s="7"/>
      <c r="K10" s="7">
        <f t="shared" si="1"/>
        <v>26.869565217391305</v>
      </c>
      <c r="L10" s="7">
        <f t="shared" si="2"/>
        <v>2.3009708737864076</v>
      </c>
    </row>
    <row r="11" spans="1:12" x14ac:dyDescent="0.25">
      <c r="A11" s="4" t="s">
        <v>25</v>
      </c>
      <c r="B11" s="11">
        <v>28.4</v>
      </c>
      <c r="C11" s="12">
        <v>172</v>
      </c>
      <c r="D11" s="12">
        <v>1</v>
      </c>
      <c r="E11" s="12">
        <v>136</v>
      </c>
      <c r="F11" s="12">
        <v>6</v>
      </c>
      <c r="G11" s="7">
        <f t="shared" si="0"/>
        <v>22.666666666666668</v>
      </c>
      <c r="H11" s="10"/>
      <c r="I11" s="7" t="s">
        <v>47</v>
      </c>
      <c r="J11" s="7"/>
      <c r="K11" s="7">
        <f t="shared" si="1"/>
        <v>28.666666666666668</v>
      </c>
      <c r="L11" s="7">
        <f t="shared" si="2"/>
        <v>4.7441860465116283</v>
      </c>
    </row>
    <row r="12" spans="1:12" x14ac:dyDescent="0.25">
      <c r="A12" s="4" t="s">
        <v>13</v>
      </c>
      <c r="B12" s="11">
        <v>63.3</v>
      </c>
      <c r="C12" s="12">
        <v>381</v>
      </c>
      <c r="D12" s="12">
        <v>10</v>
      </c>
      <c r="E12" s="12">
        <v>224</v>
      </c>
      <c r="F12" s="12">
        <v>15</v>
      </c>
      <c r="G12" s="7">
        <f t="shared" si="0"/>
        <v>14.933333333333334</v>
      </c>
      <c r="H12" s="10">
        <v>1</v>
      </c>
      <c r="I12" s="7" t="s">
        <v>48</v>
      </c>
      <c r="J12" s="7"/>
      <c r="K12" s="7">
        <f t="shared" si="1"/>
        <v>25.4</v>
      </c>
      <c r="L12" s="7">
        <f t="shared" si="2"/>
        <v>3.5275590551181102</v>
      </c>
    </row>
    <row r="13" spans="1:12" x14ac:dyDescent="0.25">
      <c r="A13" s="4" t="s">
        <v>14</v>
      </c>
      <c r="B13" s="11">
        <v>99</v>
      </c>
      <c r="C13" s="12">
        <v>594</v>
      </c>
      <c r="D13" s="12">
        <v>23</v>
      </c>
      <c r="E13" s="12">
        <v>237</v>
      </c>
      <c r="F13" s="12">
        <v>15</v>
      </c>
      <c r="G13" s="7">
        <f t="shared" si="0"/>
        <v>15.8</v>
      </c>
      <c r="H13" s="10">
        <v>1</v>
      </c>
      <c r="I13" s="7" t="s">
        <v>58</v>
      </c>
      <c r="J13" s="7"/>
      <c r="K13" s="7">
        <f t="shared" si="1"/>
        <v>39.6</v>
      </c>
      <c r="L13" s="7">
        <f t="shared" si="2"/>
        <v>2.393939393939394</v>
      </c>
    </row>
    <row r="14" spans="1:12" x14ac:dyDescent="0.25">
      <c r="A14" s="4" t="s">
        <v>200</v>
      </c>
      <c r="B14" s="11">
        <v>33.200000000000003</v>
      </c>
      <c r="C14" s="12">
        <v>200</v>
      </c>
      <c r="D14" s="12">
        <v>0</v>
      </c>
      <c r="E14" s="12">
        <v>171</v>
      </c>
      <c r="F14" s="12">
        <v>6</v>
      </c>
      <c r="G14" s="7">
        <f t="shared" si="0"/>
        <v>28.5</v>
      </c>
      <c r="H14" s="10"/>
      <c r="I14" s="7" t="s">
        <v>59</v>
      </c>
      <c r="J14" s="7"/>
      <c r="K14" s="7">
        <f t="shared" si="1"/>
        <v>33.333333333333336</v>
      </c>
      <c r="L14" s="7">
        <f t="shared" si="2"/>
        <v>5.13</v>
      </c>
    </row>
    <row r="15" spans="1:12" x14ac:dyDescent="0.25">
      <c r="A15" s="4" t="s">
        <v>26</v>
      </c>
      <c r="B15" s="11">
        <v>61</v>
      </c>
      <c r="C15" s="12">
        <v>366</v>
      </c>
      <c r="D15" s="12">
        <v>2</v>
      </c>
      <c r="E15" s="12">
        <v>223</v>
      </c>
      <c r="F15" s="12">
        <v>14</v>
      </c>
      <c r="G15" s="7">
        <f t="shared" si="0"/>
        <v>15.928571428571429</v>
      </c>
      <c r="H15" s="10">
        <v>2</v>
      </c>
      <c r="I15" s="7" t="s">
        <v>52</v>
      </c>
      <c r="J15" s="7"/>
      <c r="K15" s="7">
        <f t="shared" si="1"/>
        <v>26.142857142857142</v>
      </c>
      <c r="L15" s="7">
        <f t="shared" si="2"/>
        <v>3.6557377049180326</v>
      </c>
    </row>
    <row r="16" spans="1:12" x14ac:dyDescent="0.25">
      <c r="A16" s="4" t="s">
        <v>15</v>
      </c>
      <c r="B16" s="11">
        <v>67.2</v>
      </c>
      <c r="C16" s="12">
        <v>404</v>
      </c>
      <c r="D16" s="12">
        <v>10</v>
      </c>
      <c r="E16" s="12">
        <v>242</v>
      </c>
      <c r="F16" s="12">
        <v>14</v>
      </c>
      <c r="G16" s="7">
        <f>E16/F16</f>
        <v>17.285714285714285</v>
      </c>
      <c r="H16" s="10">
        <v>1</v>
      </c>
      <c r="I16" s="7" t="s">
        <v>53</v>
      </c>
      <c r="J16" s="7"/>
      <c r="K16" s="7">
        <f>C16/F16</f>
        <v>28.857142857142858</v>
      </c>
      <c r="L16" s="7">
        <f>6*E16/C16</f>
        <v>3.5940594059405941</v>
      </c>
    </row>
    <row r="17" spans="1:12" x14ac:dyDescent="0.25">
      <c r="A17" s="1" t="s">
        <v>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t="s">
        <v>27</v>
      </c>
      <c r="B18" s="5">
        <v>5</v>
      </c>
      <c r="C18" s="6">
        <v>6</v>
      </c>
      <c r="D18" s="6">
        <v>0</v>
      </c>
      <c r="E18" s="6">
        <v>25</v>
      </c>
      <c r="F18" s="6">
        <v>1</v>
      </c>
      <c r="G18" s="6"/>
      <c r="H18" s="6"/>
      <c r="I18" s="6"/>
      <c r="J18" s="6"/>
      <c r="K18" s="6"/>
      <c r="L18" s="6"/>
    </row>
    <row r="19" spans="1:12" x14ac:dyDescent="0.25">
      <c r="A19" t="s">
        <v>60</v>
      </c>
      <c r="B19" s="5">
        <v>7</v>
      </c>
      <c r="C19" s="6">
        <v>42</v>
      </c>
      <c r="D19" s="6">
        <v>0</v>
      </c>
      <c r="E19" s="6">
        <v>24</v>
      </c>
      <c r="F19" s="6">
        <v>3</v>
      </c>
      <c r="G19" s="6"/>
      <c r="H19" s="6">
        <v>1</v>
      </c>
      <c r="I19" s="6" t="s">
        <v>61</v>
      </c>
      <c r="J19" s="6"/>
      <c r="K19" s="6"/>
      <c r="L19" s="6"/>
    </row>
    <row r="20" spans="1:12" x14ac:dyDescent="0.25">
      <c r="A20" t="s">
        <v>28</v>
      </c>
      <c r="B20" s="5">
        <v>1</v>
      </c>
      <c r="C20" s="6">
        <v>6</v>
      </c>
      <c r="D20" s="6">
        <v>0</v>
      </c>
      <c r="E20" s="6">
        <v>15</v>
      </c>
      <c r="F20" s="6">
        <v>1</v>
      </c>
      <c r="G20" s="6"/>
      <c r="H20" s="6"/>
      <c r="I20" s="6"/>
      <c r="J20" s="6"/>
      <c r="K20" s="6"/>
      <c r="L20" s="6"/>
    </row>
    <row r="21" spans="1:12" x14ac:dyDescent="0.25">
      <c r="A21" t="s">
        <v>3</v>
      </c>
      <c r="B21" s="5">
        <v>9.4</v>
      </c>
      <c r="C21" s="6">
        <v>58</v>
      </c>
      <c r="D21" s="6">
        <v>0</v>
      </c>
      <c r="E21" s="6">
        <v>68</v>
      </c>
      <c r="F21" s="6">
        <v>2</v>
      </c>
      <c r="G21" s="6"/>
      <c r="H21" s="6"/>
      <c r="I21" s="6" t="s">
        <v>62</v>
      </c>
      <c r="J21" s="6"/>
      <c r="K21" s="6"/>
      <c r="L21" s="6"/>
    </row>
    <row r="22" spans="1:12" x14ac:dyDescent="0.25">
      <c r="A22" t="s">
        <v>29</v>
      </c>
      <c r="B22" s="5">
        <v>1</v>
      </c>
      <c r="C22" s="6">
        <v>6</v>
      </c>
      <c r="D22" s="6">
        <v>0</v>
      </c>
      <c r="E22" s="6">
        <v>6</v>
      </c>
      <c r="F22" s="6">
        <v>0</v>
      </c>
      <c r="G22" s="6"/>
      <c r="H22" s="6"/>
      <c r="I22" s="6"/>
      <c r="J22" s="6"/>
      <c r="K22" s="6"/>
      <c r="L22" s="6"/>
    </row>
    <row r="23" spans="1:12" x14ac:dyDescent="0.25">
      <c r="A23" t="s">
        <v>30</v>
      </c>
      <c r="B23" s="5">
        <v>5</v>
      </c>
      <c r="C23" s="6">
        <v>30</v>
      </c>
      <c r="D23" s="6">
        <v>0</v>
      </c>
      <c r="E23" s="6">
        <v>15</v>
      </c>
      <c r="F23" s="6">
        <v>0</v>
      </c>
      <c r="G23" s="6"/>
      <c r="H23" s="6"/>
      <c r="I23" s="6"/>
      <c r="J23" s="6"/>
      <c r="K23" s="6"/>
      <c r="L23" s="6"/>
    </row>
    <row r="24" spans="1:12" x14ac:dyDescent="0.25">
      <c r="A24" t="s">
        <v>704</v>
      </c>
      <c r="B24" s="5">
        <v>6</v>
      </c>
      <c r="C24" s="6">
        <v>36</v>
      </c>
      <c r="D24" s="6">
        <v>0</v>
      </c>
      <c r="E24" s="6">
        <v>20</v>
      </c>
      <c r="F24" s="6">
        <v>3</v>
      </c>
      <c r="G24" s="6"/>
      <c r="H24" s="6"/>
      <c r="I24" s="6" t="s">
        <v>63</v>
      </c>
      <c r="J24" s="6"/>
      <c r="K24" s="6"/>
      <c r="L24" s="6"/>
    </row>
    <row r="25" spans="1:12" x14ac:dyDescent="0.25">
      <c r="A25" t="s">
        <v>4</v>
      </c>
      <c r="B25">
        <f>TRUNC(C25/6)+0.1*(C25-6*TRUNC(C25/6))</f>
        <v>764.4</v>
      </c>
      <c r="C25">
        <f>SUM(C3:C24)</f>
        <v>4588</v>
      </c>
      <c r="D25">
        <f>SUM(D3:D24)</f>
        <v>107</v>
      </c>
      <c r="E25">
        <f>SUM(E3:E24)</f>
        <v>2541</v>
      </c>
      <c r="F25">
        <f>SUM(F3:F24)</f>
        <v>174</v>
      </c>
      <c r="G25" s="13">
        <f>E25/F25</f>
        <v>14.603448275862069</v>
      </c>
      <c r="H25">
        <f>SUM(H3:H24)</f>
        <v>17</v>
      </c>
      <c r="I25" s="13"/>
      <c r="J25" s="13"/>
      <c r="K25" s="13">
        <f>C25/F25</f>
        <v>26.367816091954023</v>
      </c>
      <c r="L25" s="13">
        <f>6*E25/C25</f>
        <v>3.3230165649520487</v>
      </c>
    </row>
    <row r="26" spans="1:12" x14ac:dyDescent="0.25">
      <c r="G26" s="13"/>
      <c r="H26" s="13"/>
      <c r="I26" s="13"/>
      <c r="J26" s="13"/>
      <c r="K26" s="13"/>
      <c r="L26" s="13"/>
    </row>
    <row r="27" spans="1:12" x14ac:dyDescent="0.25">
      <c r="A27" s="1" t="s">
        <v>19</v>
      </c>
      <c r="G27" s="13"/>
      <c r="H27" s="13"/>
      <c r="I27" s="13"/>
      <c r="J27" s="13"/>
      <c r="K27" s="13"/>
      <c r="L27" s="13"/>
    </row>
    <row r="28" spans="1:12" x14ac:dyDescent="0.25">
      <c r="A28" s="6" t="s">
        <v>82</v>
      </c>
      <c r="B28" s="6" t="s">
        <v>71</v>
      </c>
      <c r="C28" s="6"/>
      <c r="D28" s="6" t="s">
        <v>109</v>
      </c>
      <c r="G28" s="13"/>
      <c r="H28" s="13"/>
      <c r="I28" s="13"/>
      <c r="J28" s="13"/>
      <c r="K28" s="13"/>
      <c r="L28" s="13"/>
    </row>
    <row r="29" spans="1:12" x14ac:dyDescent="0.25">
      <c r="A29" s="6" t="s">
        <v>81</v>
      </c>
      <c r="B29" s="6" t="s">
        <v>65</v>
      </c>
      <c r="C29" s="6"/>
      <c r="D29" s="6" t="s">
        <v>108</v>
      </c>
      <c r="G29" s="13"/>
      <c r="H29" s="13"/>
      <c r="I29" s="13"/>
      <c r="J29" s="13"/>
      <c r="K29" s="13"/>
      <c r="L29" s="13"/>
    </row>
    <row r="30" spans="1:12" x14ac:dyDescent="0.25">
      <c r="A30" s="6" t="s">
        <v>13</v>
      </c>
      <c r="B30" s="6" t="s">
        <v>111</v>
      </c>
      <c r="C30" s="6"/>
      <c r="D30" s="6" t="s">
        <v>110</v>
      </c>
      <c r="G30" s="13"/>
      <c r="H30" s="13"/>
      <c r="I30" s="13"/>
      <c r="J30" s="13"/>
      <c r="K30" s="13"/>
      <c r="L30" s="13"/>
    </row>
    <row r="31" spans="1:12" x14ac:dyDescent="0.25">
      <c r="A31" s="6"/>
      <c r="B31" s="6"/>
      <c r="C31" s="6"/>
      <c r="D31" s="6"/>
      <c r="G31" s="13"/>
      <c r="H31" s="13"/>
      <c r="I31" s="13"/>
      <c r="J31" s="13"/>
      <c r="K31" s="13"/>
      <c r="L31" s="13"/>
    </row>
    <row r="32" spans="1:12" x14ac:dyDescent="0.25">
      <c r="A32" s="1" t="s">
        <v>64</v>
      </c>
    </row>
    <row r="33" spans="2:8" x14ac:dyDescent="0.25">
      <c r="B33" s="6" t="s">
        <v>81</v>
      </c>
      <c r="C33" s="6"/>
      <c r="D33" s="6" t="s">
        <v>43</v>
      </c>
      <c r="E33" s="6" t="s">
        <v>65</v>
      </c>
      <c r="F33" s="6"/>
      <c r="G33" s="14" t="s">
        <v>108</v>
      </c>
      <c r="H33" s="6"/>
    </row>
    <row r="34" spans="2:8" x14ac:dyDescent="0.25">
      <c r="B34" s="6" t="s">
        <v>57</v>
      </c>
      <c r="C34" s="6"/>
      <c r="D34" s="6" t="s">
        <v>45</v>
      </c>
      <c r="E34" s="6" t="s">
        <v>66</v>
      </c>
      <c r="F34" s="6"/>
      <c r="G34" s="6" t="s">
        <v>112</v>
      </c>
      <c r="H34" s="6"/>
    </row>
    <row r="35" spans="2:8" x14ac:dyDescent="0.25">
      <c r="B35" s="6" t="s">
        <v>81</v>
      </c>
      <c r="C35" s="6"/>
      <c r="D35" s="6" t="s">
        <v>67</v>
      </c>
      <c r="E35" s="6" t="s">
        <v>68</v>
      </c>
      <c r="F35" s="6"/>
      <c r="G35" s="6" t="s">
        <v>113</v>
      </c>
      <c r="H35" s="6"/>
    </row>
    <row r="36" spans="2:8" x14ac:dyDescent="0.25">
      <c r="B36" s="6" t="s">
        <v>178</v>
      </c>
      <c r="C36" s="6"/>
      <c r="D36" s="6" t="s">
        <v>37</v>
      </c>
      <c r="E36" s="6" t="s">
        <v>69</v>
      </c>
      <c r="F36" s="6"/>
      <c r="G36" s="6" t="s">
        <v>114</v>
      </c>
      <c r="H36" s="6"/>
    </row>
    <row r="37" spans="2:8" x14ac:dyDescent="0.25">
      <c r="B37" s="6" t="s">
        <v>171</v>
      </c>
      <c r="C37" s="6"/>
      <c r="D37" s="6" t="s">
        <v>53</v>
      </c>
      <c r="E37" s="6" t="s">
        <v>66</v>
      </c>
      <c r="F37" s="6"/>
      <c r="G37" s="6" t="s">
        <v>115</v>
      </c>
      <c r="H37" s="6"/>
    </row>
    <row r="38" spans="2:8" x14ac:dyDescent="0.25">
      <c r="B38" s="6" t="s">
        <v>13</v>
      </c>
      <c r="C38" s="6"/>
      <c r="D38" s="6" t="s">
        <v>48</v>
      </c>
      <c r="E38" s="6" t="s">
        <v>111</v>
      </c>
      <c r="F38" s="6"/>
      <c r="G38" s="14" t="s">
        <v>110</v>
      </c>
      <c r="H38" s="6"/>
    </row>
    <row r="39" spans="2:8" x14ac:dyDescent="0.25">
      <c r="B39" s="6" t="s">
        <v>82</v>
      </c>
      <c r="C39" s="6"/>
      <c r="D39" s="6" t="s">
        <v>44</v>
      </c>
      <c r="E39" s="6" t="s">
        <v>71</v>
      </c>
      <c r="F39" s="6"/>
      <c r="G39" s="6" t="s">
        <v>109</v>
      </c>
      <c r="H39" s="6"/>
    </row>
    <row r="40" spans="2:8" x14ac:dyDescent="0.25">
      <c r="B40" s="6" t="s">
        <v>14</v>
      </c>
      <c r="C40" s="6"/>
      <c r="D40" s="6" t="s">
        <v>58</v>
      </c>
      <c r="E40" s="6" t="s">
        <v>70</v>
      </c>
      <c r="F40" s="6"/>
      <c r="G40" s="6" t="s">
        <v>110</v>
      </c>
      <c r="H40" s="6"/>
    </row>
    <row r="41" spans="2:8" x14ac:dyDescent="0.25">
      <c r="B41" s="6" t="s">
        <v>178</v>
      </c>
      <c r="C41" s="6"/>
      <c r="D41" s="6" t="s">
        <v>72</v>
      </c>
      <c r="E41" s="6" t="s">
        <v>71</v>
      </c>
      <c r="F41" s="6"/>
      <c r="G41" s="6" t="s">
        <v>109</v>
      </c>
      <c r="H41" s="6"/>
    </row>
    <row r="42" spans="2:8" x14ac:dyDescent="0.25">
      <c r="B42" s="6" t="s">
        <v>81</v>
      </c>
      <c r="C42" s="6"/>
      <c r="D42" s="6" t="s">
        <v>73</v>
      </c>
      <c r="E42" s="6" t="s">
        <v>69</v>
      </c>
      <c r="F42" s="6"/>
      <c r="G42" s="6" t="s">
        <v>114</v>
      </c>
      <c r="H42" s="6"/>
    </row>
    <row r="43" spans="2:8" x14ac:dyDescent="0.25">
      <c r="B43" s="6" t="s">
        <v>57</v>
      </c>
      <c r="C43" s="6"/>
      <c r="D43" s="6" t="s">
        <v>74</v>
      </c>
      <c r="E43" s="6" t="s">
        <v>68</v>
      </c>
      <c r="F43" s="6"/>
      <c r="G43" s="6" t="s">
        <v>116</v>
      </c>
      <c r="H43" s="6"/>
    </row>
    <row r="44" spans="2:8" x14ac:dyDescent="0.25">
      <c r="B44" s="6" t="s">
        <v>57</v>
      </c>
      <c r="C44" s="6"/>
      <c r="D44" s="6" t="s">
        <v>75</v>
      </c>
      <c r="E44" s="6" t="s">
        <v>76</v>
      </c>
      <c r="F44" s="6"/>
      <c r="G44" s="6" t="s">
        <v>121</v>
      </c>
      <c r="H44" s="6"/>
    </row>
    <row r="45" spans="2:8" x14ac:dyDescent="0.25">
      <c r="B45" s="6" t="s">
        <v>180</v>
      </c>
      <c r="C45" s="6"/>
      <c r="D45" s="6" t="s">
        <v>52</v>
      </c>
      <c r="E45" s="6" t="s">
        <v>68</v>
      </c>
      <c r="F45" s="6"/>
      <c r="G45" s="6" t="s">
        <v>113</v>
      </c>
      <c r="H45" s="6"/>
    </row>
    <row r="46" spans="2:8" x14ac:dyDescent="0.25">
      <c r="B46" s="6" t="s">
        <v>180</v>
      </c>
      <c r="C46" s="6"/>
      <c r="D46" s="6" t="s">
        <v>61</v>
      </c>
      <c r="E46" s="6" t="s">
        <v>77</v>
      </c>
      <c r="F46" s="6"/>
      <c r="G46" s="6" t="s">
        <v>117</v>
      </c>
      <c r="H46" s="6"/>
    </row>
    <row r="47" spans="2:8" x14ac:dyDescent="0.25">
      <c r="B47" s="6" t="s">
        <v>181</v>
      </c>
      <c r="C47" s="6"/>
      <c r="D47" s="6" t="s">
        <v>61</v>
      </c>
      <c r="E47" s="6" t="s">
        <v>78</v>
      </c>
      <c r="F47" s="6"/>
      <c r="G47" s="6" t="s">
        <v>118</v>
      </c>
      <c r="H47" s="6"/>
    </row>
    <row r="48" spans="2:8" x14ac:dyDescent="0.25">
      <c r="B48" s="6" t="s">
        <v>179</v>
      </c>
      <c r="C48" s="6"/>
      <c r="D48" s="6" t="s">
        <v>56</v>
      </c>
      <c r="E48" s="6" t="s">
        <v>79</v>
      </c>
      <c r="F48" s="6"/>
      <c r="G48" s="6" t="s">
        <v>119</v>
      </c>
      <c r="H48" s="6"/>
    </row>
    <row r="49" spans="2:8" x14ac:dyDescent="0.25">
      <c r="B49" s="6" t="s">
        <v>9</v>
      </c>
      <c r="C49" s="6"/>
      <c r="D49" s="6" t="s">
        <v>42</v>
      </c>
      <c r="E49" s="6" t="s">
        <v>80</v>
      </c>
      <c r="F49" s="6"/>
      <c r="G49" s="6" t="s">
        <v>120</v>
      </c>
      <c r="H49" s="6"/>
    </row>
    <row r="53" spans="2:8" x14ac:dyDescent="0.25">
      <c r="E53" s="6"/>
      <c r="F53" s="6"/>
    </row>
    <row r="54" spans="2:8" x14ac:dyDescent="0.25">
      <c r="E54" s="6"/>
      <c r="F54" s="6"/>
    </row>
  </sheetData>
  <phoneticPr fontId="8" type="noConversion"/>
  <printOptions gridLines="1" gridLinesSet="0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2"/>
  <sheetViews>
    <sheetView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3" sqref="I33"/>
    </sheetView>
  </sheetViews>
  <sheetFormatPr defaultRowHeight="13.2" x14ac:dyDescent="0.25"/>
  <cols>
    <col min="1" max="1" width="10.6640625" customWidth="1"/>
    <col min="2" max="7" width="6.6640625" customWidth="1"/>
    <col min="8" max="8" width="5.6640625" customWidth="1"/>
    <col min="9" max="12" width="6.6640625" customWidth="1"/>
  </cols>
  <sheetData>
    <row r="1" spans="1:12" x14ac:dyDescent="0.25">
      <c r="A1" s="1" t="s">
        <v>83</v>
      </c>
      <c r="E1" s="6" t="s">
        <v>84</v>
      </c>
      <c r="K1" s="3" t="s">
        <v>33</v>
      </c>
      <c r="L1" s="3" t="s">
        <v>34</v>
      </c>
    </row>
    <row r="2" spans="1:12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20" t="s">
        <v>35</v>
      </c>
      <c r="I2" s="3" t="s">
        <v>36</v>
      </c>
      <c r="J2" s="3"/>
      <c r="K2" s="3" t="s">
        <v>32</v>
      </c>
      <c r="L2" s="3" t="s">
        <v>32</v>
      </c>
    </row>
    <row r="3" spans="1:12" x14ac:dyDescent="0.25">
      <c r="A3" s="4" t="s">
        <v>5</v>
      </c>
      <c r="B3" s="5">
        <v>53.1</v>
      </c>
      <c r="C3" s="6">
        <v>319</v>
      </c>
      <c r="D3" s="6">
        <v>2</v>
      </c>
      <c r="E3" s="6">
        <v>320</v>
      </c>
      <c r="F3" s="6">
        <v>12</v>
      </c>
      <c r="G3" s="7">
        <f>E3/F3</f>
        <v>26.666666666666668</v>
      </c>
      <c r="H3" s="41">
        <v>1</v>
      </c>
      <c r="I3" s="7" t="s">
        <v>85</v>
      </c>
      <c r="J3" s="7"/>
      <c r="K3" s="7">
        <f>C3/F3</f>
        <v>26.583333333333332</v>
      </c>
      <c r="L3" s="7">
        <f>6*E3/C3</f>
        <v>6.0188087774294674</v>
      </c>
    </row>
    <row r="4" spans="1:12" x14ac:dyDescent="0.25">
      <c r="A4" s="4" t="s">
        <v>6</v>
      </c>
      <c r="B4" s="5">
        <v>11.4</v>
      </c>
      <c r="C4" s="6">
        <v>70</v>
      </c>
      <c r="D4" s="6">
        <v>1</v>
      </c>
      <c r="E4" s="6">
        <v>48</v>
      </c>
      <c r="F4" s="6">
        <v>6</v>
      </c>
      <c r="G4" s="7">
        <f>E4/F4</f>
        <v>8</v>
      </c>
      <c r="H4" s="41"/>
      <c r="I4" s="7" t="s">
        <v>38</v>
      </c>
      <c r="J4" s="7"/>
      <c r="K4" s="7">
        <f>C4/F4</f>
        <v>11.666666666666666</v>
      </c>
      <c r="L4" s="7">
        <f>6*E4/C4</f>
        <v>4.1142857142857139</v>
      </c>
    </row>
    <row r="5" spans="1:12" x14ac:dyDescent="0.25">
      <c r="A5" s="4" t="s">
        <v>7</v>
      </c>
      <c r="B5" s="5">
        <v>69.099999999999994</v>
      </c>
      <c r="C5" s="6">
        <v>415</v>
      </c>
      <c r="D5" s="6">
        <v>3</v>
      </c>
      <c r="E5" s="6">
        <v>366</v>
      </c>
      <c r="F5" s="6">
        <v>11</v>
      </c>
      <c r="G5" s="7">
        <f>E5/F5</f>
        <v>33.272727272727273</v>
      </c>
      <c r="H5" s="41"/>
      <c r="I5" s="7" t="s">
        <v>39</v>
      </c>
      <c r="J5" s="7"/>
      <c r="K5" s="7">
        <f>C5/F5</f>
        <v>37.727272727272727</v>
      </c>
      <c r="L5" s="7">
        <f>6*E5/C5</f>
        <v>5.2915662650602409</v>
      </c>
    </row>
    <row r="6" spans="1:12" x14ac:dyDescent="0.25">
      <c r="A6" s="4" t="s">
        <v>8</v>
      </c>
      <c r="B6" s="5">
        <v>61</v>
      </c>
      <c r="C6" s="6">
        <v>366</v>
      </c>
      <c r="D6" s="6">
        <v>10</v>
      </c>
      <c r="E6" s="6">
        <v>174</v>
      </c>
      <c r="F6" s="6">
        <v>18</v>
      </c>
      <c r="G6" s="7">
        <f t="shared" ref="G6:G16" si="0">E6/F6</f>
        <v>9.6666666666666661</v>
      </c>
      <c r="H6" s="41">
        <v>3</v>
      </c>
      <c r="I6" s="7" t="s">
        <v>40</v>
      </c>
      <c r="J6" s="7"/>
      <c r="K6" s="7">
        <f t="shared" ref="K6:K16" si="1">C6/F6</f>
        <v>20.333333333333332</v>
      </c>
      <c r="L6" s="7">
        <f t="shared" ref="L6:L16" si="2">6*E6/C6</f>
        <v>2.8524590163934427</v>
      </c>
    </row>
    <row r="7" spans="1:12" x14ac:dyDescent="0.25">
      <c r="A7" s="4" t="s">
        <v>21</v>
      </c>
      <c r="B7" s="5">
        <v>21</v>
      </c>
      <c r="C7" s="6">
        <v>126</v>
      </c>
      <c r="D7" s="6">
        <v>3</v>
      </c>
      <c r="E7" s="6">
        <v>74</v>
      </c>
      <c r="F7" s="6">
        <v>6</v>
      </c>
      <c r="G7" s="7">
        <f>E7/F7</f>
        <v>12.333333333333334</v>
      </c>
      <c r="H7" s="41"/>
      <c r="I7" s="7" t="s">
        <v>41</v>
      </c>
      <c r="J7" s="7"/>
      <c r="K7" s="7">
        <f>C7/F7</f>
        <v>21</v>
      </c>
      <c r="L7" s="7">
        <f>6*E7/C7</f>
        <v>3.5238095238095237</v>
      </c>
    </row>
    <row r="8" spans="1:12" x14ac:dyDescent="0.25">
      <c r="A8" s="4" t="s">
        <v>9</v>
      </c>
      <c r="B8" s="5">
        <v>29</v>
      </c>
      <c r="C8" s="6">
        <v>174</v>
      </c>
      <c r="D8" s="6">
        <v>1</v>
      </c>
      <c r="E8" s="6">
        <v>137</v>
      </c>
      <c r="F8" s="6">
        <v>8</v>
      </c>
      <c r="G8" s="7">
        <f t="shared" si="0"/>
        <v>17.125</v>
      </c>
      <c r="H8" s="41"/>
      <c r="I8" s="7" t="s">
        <v>86</v>
      </c>
      <c r="J8" s="7"/>
      <c r="K8" s="7">
        <f t="shared" si="1"/>
        <v>21.75</v>
      </c>
      <c r="L8" s="7">
        <f t="shared" si="2"/>
        <v>4.7241379310344831</v>
      </c>
    </row>
    <row r="9" spans="1:12" x14ac:dyDescent="0.25">
      <c r="A9" s="4" t="s">
        <v>10</v>
      </c>
      <c r="B9" s="5">
        <v>74.3</v>
      </c>
      <c r="C9" s="6">
        <v>447</v>
      </c>
      <c r="D9" s="6">
        <v>8</v>
      </c>
      <c r="E9" s="6">
        <v>247</v>
      </c>
      <c r="F9" s="6">
        <v>20</v>
      </c>
      <c r="G9" s="7">
        <f t="shared" si="0"/>
        <v>12.35</v>
      </c>
      <c r="H9" s="41">
        <v>2</v>
      </c>
      <c r="I9" s="7" t="s">
        <v>87</v>
      </c>
      <c r="J9" s="7"/>
      <c r="K9" s="7">
        <f t="shared" si="1"/>
        <v>22.35</v>
      </c>
      <c r="L9" s="7">
        <f t="shared" si="2"/>
        <v>3.3154362416107381</v>
      </c>
    </row>
    <row r="10" spans="1:12" x14ac:dyDescent="0.25">
      <c r="A10" s="4" t="s">
        <v>11</v>
      </c>
      <c r="B10" s="5">
        <v>48</v>
      </c>
      <c r="C10" s="6">
        <v>288</v>
      </c>
      <c r="D10" s="6">
        <v>4</v>
      </c>
      <c r="E10" s="6">
        <v>141</v>
      </c>
      <c r="F10" s="6">
        <v>10</v>
      </c>
      <c r="G10" s="7">
        <f t="shared" si="0"/>
        <v>14.1</v>
      </c>
      <c r="H10" s="41">
        <v>1</v>
      </c>
      <c r="I10" s="7" t="s">
        <v>88</v>
      </c>
      <c r="J10" s="7"/>
      <c r="K10" s="7">
        <f t="shared" si="1"/>
        <v>28.8</v>
      </c>
      <c r="L10" s="7">
        <f t="shared" si="2"/>
        <v>2.9375</v>
      </c>
    </row>
    <row r="11" spans="1:12" x14ac:dyDescent="0.25">
      <c r="A11" s="4" t="s">
        <v>12</v>
      </c>
      <c r="B11" s="5">
        <v>75.5</v>
      </c>
      <c r="C11" s="6">
        <v>455</v>
      </c>
      <c r="D11" s="6">
        <v>7</v>
      </c>
      <c r="E11" s="6">
        <v>288</v>
      </c>
      <c r="F11" s="6">
        <v>16</v>
      </c>
      <c r="G11" s="7">
        <f t="shared" si="0"/>
        <v>18</v>
      </c>
      <c r="H11" s="41">
        <v>1</v>
      </c>
      <c r="I11" s="7" t="s">
        <v>74</v>
      </c>
      <c r="J11" s="7"/>
      <c r="K11" s="7">
        <f t="shared" si="1"/>
        <v>28.4375</v>
      </c>
      <c r="L11" s="7">
        <f t="shared" si="2"/>
        <v>3.7978021978021976</v>
      </c>
    </row>
    <row r="12" spans="1:12" x14ac:dyDescent="0.25">
      <c r="A12" s="4" t="s">
        <v>3</v>
      </c>
      <c r="B12" s="5">
        <v>32</v>
      </c>
      <c r="C12" s="6">
        <v>192</v>
      </c>
      <c r="D12" s="6">
        <v>3</v>
      </c>
      <c r="E12" s="6">
        <v>168</v>
      </c>
      <c r="F12" s="6">
        <v>6</v>
      </c>
      <c r="G12" s="7">
        <f>E12/F12</f>
        <v>28</v>
      </c>
      <c r="H12" s="41"/>
      <c r="I12" s="7" t="s">
        <v>46</v>
      </c>
      <c r="J12" s="7"/>
      <c r="K12" s="7">
        <f>C12/F12</f>
        <v>32</v>
      </c>
      <c r="L12" s="7">
        <f>6*E12/C12</f>
        <v>5.25</v>
      </c>
    </row>
    <row r="13" spans="1:12" x14ac:dyDescent="0.25">
      <c r="A13" s="4" t="s">
        <v>13</v>
      </c>
      <c r="B13" s="5">
        <v>59.2</v>
      </c>
      <c r="C13" s="6">
        <v>356</v>
      </c>
      <c r="D13" s="6">
        <v>5</v>
      </c>
      <c r="E13" s="6">
        <v>258</v>
      </c>
      <c r="F13" s="6">
        <v>11</v>
      </c>
      <c r="G13" s="7">
        <f t="shared" si="0"/>
        <v>23.454545454545453</v>
      </c>
      <c r="H13" s="41"/>
      <c r="I13" s="7" t="s">
        <v>39</v>
      </c>
      <c r="J13" s="7"/>
      <c r="K13" s="7">
        <f t="shared" si="1"/>
        <v>32.363636363636367</v>
      </c>
      <c r="L13" s="7">
        <f t="shared" si="2"/>
        <v>4.3483146067415728</v>
      </c>
    </row>
    <row r="14" spans="1:12" x14ac:dyDescent="0.25">
      <c r="A14" s="4" t="s">
        <v>14</v>
      </c>
      <c r="B14" s="5">
        <v>124.4</v>
      </c>
      <c r="C14" s="6">
        <v>748</v>
      </c>
      <c r="D14" s="6">
        <v>7</v>
      </c>
      <c r="E14" s="6">
        <v>447</v>
      </c>
      <c r="F14" s="6">
        <v>35</v>
      </c>
      <c r="G14" s="7">
        <f t="shared" si="0"/>
        <v>12.771428571428572</v>
      </c>
      <c r="H14" s="41">
        <v>2</v>
      </c>
      <c r="I14" s="7" t="s">
        <v>49</v>
      </c>
      <c r="J14" s="7"/>
      <c r="K14" s="7">
        <f t="shared" si="1"/>
        <v>21.37142857142857</v>
      </c>
      <c r="L14" s="7">
        <f t="shared" si="2"/>
        <v>3.5855614973262031</v>
      </c>
    </row>
    <row r="15" spans="1:12" x14ac:dyDescent="0.25">
      <c r="A15" s="4" t="s">
        <v>704</v>
      </c>
      <c r="B15" s="5">
        <v>18</v>
      </c>
      <c r="C15" s="6">
        <v>108</v>
      </c>
      <c r="D15" s="6">
        <v>2</v>
      </c>
      <c r="E15" s="6">
        <v>87</v>
      </c>
      <c r="F15" s="6">
        <v>6</v>
      </c>
      <c r="G15" s="7">
        <f>E15/F15</f>
        <v>14.5</v>
      </c>
      <c r="H15" s="41"/>
      <c r="I15" s="7" t="s">
        <v>50</v>
      </c>
      <c r="J15" s="7"/>
      <c r="K15" s="7">
        <f>C15/F15</f>
        <v>18</v>
      </c>
      <c r="L15" s="7">
        <f>6*E15/C15</f>
        <v>4.833333333333333</v>
      </c>
    </row>
    <row r="16" spans="1:12" x14ac:dyDescent="0.25">
      <c r="A16" s="4" t="s">
        <v>200</v>
      </c>
      <c r="B16" s="5">
        <v>61</v>
      </c>
      <c r="C16" s="6">
        <v>366</v>
      </c>
      <c r="D16" s="6">
        <v>1</v>
      </c>
      <c r="E16" s="6">
        <v>301</v>
      </c>
      <c r="F16" s="6">
        <v>18</v>
      </c>
      <c r="G16" s="7">
        <f t="shared" si="0"/>
        <v>16.722222222222221</v>
      </c>
      <c r="H16" s="41">
        <v>1</v>
      </c>
      <c r="I16" s="7" t="s">
        <v>51</v>
      </c>
      <c r="J16" s="7"/>
      <c r="K16" s="7">
        <f t="shared" si="1"/>
        <v>20.333333333333332</v>
      </c>
      <c r="L16" s="7">
        <f t="shared" si="2"/>
        <v>4.9344262295081966</v>
      </c>
    </row>
    <row r="17" spans="1:12" x14ac:dyDescent="0.25">
      <c r="A17" s="4" t="s">
        <v>15</v>
      </c>
      <c r="B17" s="5">
        <v>84.2</v>
      </c>
      <c r="C17" s="6">
        <v>506</v>
      </c>
      <c r="D17" s="6">
        <v>8</v>
      </c>
      <c r="E17" s="6">
        <v>297</v>
      </c>
      <c r="F17" s="6">
        <v>26</v>
      </c>
      <c r="G17" s="7">
        <f>E17/F17</f>
        <v>11.423076923076923</v>
      </c>
      <c r="H17" s="41">
        <v>3</v>
      </c>
      <c r="I17" s="7" t="s">
        <v>85</v>
      </c>
      <c r="J17" s="7"/>
      <c r="K17" s="7">
        <f>C17/F17</f>
        <v>19.46153846153846</v>
      </c>
      <c r="L17" s="7">
        <f>6*E17/C17</f>
        <v>3.5217391304347827</v>
      </c>
    </row>
    <row r="18" spans="1:12" x14ac:dyDescent="0.25">
      <c r="A18" s="1" t="s">
        <v>2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t="s">
        <v>22</v>
      </c>
      <c r="B19" s="5">
        <v>5</v>
      </c>
      <c r="C19" s="6">
        <v>30</v>
      </c>
      <c r="D19" s="6">
        <v>0</v>
      </c>
      <c r="E19" s="6">
        <v>42</v>
      </c>
      <c r="F19" s="6">
        <v>0</v>
      </c>
      <c r="G19" s="6"/>
      <c r="H19" s="6"/>
      <c r="I19" s="6"/>
      <c r="J19" s="6"/>
      <c r="K19" s="6"/>
      <c r="L19" s="6"/>
    </row>
    <row r="20" spans="1:12" x14ac:dyDescent="0.25">
      <c r="A20" t="s">
        <v>224</v>
      </c>
      <c r="B20" s="5">
        <v>4</v>
      </c>
      <c r="C20" s="6">
        <v>24</v>
      </c>
      <c r="D20" s="6">
        <v>0</v>
      </c>
      <c r="E20" s="6">
        <v>60</v>
      </c>
      <c r="F20" s="6">
        <v>0</v>
      </c>
      <c r="G20" s="6"/>
      <c r="H20" s="6"/>
      <c r="I20" s="6"/>
      <c r="J20" s="6"/>
      <c r="K20" s="6"/>
      <c r="L20" s="6"/>
    </row>
    <row r="21" spans="1:12" x14ac:dyDescent="0.25">
      <c r="A21" t="s">
        <v>26</v>
      </c>
      <c r="B21" s="5">
        <v>5</v>
      </c>
      <c r="C21" s="6">
        <v>30</v>
      </c>
      <c r="D21" s="6">
        <v>0</v>
      </c>
      <c r="E21" s="6">
        <v>26</v>
      </c>
      <c r="F21" s="6">
        <v>2</v>
      </c>
      <c r="G21" s="6"/>
      <c r="H21" s="6"/>
      <c r="I21" s="6" t="s">
        <v>89</v>
      </c>
      <c r="J21" s="6"/>
      <c r="K21" s="6"/>
      <c r="L21" s="6"/>
    </row>
    <row r="22" spans="1:12" x14ac:dyDescent="0.25">
      <c r="A22" t="s">
        <v>4</v>
      </c>
      <c r="B22" s="2">
        <f>TRUNC(C22/6)+0.1*(C22-6*TRUNC(C22/6))</f>
        <v>836.4</v>
      </c>
      <c r="C22" s="2">
        <f>SUM(C3:C21)</f>
        <v>5020</v>
      </c>
      <c r="D22" s="2">
        <f>SUM(D3:D21)</f>
        <v>65</v>
      </c>
      <c r="E22" s="2">
        <f>SUM(E3:E21)</f>
        <v>3481</v>
      </c>
      <c r="F22" s="2">
        <f>SUM(F3:F21)</f>
        <v>211</v>
      </c>
      <c r="G22" s="8">
        <f>E22/F22</f>
        <v>16.497630331753555</v>
      </c>
      <c r="H22" s="2">
        <f>SUM(H3:H21)</f>
        <v>14</v>
      </c>
      <c r="I22" s="8"/>
      <c r="J22" s="8"/>
      <c r="K22" s="8">
        <f>C22/F22</f>
        <v>23.791469194312796</v>
      </c>
      <c r="L22" s="8">
        <f>6*E22/C22</f>
        <v>4.1605577689243027</v>
      </c>
    </row>
    <row r="23" spans="1:12" x14ac:dyDescent="0.25">
      <c r="B23" s="6"/>
      <c r="C23" s="6"/>
      <c r="D23" s="6"/>
      <c r="E23" s="6"/>
      <c r="F23" s="6"/>
      <c r="G23" s="7"/>
      <c r="H23" s="7"/>
      <c r="I23" s="7"/>
      <c r="J23" s="7"/>
      <c r="K23" s="7"/>
      <c r="L23" s="7"/>
    </row>
    <row r="24" spans="1:12" x14ac:dyDescent="0.25">
      <c r="A24" s="1" t="s">
        <v>90</v>
      </c>
      <c r="B24" s="6"/>
      <c r="L24" s="6"/>
    </row>
    <row r="25" spans="1:12" x14ac:dyDescent="0.25">
      <c r="A25" s="1"/>
      <c r="B25" s="6" t="s">
        <v>8</v>
      </c>
      <c r="C25" s="6"/>
      <c r="D25" s="6" t="s">
        <v>40</v>
      </c>
      <c r="E25" s="6" t="s">
        <v>68</v>
      </c>
      <c r="F25" s="6"/>
      <c r="G25" s="6" t="s">
        <v>122</v>
      </c>
      <c r="H25" s="6"/>
      <c r="L25" s="6"/>
    </row>
    <row r="26" spans="1:12" x14ac:dyDescent="0.25">
      <c r="A26" s="1"/>
      <c r="B26" s="6" t="s">
        <v>14</v>
      </c>
      <c r="C26" s="6"/>
      <c r="D26" s="6" t="s">
        <v>49</v>
      </c>
      <c r="E26" s="6" t="s">
        <v>91</v>
      </c>
      <c r="F26" s="6"/>
      <c r="G26" s="6" t="s">
        <v>123</v>
      </c>
      <c r="H26" s="6"/>
      <c r="L26" s="6"/>
    </row>
    <row r="27" spans="1:12" x14ac:dyDescent="0.25">
      <c r="A27" s="1"/>
      <c r="B27" s="6" t="s">
        <v>5</v>
      </c>
      <c r="C27" s="6"/>
      <c r="D27" s="6" t="s">
        <v>85</v>
      </c>
      <c r="E27" s="6" t="s">
        <v>92</v>
      </c>
      <c r="F27" s="6"/>
      <c r="G27" s="6" t="s">
        <v>124</v>
      </c>
      <c r="H27" s="6"/>
      <c r="L27" s="6"/>
    </row>
    <row r="28" spans="1:12" x14ac:dyDescent="0.25">
      <c r="A28" s="1"/>
      <c r="B28" s="6" t="s">
        <v>15</v>
      </c>
      <c r="C28" s="6"/>
      <c r="D28" s="6" t="s">
        <v>85</v>
      </c>
      <c r="E28" s="6" t="s">
        <v>93</v>
      </c>
      <c r="F28" s="6"/>
      <c r="G28" s="6" t="s">
        <v>125</v>
      </c>
      <c r="H28" s="6"/>
      <c r="L28" s="6"/>
    </row>
    <row r="29" spans="1:12" x14ac:dyDescent="0.25">
      <c r="A29" s="1"/>
      <c r="B29" s="6" t="s">
        <v>10</v>
      </c>
      <c r="C29" s="6"/>
      <c r="D29" s="6" t="s">
        <v>87</v>
      </c>
      <c r="E29" s="6" t="s">
        <v>94</v>
      </c>
      <c r="F29" s="6"/>
      <c r="G29" s="14" t="s">
        <v>126</v>
      </c>
      <c r="H29" s="6"/>
      <c r="L29" s="6"/>
    </row>
    <row r="30" spans="1:12" x14ac:dyDescent="0.25">
      <c r="B30" s="6" t="s">
        <v>11</v>
      </c>
      <c r="C30" s="6"/>
      <c r="D30" s="6" t="s">
        <v>88</v>
      </c>
      <c r="E30" s="6" t="s">
        <v>95</v>
      </c>
      <c r="F30" s="6"/>
      <c r="G30" s="6" t="s">
        <v>127</v>
      </c>
      <c r="H30" s="6"/>
    </row>
    <row r="31" spans="1:12" x14ac:dyDescent="0.25">
      <c r="B31" s="6" t="s">
        <v>15</v>
      </c>
      <c r="C31" s="6"/>
      <c r="D31" s="6" t="s">
        <v>96</v>
      </c>
      <c r="E31" s="6" t="s">
        <v>97</v>
      </c>
      <c r="F31" s="6"/>
      <c r="G31" s="6" t="s">
        <v>128</v>
      </c>
      <c r="H31" s="6"/>
    </row>
    <row r="32" spans="1:12" x14ac:dyDescent="0.25">
      <c r="B32" s="6" t="s">
        <v>8</v>
      </c>
      <c r="C32" s="6"/>
      <c r="D32" s="6" t="s">
        <v>98</v>
      </c>
      <c r="E32" s="6" t="s">
        <v>66</v>
      </c>
      <c r="F32" s="6"/>
      <c r="G32" s="6" t="s">
        <v>129</v>
      </c>
      <c r="H32" s="6"/>
    </row>
    <row r="33" spans="1:8" x14ac:dyDescent="0.25">
      <c r="B33" s="6" t="s">
        <v>14</v>
      </c>
      <c r="C33" s="6"/>
      <c r="D33" s="6" t="s">
        <v>99</v>
      </c>
      <c r="E33" s="6" t="s">
        <v>100</v>
      </c>
      <c r="F33" s="6"/>
      <c r="G33" s="6" t="s">
        <v>130</v>
      </c>
      <c r="H33" s="6"/>
    </row>
    <row r="34" spans="1:8" x14ac:dyDescent="0.25">
      <c r="B34" s="6" t="s">
        <v>57</v>
      </c>
      <c r="C34" s="6"/>
      <c r="D34" s="6" t="s">
        <v>74</v>
      </c>
      <c r="E34" s="6" t="s">
        <v>101</v>
      </c>
      <c r="F34" s="6"/>
      <c r="G34" s="6" t="s">
        <v>131</v>
      </c>
      <c r="H34" s="6"/>
    </row>
    <row r="35" spans="1:8" x14ac:dyDescent="0.25">
      <c r="B35" s="6" t="s">
        <v>15</v>
      </c>
      <c r="C35" s="6"/>
      <c r="D35" s="6" t="s">
        <v>56</v>
      </c>
      <c r="E35" s="6" t="s">
        <v>102</v>
      </c>
      <c r="F35" s="6"/>
      <c r="G35" s="6" t="s">
        <v>132</v>
      </c>
      <c r="H35" s="6"/>
    </row>
    <row r="36" spans="1:8" x14ac:dyDescent="0.25">
      <c r="B36" s="6" t="s">
        <v>10</v>
      </c>
      <c r="C36" s="6"/>
      <c r="D36" s="6" t="s">
        <v>103</v>
      </c>
      <c r="E36" s="6" t="s">
        <v>97</v>
      </c>
      <c r="F36" s="6"/>
      <c r="G36" s="6" t="s">
        <v>133</v>
      </c>
      <c r="H36" s="6"/>
    </row>
    <row r="37" spans="1:8" x14ac:dyDescent="0.25">
      <c r="B37" s="6" t="s">
        <v>8</v>
      </c>
      <c r="C37" s="6"/>
      <c r="D37" s="6" t="s">
        <v>104</v>
      </c>
      <c r="E37" s="6" t="s">
        <v>105</v>
      </c>
      <c r="F37" s="6"/>
      <c r="G37" s="6" t="s">
        <v>116</v>
      </c>
      <c r="H37" s="6"/>
    </row>
    <row r="38" spans="1:8" x14ac:dyDescent="0.25">
      <c r="B38" s="6" t="s">
        <v>200</v>
      </c>
      <c r="C38" s="6"/>
      <c r="D38" s="6" t="s">
        <v>51</v>
      </c>
      <c r="E38" s="6" t="s">
        <v>78</v>
      </c>
      <c r="F38" s="6"/>
      <c r="G38" s="6" t="s">
        <v>134</v>
      </c>
      <c r="H38" s="6"/>
    </row>
    <row r="39" spans="1:8" x14ac:dyDescent="0.25">
      <c r="B39" s="6"/>
      <c r="C39" s="6"/>
      <c r="D39" s="6"/>
      <c r="E39" s="6"/>
      <c r="F39" s="6"/>
      <c r="G39" s="6"/>
      <c r="H39" s="6"/>
    </row>
    <row r="40" spans="1:8" x14ac:dyDescent="0.25">
      <c r="A40" s="1" t="s">
        <v>19</v>
      </c>
    </row>
    <row r="41" spans="1:8" x14ac:dyDescent="0.25">
      <c r="A41" t="s">
        <v>106</v>
      </c>
    </row>
    <row r="42" spans="1:8" x14ac:dyDescent="0.25">
      <c r="B42" s="6" t="s">
        <v>182</v>
      </c>
    </row>
  </sheetData>
  <phoneticPr fontId="8" type="noConversion"/>
  <printOptions gridLines="1" gridLinesSet="0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O51"/>
  <sheetViews>
    <sheetView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1" sqref="I31"/>
    </sheetView>
  </sheetViews>
  <sheetFormatPr defaultRowHeight="13.2" x14ac:dyDescent="0.25"/>
  <cols>
    <col min="1" max="1" width="10.6640625" customWidth="1"/>
    <col min="2" max="7" width="6.6640625" customWidth="1"/>
    <col min="8" max="8" width="5.6640625" customWidth="1"/>
    <col min="9" max="12" width="6.6640625" customWidth="1"/>
    <col min="15" max="119" width="3.33203125" customWidth="1"/>
  </cols>
  <sheetData>
    <row r="1" spans="1:119" x14ac:dyDescent="0.25">
      <c r="A1" s="1" t="s">
        <v>107</v>
      </c>
      <c r="E1" s="6" t="s">
        <v>84</v>
      </c>
      <c r="F1" s="6"/>
      <c r="G1" s="6"/>
      <c r="I1" s="6"/>
      <c r="J1" s="6"/>
      <c r="K1" s="3" t="s">
        <v>33</v>
      </c>
      <c r="L1" s="3" t="s">
        <v>34</v>
      </c>
    </row>
    <row r="2" spans="1:119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20" t="s">
        <v>35</v>
      </c>
      <c r="I2" s="3" t="s">
        <v>36</v>
      </c>
      <c r="J2" s="3"/>
      <c r="K2" s="3" t="s">
        <v>32</v>
      </c>
      <c r="L2" s="3" t="s">
        <v>32</v>
      </c>
    </row>
    <row r="3" spans="1:119" x14ac:dyDescent="0.25">
      <c r="A3" s="4" t="s">
        <v>135</v>
      </c>
      <c r="B3" s="5">
        <f>O35</f>
        <v>11</v>
      </c>
      <c r="C3" s="15">
        <f>P35</f>
        <v>66</v>
      </c>
      <c r="D3" s="15">
        <f>Q35</f>
        <v>0</v>
      </c>
      <c r="E3" s="15">
        <f>R35</f>
        <v>54</v>
      </c>
      <c r="F3" s="15">
        <f>S35</f>
        <v>4</v>
      </c>
      <c r="G3" s="7">
        <f>E3/F3</f>
        <v>13.5</v>
      </c>
      <c r="H3" s="10">
        <v>0</v>
      </c>
      <c r="I3" s="6" t="s">
        <v>41</v>
      </c>
      <c r="J3" s="7"/>
      <c r="K3" s="7">
        <f>C3/F3</f>
        <v>16.5</v>
      </c>
      <c r="L3" s="7">
        <f>6*E3/C3</f>
        <v>4.9090909090909092</v>
      </c>
      <c r="O3" s="21" t="s">
        <v>135</v>
      </c>
      <c r="P3" s="21"/>
      <c r="Q3" s="21"/>
      <c r="R3" s="21"/>
      <c r="S3" s="21"/>
      <c r="T3" s="21" t="s">
        <v>7</v>
      </c>
      <c r="U3" s="21"/>
      <c r="V3" s="21"/>
      <c r="W3" s="21"/>
      <c r="X3" s="21"/>
      <c r="Y3" s="21" t="s">
        <v>8</v>
      </c>
      <c r="Z3" s="21"/>
      <c r="AA3" s="21"/>
      <c r="AB3" s="21"/>
      <c r="AC3" s="21"/>
      <c r="AD3" s="21" t="s">
        <v>136</v>
      </c>
      <c r="AE3" s="21"/>
      <c r="AF3" s="21"/>
      <c r="AG3" s="21"/>
      <c r="AH3" s="21"/>
      <c r="AI3" s="21" t="s">
        <v>21</v>
      </c>
      <c r="AJ3" s="21"/>
      <c r="AK3" s="21"/>
      <c r="AL3" s="21"/>
      <c r="AM3" s="21"/>
      <c r="AN3" s="21" t="s">
        <v>9</v>
      </c>
      <c r="AO3" s="21"/>
      <c r="AP3" s="21"/>
      <c r="AQ3" s="21"/>
      <c r="AR3" s="21"/>
      <c r="AS3" s="21" t="s">
        <v>10</v>
      </c>
      <c r="AT3" s="21"/>
      <c r="AU3" s="21"/>
      <c r="AV3" s="21"/>
      <c r="AW3" s="21"/>
      <c r="AX3" s="21" t="s">
        <v>11</v>
      </c>
      <c r="AY3" s="21"/>
      <c r="AZ3" s="21"/>
      <c r="BA3" s="21"/>
      <c r="BB3" s="21"/>
      <c r="BC3" s="21" t="s">
        <v>12</v>
      </c>
      <c r="BD3" s="21"/>
      <c r="BE3" s="21"/>
      <c r="BF3" s="21"/>
      <c r="BG3" s="21"/>
      <c r="BH3" s="21" t="s">
        <v>3</v>
      </c>
      <c r="BI3" s="21"/>
      <c r="BJ3" s="21"/>
      <c r="BK3" s="21"/>
      <c r="BL3" s="21"/>
      <c r="BM3" s="21" t="s">
        <v>13</v>
      </c>
      <c r="BN3" s="21"/>
      <c r="BO3" s="21"/>
      <c r="BP3" s="21"/>
      <c r="BQ3" s="21"/>
      <c r="BR3" s="21" t="s">
        <v>14</v>
      </c>
      <c r="BS3" s="21"/>
      <c r="BT3" s="21"/>
      <c r="BU3" s="21"/>
      <c r="BV3" s="21"/>
      <c r="BW3" s="21" t="s">
        <v>200</v>
      </c>
      <c r="BX3" s="21"/>
      <c r="BY3" s="21"/>
      <c r="BZ3" s="21"/>
      <c r="CA3" s="21"/>
      <c r="CB3" s="21" t="s">
        <v>15</v>
      </c>
      <c r="CC3" s="21"/>
      <c r="CD3" s="21"/>
      <c r="CE3" s="21"/>
      <c r="CF3" s="21"/>
      <c r="CG3" s="21" t="s">
        <v>137</v>
      </c>
      <c r="CH3" s="21"/>
      <c r="CI3" s="21"/>
      <c r="CJ3" s="21"/>
      <c r="CK3" s="21"/>
      <c r="CL3" s="21" t="s">
        <v>22</v>
      </c>
      <c r="CM3" s="21"/>
      <c r="CN3" s="21"/>
      <c r="CO3" s="21"/>
      <c r="CP3" s="21"/>
      <c r="CQ3" s="21" t="s">
        <v>29</v>
      </c>
      <c r="CR3" s="21"/>
      <c r="CS3" s="21"/>
      <c r="CT3" s="21"/>
      <c r="CU3" s="21"/>
      <c r="CV3" s="21" t="s">
        <v>138</v>
      </c>
      <c r="CW3" s="21"/>
      <c r="CX3" s="21"/>
      <c r="CY3" s="21"/>
      <c r="CZ3" s="21"/>
      <c r="DA3" s="21" t="s">
        <v>26</v>
      </c>
      <c r="DB3" s="21"/>
      <c r="DC3" s="21"/>
      <c r="DD3" s="21"/>
      <c r="DE3" s="21"/>
      <c r="DF3" s="21" t="s">
        <v>185</v>
      </c>
      <c r="DG3" s="21"/>
      <c r="DH3" s="21"/>
      <c r="DI3" s="21"/>
      <c r="DJ3" s="21"/>
      <c r="DK3" s="21" t="s">
        <v>192</v>
      </c>
      <c r="DL3" s="21"/>
      <c r="DM3" s="21"/>
      <c r="DN3" s="21"/>
      <c r="DO3" s="21"/>
    </row>
    <row r="4" spans="1:119" x14ac:dyDescent="0.25">
      <c r="A4" s="4" t="s">
        <v>7</v>
      </c>
      <c r="B4" s="5">
        <f>T35</f>
        <v>52.1</v>
      </c>
      <c r="C4" s="15">
        <f>U35</f>
        <v>313</v>
      </c>
      <c r="D4" s="15">
        <f>V35</f>
        <v>7</v>
      </c>
      <c r="E4" s="15">
        <f>W35</f>
        <v>217</v>
      </c>
      <c r="F4" s="15">
        <f>X35</f>
        <v>12</v>
      </c>
      <c r="G4" s="7">
        <f>E4/F4</f>
        <v>18.083333333333332</v>
      </c>
      <c r="H4" s="10">
        <v>1</v>
      </c>
      <c r="I4" s="6" t="s">
        <v>74</v>
      </c>
      <c r="J4" s="7"/>
      <c r="K4" s="7">
        <f>C4/F4</f>
        <v>26.083333333333332</v>
      </c>
      <c r="L4" s="7">
        <f>6*E4/C4</f>
        <v>4.159744408945687</v>
      </c>
      <c r="O4" s="21">
        <v>2</v>
      </c>
      <c r="P4" s="21">
        <v>12</v>
      </c>
      <c r="Q4" s="21">
        <v>0</v>
      </c>
      <c r="R4" s="21">
        <v>8</v>
      </c>
      <c r="S4" s="21">
        <v>2</v>
      </c>
      <c r="T4" s="21">
        <v>5</v>
      </c>
      <c r="U4" s="21">
        <v>30</v>
      </c>
      <c r="V4" s="21">
        <v>1</v>
      </c>
      <c r="W4" s="21">
        <v>12</v>
      </c>
      <c r="X4" s="21">
        <v>1</v>
      </c>
      <c r="Y4" s="21">
        <v>4</v>
      </c>
      <c r="Z4" s="21">
        <v>24</v>
      </c>
      <c r="AA4" s="21">
        <v>1</v>
      </c>
      <c r="AB4" s="21">
        <v>11</v>
      </c>
      <c r="AC4" s="21">
        <v>0</v>
      </c>
      <c r="AD4" s="21">
        <v>4</v>
      </c>
      <c r="AE4" s="21">
        <v>24</v>
      </c>
      <c r="AF4" s="21">
        <v>0</v>
      </c>
      <c r="AG4" s="21">
        <v>16</v>
      </c>
      <c r="AH4" s="21">
        <v>1</v>
      </c>
      <c r="AI4" s="21">
        <v>3</v>
      </c>
      <c r="AJ4" s="21">
        <v>18</v>
      </c>
      <c r="AK4" s="21">
        <v>1</v>
      </c>
      <c r="AL4" s="21">
        <v>5</v>
      </c>
      <c r="AM4" s="21">
        <v>2</v>
      </c>
      <c r="AN4" s="21">
        <v>3.5</v>
      </c>
      <c r="AO4" s="21">
        <v>23</v>
      </c>
      <c r="AP4" s="21">
        <v>0</v>
      </c>
      <c r="AQ4" s="21">
        <v>7</v>
      </c>
      <c r="AR4" s="21">
        <v>1</v>
      </c>
      <c r="AS4" s="21">
        <v>5</v>
      </c>
      <c r="AT4" s="21">
        <v>30</v>
      </c>
      <c r="AU4" s="21">
        <v>1</v>
      </c>
      <c r="AV4" s="21">
        <v>8</v>
      </c>
      <c r="AW4" s="21">
        <v>0</v>
      </c>
      <c r="AX4" s="21">
        <v>4</v>
      </c>
      <c r="AY4" s="21">
        <v>24</v>
      </c>
      <c r="AZ4" s="21">
        <v>1</v>
      </c>
      <c r="BA4" s="21">
        <v>9</v>
      </c>
      <c r="BB4" s="21">
        <v>1</v>
      </c>
      <c r="BC4" s="21">
        <v>3</v>
      </c>
      <c r="BD4" s="21">
        <v>18</v>
      </c>
      <c r="BE4" s="21">
        <v>0</v>
      </c>
      <c r="BF4" s="21">
        <v>10</v>
      </c>
      <c r="BG4" s="21">
        <v>3</v>
      </c>
      <c r="BH4" s="21">
        <v>4</v>
      </c>
      <c r="BI4" s="21">
        <v>24</v>
      </c>
      <c r="BJ4" s="21">
        <v>0</v>
      </c>
      <c r="BK4" s="21">
        <v>14</v>
      </c>
      <c r="BL4" s="21">
        <v>0</v>
      </c>
      <c r="BM4" s="21">
        <v>4</v>
      </c>
      <c r="BN4" s="21">
        <v>24</v>
      </c>
      <c r="BO4" s="21">
        <v>1</v>
      </c>
      <c r="BP4" s="21">
        <v>3</v>
      </c>
      <c r="BQ4" s="21">
        <v>1</v>
      </c>
      <c r="BR4" s="21">
        <v>6</v>
      </c>
      <c r="BS4" s="21">
        <v>36</v>
      </c>
      <c r="BT4" s="21">
        <v>1</v>
      </c>
      <c r="BU4" s="21">
        <v>11</v>
      </c>
      <c r="BV4" s="21">
        <v>2</v>
      </c>
      <c r="BW4" s="21">
        <v>2</v>
      </c>
      <c r="BX4" s="21">
        <v>12</v>
      </c>
      <c r="BY4" s="21">
        <v>0</v>
      </c>
      <c r="BZ4" s="21">
        <v>8</v>
      </c>
      <c r="CA4" s="21">
        <v>1</v>
      </c>
      <c r="CB4" s="21">
        <v>3</v>
      </c>
      <c r="CC4" s="21">
        <v>18</v>
      </c>
      <c r="CD4" s="21">
        <v>0</v>
      </c>
      <c r="CE4" s="21">
        <v>18</v>
      </c>
      <c r="CF4" s="21">
        <v>1</v>
      </c>
      <c r="CG4" s="21">
        <v>3</v>
      </c>
      <c r="CH4" s="21">
        <v>18</v>
      </c>
      <c r="CI4" s="21">
        <v>0</v>
      </c>
      <c r="CJ4" s="21">
        <v>9</v>
      </c>
      <c r="CK4" s="21">
        <v>3</v>
      </c>
      <c r="CL4" s="21">
        <v>1</v>
      </c>
      <c r="CM4" s="21">
        <v>6</v>
      </c>
      <c r="CN4" s="21">
        <v>0</v>
      </c>
      <c r="CO4" s="21">
        <v>7</v>
      </c>
      <c r="CP4" s="21">
        <v>0</v>
      </c>
      <c r="CQ4" s="21">
        <v>1.3</v>
      </c>
      <c r="CR4" s="21">
        <v>9</v>
      </c>
      <c r="CS4" s="21">
        <v>0</v>
      </c>
      <c r="CT4" s="21">
        <v>6</v>
      </c>
      <c r="CU4" s="21">
        <v>3</v>
      </c>
      <c r="CV4" s="21">
        <v>1</v>
      </c>
      <c r="CW4" s="21">
        <v>6</v>
      </c>
      <c r="CX4" s="21">
        <v>0</v>
      </c>
      <c r="CY4" s="21">
        <v>6</v>
      </c>
      <c r="CZ4" s="21">
        <v>1</v>
      </c>
      <c r="DA4" s="21">
        <v>2.1</v>
      </c>
      <c r="DB4" s="21">
        <v>13</v>
      </c>
      <c r="DC4" s="21">
        <v>0</v>
      </c>
      <c r="DD4" s="21">
        <v>18</v>
      </c>
      <c r="DE4" s="21">
        <v>0</v>
      </c>
      <c r="DF4" s="21">
        <v>3</v>
      </c>
      <c r="DG4" s="21">
        <v>18</v>
      </c>
      <c r="DH4" s="21">
        <v>0</v>
      </c>
      <c r="DI4" s="21">
        <v>20</v>
      </c>
      <c r="DJ4" s="21">
        <v>0</v>
      </c>
      <c r="DK4" s="21">
        <v>4</v>
      </c>
      <c r="DL4" s="21">
        <v>24</v>
      </c>
      <c r="DM4" s="21">
        <v>0</v>
      </c>
      <c r="DN4" s="21">
        <v>15</v>
      </c>
      <c r="DO4" s="21">
        <v>1</v>
      </c>
    </row>
    <row r="5" spans="1:119" x14ac:dyDescent="0.25">
      <c r="A5" s="4" t="s">
        <v>8</v>
      </c>
      <c r="B5" s="5">
        <f>Y35</f>
        <v>47.3</v>
      </c>
      <c r="C5" s="15">
        <f>Z35</f>
        <v>285</v>
      </c>
      <c r="D5" s="15">
        <f>AA35</f>
        <v>9</v>
      </c>
      <c r="E5" s="15">
        <f>AB35</f>
        <v>141</v>
      </c>
      <c r="F5" s="15">
        <f>AC35</f>
        <v>5</v>
      </c>
      <c r="G5" s="7">
        <f t="shared" ref="G5:G16" si="0">E5/F5</f>
        <v>28.2</v>
      </c>
      <c r="H5" s="10">
        <v>0</v>
      </c>
      <c r="I5" s="6" t="s">
        <v>59</v>
      </c>
      <c r="J5" s="7"/>
      <c r="K5" s="7">
        <f t="shared" ref="K5:K15" si="1">C5/F5</f>
        <v>57</v>
      </c>
      <c r="L5" s="7">
        <f t="shared" ref="L5:L15" si="2">6*E5/C5</f>
        <v>2.9684210526315788</v>
      </c>
      <c r="O5" s="21">
        <v>3</v>
      </c>
      <c r="P5" s="21">
        <v>18</v>
      </c>
      <c r="Q5" s="21">
        <v>0</v>
      </c>
      <c r="R5" s="21">
        <v>22</v>
      </c>
      <c r="S5" s="21">
        <v>0</v>
      </c>
      <c r="T5" s="21">
        <v>2</v>
      </c>
      <c r="U5" s="21">
        <v>12</v>
      </c>
      <c r="V5" s="21">
        <v>1</v>
      </c>
      <c r="W5" s="21">
        <v>2</v>
      </c>
      <c r="X5" s="21">
        <v>2</v>
      </c>
      <c r="Y5" s="21">
        <v>4</v>
      </c>
      <c r="Z5" s="21">
        <v>24</v>
      </c>
      <c r="AA5" s="21">
        <v>0</v>
      </c>
      <c r="AB5" s="21">
        <v>16</v>
      </c>
      <c r="AC5" s="21">
        <v>0</v>
      </c>
      <c r="AD5" s="21">
        <v>3</v>
      </c>
      <c r="AE5" s="21">
        <v>18</v>
      </c>
      <c r="AF5" s="21">
        <v>0</v>
      </c>
      <c r="AG5" s="21">
        <v>23</v>
      </c>
      <c r="AH5" s="21">
        <v>1</v>
      </c>
      <c r="AI5" s="21">
        <v>4</v>
      </c>
      <c r="AJ5" s="21">
        <v>24</v>
      </c>
      <c r="AK5" s="21">
        <v>0</v>
      </c>
      <c r="AL5" s="21">
        <v>17</v>
      </c>
      <c r="AM5" s="21">
        <v>1</v>
      </c>
      <c r="AN5" s="21">
        <v>2</v>
      </c>
      <c r="AO5" s="21">
        <v>12</v>
      </c>
      <c r="AP5" s="21">
        <v>0</v>
      </c>
      <c r="AQ5" s="21">
        <v>14</v>
      </c>
      <c r="AR5" s="21">
        <v>1</v>
      </c>
      <c r="AS5" s="21">
        <v>4</v>
      </c>
      <c r="AT5" s="21">
        <v>24</v>
      </c>
      <c r="AU5" s="21">
        <v>1</v>
      </c>
      <c r="AV5" s="21">
        <v>7</v>
      </c>
      <c r="AW5" s="21">
        <v>2</v>
      </c>
      <c r="AX5" s="21">
        <v>4</v>
      </c>
      <c r="AY5" s="21">
        <v>24</v>
      </c>
      <c r="AZ5" s="21">
        <v>1</v>
      </c>
      <c r="BA5" s="21">
        <v>13</v>
      </c>
      <c r="BB5" s="21">
        <v>3</v>
      </c>
      <c r="BC5" s="21">
        <v>4</v>
      </c>
      <c r="BD5" s="21">
        <v>24</v>
      </c>
      <c r="BE5" s="21">
        <v>1</v>
      </c>
      <c r="BF5" s="21">
        <v>8</v>
      </c>
      <c r="BG5" s="21">
        <v>5</v>
      </c>
      <c r="BH5" s="21">
        <v>2</v>
      </c>
      <c r="BI5" s="21">
        <v>12</v>
      </c>
      <c r="BJ5" s="21">
        <v>0</v>
      </c>
      <c r="BK5" s="21">
        <v>11</v>
      </c>
      <c r="BL5" s="21">
        <v>0</v>
      </c>
      <c r="BM5" s="21">
        <v>2</v>
      </c>
      <c r="BN5" s="21">
        <v>12</v>
      </c>
      <c r="BO5" s="21">
        <v>0</v>
      </c>
      <c r="BP5" s="21">
        <v>7</v>
      </c>
      <c r="BQ5" s="21">
        <v>0</v>
      </c>
      <c r="BR5" s="21">
        <v>4</v>
      </c>
      <c r="BS5" s="21">
        <v>24</v>
      </c>
      <c r="BT5" s="21">
        <v>0</v>
      </c>
      <c r="BU5" s="21">
        <v>10</v>
      </c>
      <c r="BV5" s="21">
        <v>1</v>
      </c>
      <c r="BW5" s="21">
        <v>2</v>
      </c>
      <c r="BX5" s="21">
        <v>12</v>
      </c>
      <c r="BY5" s="21">
        <v>0</v>
      </c>
      <c r="BZ5" s="21">
        <v>15</v>
      </c>
      <c r="CA5" s="21">
        <v>1</v>
      </c>
      <c r="CB5" s="21">
        <v>3</v>
      </c>
      <c r="CC5" s="21">
        <v>18</v>
      </c>
      <c r="CD5" s="21">
        <v>0</v>
      </c>
      <c r="CE5" s="21">
        <v>11</v>
      </c>
      <c r="CF5" s="21">
        <v>2</v>
      </c>
      <c r="CG5" s="21"/>
      <c r="CH5" s="21"/>
      <c r="CI5" s="21"/>
      <c r="CJ5" s="21"/>
      <c r="CK5" s="21"/>
      <c r="CL5" s="21">
        <v>2</v>
      </c>
      <c r="CM5" s="21">
        <v>12</v>
      </c>
      <c r="CN5" s="21">
        <v>0</v>
      </c>
      <c r="CO5" s="21">
        <v>11</v>
      </c>
      <c r="CP5" s="21">
        <v>2</v>
      </c>
      <c r="CQ5" s="21">
        <v>3</v>
      </c>
      <c r="CR5" s="21">
        <v>18</v>
      </c>
      <c r="CS5" s="21">
        <v>0</v>
      </c>
      <c r="CT5" s="21">
        <v>7</v>
      </c>
      <c r="CU5" s="21">
        <v>2</v>
      </c>
      <c r="CV5" s="21">
        <v>2</v>
      </c>
      <c r="CW5" s="21">
        <v>12</v>
      </c>
      <c r="CX5" s="21">
        <v>0</v>
      </c>
      <c r="CY5" s="21">
        <v>11</v>
      </c>
      <c r="CZ5" s="21">
        <v>0</v>
      </c>
      <c r="DA5" s="21">
        <v>3</v>
      </c>
      <c r="DB5" s="21">
        <v>18</v>
      </c>
      <c r="DC5" s="21">
        <v>0</v>
      </c>
      <c r="DD5" s="21">
        <v>12</v>
      </c>
      <c r="DE5" s="21">
        <v>0</v>
      </c>
      <c r="DF5" s="21"/>
      <c r="DG5" s="21"/>
      <c r="DH5" s="21"/>
      <c r="DI5" s="21"/>
      <c r="DJ5" s="21"/>
      <c r="DK5" s="21"/>
      <c r="DL5" s="21"/>
      <c r="DM5" s="21"/>
      <c r="DN5" s="21"/>
      <c r="DO5" s="21"/>
    </row>
    <row r="6" spans="1:119" x14ac:dyDescent="0.25">
      <c r="A6" s="4" t="s">
        <v>136</v>
      </c>
      <c r="B6" s="5">
        <f>AD35</f>
        <v>17</v>
      </c>
      <c r="C6" s="15">
        <f>AE35</f>
        <v>102</v>
      </c>
      <c r="D6" s="15">
        <f>AF35</f>
        <v>1</v>
      </c>
      <c r="E6" s="15">
        <f>AG35</f>
        <v>86</v>
      </c>
      <c r="F6" s="15">
        <f>AH35</f>
        <v>6</v>
      </c>
      <c r="G6" s="7">
        <f t="shared" si="0"/>
        <v>14.333333333333334</v>
      </c>
      <c r="H6" s="6">
        <v>0</v>
      </c>
      <c r="I6" s="6" t="s">
        <v>186</v>
      </c>
      <c r="J6" s="7"/>
      <c r="K6" s="7">
        <f t="shared" si="1"/>
        <v>17</v>
      </c>
      <c r="L6" s="7">
        <f t="shared" si="2"/>
        <v>5.0588235294117645</v>
      </c>
      <c r="O6" s="21">
        <v>4</v>
      </c>
      <c r="P6" s="21">
        <v>24</v>
      </c>
      <c r="Q6" s="21">
        <v>0</v>
      </c>
      <c r="R6" s="21">
        <v>16</v>
      </c>
      <c r="S6" s="21">
        <v>2</v>
      </c>
      <c r="T6" s="21">
        <v>2</v>
      </c>
      <c r="U6" s="21">
        <v>12</v>
      </c>
      <c r="V6" s="21">
        <v>0</v>
      </c>
      <c r="W6" s="21">
        <v>11</v>
      </c>
      <c r="X6" s="21">
        <v>1</v>
      </c>
      <c r="Y6" s="21">
        <v>4</v>
      </c>
      <c r="Z6" s="21">
        <v>24</v>
      </c>
      <c r="AA6" s="21">
        <v>0</v>
      </c>
      <c r="AB6" s="21">
        <v>11</v>
      </c>
      <c r="AC6" s="21">
        <v>2</v>
      </c>
      <c r="AD6" s="21">
        <v>3</v>
      </c>
      <c r="AE6" s="21">
        <v>18</v>
      </c>
      <c r="AF6" s="21">
        <v>0</v>
      </c>
      <c r="AG6" s="21">
        <v>21</v>
      </c>
      <c r="AH6" s="21">
        <v>0</v>
      </c>
      <c r="AI6" s="21">
        <v>5</v>
      </c>
      <c r="AJ6" s="21">
        <v>30</v>
      </c>
      <c r="AK6" s="21">
        <v>1</v>
      </c>
      <c r="AL6" s="21">
        <v>11</v>
      </c>
      <c r="AM6" s="21">
        <v>0</v>
      </c>
      <c r="AN6" s="21">
        <v>4</v>
      </c>
      <c r="AO6" s="21">
        <v>24</v>
      </c>
      <c r="AP6" s="21">
        <v>1</v>
      </c>
      <c r="AQ6" s="21">
        <v>8</v>
      </c>
      <c r="AR6" s="21">
        <v>0</v>
      </c>
      <c r="AS6" s="21">
        <v>4</v>
      </c>
      <c r="AT6" s="21">
        <v>24</v>
      </c>
      <c r="AU6" s="21">
        <v>0</v>
      </c>
      <c r="AV6" s="21">
        <v>7</v>
      </c>
      <c r="AW6" s="21">
        <v>2</v>
      </c>
      <c r="AX6" s="21">
        <v>4</v>
      </c>
      <c r="AY6" s="21">
        <v>24</v>
      </c>
      <c r="AZ6" s="21">
        <v>0</v>
      </c>
      <c r="BA6" s="21">
        <v>12</v>
      </c>
      <c r="BB6" s="21">
        <v>1</v>
      </c>
      <c r="BC6" s="21">
        <v>2</v>
      </c>
      <c r="BD6" s="21">
        <v>12</v>
      </c>
      <c r="BE6" s="21">
        <v>0</v>
      </c>
      <c r="BF6" s="21">
        <v>3</v>
      </c>
      <c r="BG6" s="21">
        <v>0</v>
      </c>
      <c r="BH6" s="21">
        <v>2</v>
      </c>
      <c r="BI6" s="21">
        <v>12</v>
      </c>
      <c r="BJ6" s="21">
        <v>0</v>
      </c>
      <c r="BK6" s="21">
        <v>3</v>
      </c>
      <c r="BL6" s="21">
        <v>0</v>
      </c>
      <c r="BM6" s="21">
        <v>5</v>
      </c>
      <c r="BN6" s="21">
        <v>30</v>
      </c>
      <c r="BO6" s="21">
        <v>1</v>
      </c>
      <c r="BP6" s="21">
        <v>18</v>
      </c>
      <c r="BQ6" s="21">
        <v>3</v>
      </c>
      <c r="BR6" s="21">
        <v>3</v>
      </c>
      <c r="BS6" s="21">
        <v>18</v>
      </c>
      <c r="BT6" s="21">
        <v>0</v>
      </c>
      <c r="BU6" s="21">
        <v>8</v>
      </c>
      <c r="BV6" s="21">
        <v>1</v>
      </c>
      <c r="BW6" s="21">
        <v>1.5</v>
      </c>
      <c r="BX6" s="21">
        <v>11</v>
      </c>
      <c r="BY6" s="21">
        <v>1</v>
      </c>
      <c r="BZ6" s="21">
        <v>1</v>
      </c>
      <c r="CA6" s="21">
        <v>2</v>
      </c>
      <c r="CB6" s="21">
        <v>2</v>
      </c>
      <c r="CC6" s="21">
        <v>12</v>
      </c>
      <c r="CD6" s="21">
        <v>0</v>
      </c>
      <c r="CE6" s="21">
        <v>6</v>
      </c>
      <c r="CF6" s="21">
        <v>1</v>
      </c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>
        <v>2</v>
      </c>
      <c r="CR6" s="21">
        <v>12</v>
      </c>
      <c r="CS6" s="21">
        <v>0</v>
      </c>
      <c r="CT6" s="21">
        <v>10</v>
      </c>
      <c r="CU6" s="21">
        <v>1</v>
      </c>
      <c r="CV6" s="21">
        <v>3.5</v>
      </c>
      <c r="CW6" s="21">
        <v>23</v>
      </c>
      <c r="CX6" s="21">
        <v>0</v>
      </c>
      <c r="CY6" s="21">
        <v>8</v>
      </c>
      <c r="CZ6" s="21">
        <v>3</v>
      </c>
      <c r="DA6" s="21">
        <v>3</v>
      </c>
      <c r="DB6" s="21">
        <v>18</v>
      </c>
      <c r="DC6" s="21">
        <v>0</v>
      </c>
      <c r="DD6" s="21">
        <v>11</v>
      </c>
      <c r="DE6" s="21">
        <v>0</v>
      </c>
      <c r="DF6" s="21"/>
      <c r="DG6" s="21"/>
      <c r="DH6" s="21"/>
      <c r="DI6" s="21"/>
      <c r="DJ6" s="21"/>
      <c r="DK6" s="21"/>
      <c r="DL6" s="21"/>
      <c r="DM6" s="21"/>
      <c r="DN6" s="21"/>
      <c r="DO6" s="21"/>
    </row>
    <row r="7" spans="1:119" x14ac:dyDescent="0.25">
      <c r="A7" s="4" t="s">
        <v>21</v>
      </c>
      <c r="B7" s="5">
        <f>AI35</f>
        <v>83.3</v>
      </c>
      <c r="C7" s="15">
        <f>AJ35</f>
        <v>501</v>
      </c>
      <c r="D7" s="15">
        <f>AK35</f>
        <v>13</v>
      </c>
      <c r="E7" s="15">
        <f>AL35</f>
        <v>319</v>
      </c>
      <c r="F7" s="15">
        <f>AM35</f>
        <v>21</v>
      </c>
      <c r="G7" s="7">
        <f>E7/F7</f>
        <v>15.19047619047619</v>
      </c>
      <c r="H7" s="6">
        <v>2</v>
      </c>
      <c r="I7" s="6" t="s">
        <v>144</v>
      </c>
      <c r="J7" s="7"/>
      <c r="K7" s="7">
        <f>C7/F7</f>
        <v>23.857142857142858</v>
      </c>
      <c r="L7" s="7">
        <f>6*E7/C7</f>
        <v>3.8203592814371259</v>
      </c>
      <c r="O7" s="21">
        <v>2</v>
      </c>
      <c r="P7" s="21">
        <v>12</v>
      </c>
      <c r="Q7" s="21">
        <v>0</v>
      </c>
      <c r="R7" s="21">
        <v>8</v>
      </c>
      <c r="S7" s="21">
        <v>0</v>
      </c>
      <c r="T7" s="21">
        <v>6</v>
      </c>
      <c r="U7" s="21">
        <v>36</v>
      </c>
      <c r="V7" s="21">
        <v>2</v>
      </c>
      <c r="W7" s="21">
        <v>18</v>
      </c>
      <c r="X7" s="21">
        <v>3</v>
      </c>
      <c r="Y7" s="21">
        <v>4</v>
      </c>
      <c r="Z7" s="21">
        <v>24</v>
      </c>
      <c r="AA7" s="21">
        <v>0</v>
      </c>
      <c r="AB7" s="21">
        <v>15</v>
      </c>
      <c r="AC7" s="21">
        <v>0</v>
      </c>
      <c r="AD7" s="21">
        <v>3</v>
      </c>
      <c r="AE7" s="21">
        <v>18</v>
      </c>
      <c r="AF7" s="21">
        <v>0</v>
      </c>
      <c r="AG7" s="21">
        <v>16</v>
      </c>
      <c r="AH7" s="21">
        <v>2</v>
      </c>
      <c r="AI7" s="21">
        <v>2</v>
      </c>
      <c r="AJ7" s="21">
        <v>12</v>
      </c>
      <c r="AK7" s="21">
        <v>0</v>
      </c>
      <c r="AL7" s="21">
        <v>9</v>
      </c>
      <c r="AM7" s="21">
        <v>0</v>
      </c>
      <c r="AN7" s="21">
        <v>4</v>
      </c>
      <c r="AO7" s="21">
        <v>24</v>
      </c>
      <c r="AP7" s="21">
        <v>0</v>
      </c>
      <c r="AQ7" s="21">
        <v>14</v>
      </c>
      <c r="AR7" s="21">
        <v>1</v>
      </c>
      <c r="AS7" s="21">
        <v>5</v>
      </c>
      <c r="AT7" s="21">
        <v>30</v>
      </c>
      <c r="AU7" s="21">
        <v>1</v>
      </c>
      <c r="AV7" s="21">
        <v>11</v>
      </c>
      <c r="AW7" s="21">
        <v>1</v>
      </c>
      <c r="AX7" s="21">
        <v>3</v>
      </c>
      <c r="AY7" s="21">
        <v>18</v>
      </c>
      <c r="AZ7" s="21">
        <v>0</v>
      </c>
      <c r="BA7" s="21">
        <v>16</v>
      </c>
      <c r="BB7" s="21">
        <v>1</v>
      </c>
      <c r="BC7" s="21">
        <v>2</v>
      </c>
      <c r="BD7" s="21">
        <v>12</v>
      </c>
      <c r="BE7" s="21">
        <v>0</v>
      </c>
      <c r="BF7" s="21">
        <v>6</v>
      </c>
      <c r="BG7" s="21">
        <v>2</v>
      </c>
      <c r="BH7" s="21">
        <v>5</v>
      </c>
      <c r="BI7" s="21">
        <v>30</v>
      </c>
      <c r="BJ7" s="21">
        <v>0</v>
      </c>
      <c r="BK7" s="21">
        <v>25</v>
      </c>
      <c r="BL7" s="21">
        <v>2</v>
      </c>
      <c r="BM7" s="21">
        <v>2</v>
      </c>
      <c r="BN7" s="21">
        <v>12</v>
      </c>
      <c r="BO7" s="21">
        <v>0</v>
      </c>
      <c r="BP7" s="21">
        <v>11</v>
      </c>
      <c r="BQ7" s="21">
        <v>0</v>
      </c>
      <c r="BR7" s="21">
        <v>5</v>
      </c>
      <c r="BS7" s="21">
        <v>30</v>
      </c>
      <c r="BT7" s="21">
        <v>1</v>
      </c>
      <c r="BU7" s="21">
        <v>15</v>
      </c>
      <c r="BV7" s="21">
        <v>2</v>
      </c>
      <c r="BW7" s="21">
        <v>3</v>
      </c>
      <c r="BX7" s="21">
        <v>18</v>
      </c>
      <c r="BY7" s="21">
        <v>0</v>
      </c>
      <c r="BZ7" s="21">
        <v>30</v>
      </c>
      <c r="CA7" s="21">
        <v>0</v>
      </c>
      <c r="CB7" s="21">
        <v>4</v>
      </c>
      <c r="CC7" s="21">
        <v>24</v>
      </c>
      <c r="CD7" s="21">
        <v>0</v>
      </c>
      <c r="CE7" s="21">
        <v>14</v>
      </c>
      <c r="CF7" s="21">
        <v>0</v>
      </c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>
        <v>3</v>
      </c>
      <c r="CW7" s="21">
        <v>18</v>
      </c>
      <c r="CX7" s="21">
        <v>1</v>
      </c>
      <c r="CY7" s="21">
        <v>13</v>
      </c>
      <c r="CZ7" s="21">
        <v>2</v>
      </c>
      <c r="DA7" s="21">
        <v>3</v>
      </c>
      <c r="DB7" s="21">
        <v>18</v>
      </c>
      <c r="DC7" s="21">
        <v>0</v>
      </c>
      <c r="DD7" s="21">
        <v>10</v>
      </c>
      <c r="DE7" s="21">
        <v>3</v>
      </c>
      <c r="DF7" s="21"/>
      <c r="DG7" s="21"/>
      <c r="DH7" s="21"/>
      <c r="DI7" s="21"/>
      <c r="DJ7" s="21"/>
      <c r="DK7" s="21"/>
      <c r="DL7" s="21"/>
      <c r="DM7" s="21"/>
      <c r="DN7" s="21"/>
      <c r="DO7" s="21"/>
    </row>
    <row r="8" spans="1:119" x14ac:dyDescent="0.25">
      <c r="A8" s="4" t="s">
        <v>9</v>
      </c>
      <c r="B8" s="5">
        <f>AN35</f>
        <v>19.3</v>
      </c>
      <c r="C8" s="15">
        <f>AO35</f>
        <v>117</v>
      </c>
      <c r="D8" s="15">
        <f>AP35</f>
        <v>2</v>
      </c>
      <c r="E8" s="15">
        <f>AQ35</f>
        <v>66</v>
      </c>
      <c r="F8" s="15">
        <f>AR35</f>
        <v>7</v>
      </c>
      <c r="G8" s="7">
        <f t="shared" si="0"/>
        <v>9.4285714285714288</v>
      </c>
      <c r="H8" s="6">
        <v>1</v>
      </c>
      <c r="I8" s="6" t="s">
        <v>43</v>
      </c>
      <c r="J8" s="7"/>
      <c r="K8" s="7">
        <f t="shared" si="1"/>
        <v>16.714285714285715</v>
      </c>
      <c r="L8" s="7">
        <f t="shared" si="2"/>
        <v>3.3846153846153846</v>
      </c>
      <c r="O8" s="21"/>
      <c r="P8" s="21"/>
      <c r="Q8" s="21"/>
      <c r="R8" s="21"/>
      <c r="S8" s="21"/>
      <c r="T8" s="21">
        <v>4</v>
      </c>
      <c r="U8" s="21">
        <v>24</v>
      </c>
      <c r="V8" s="21">
        <v>0</v>
      </c>
      <c r="W8" s="21">
        <v>20</v>
      </c>
      <c r="X8" s="21">
        <v>2</v>
      </c>
      <c r="Y8" s="21">
        <v>8.3000000000000007</v>
      </c>
      <c r="Z8" s="21">
        <v>51</v>
      </c>
      <c r="AA8" s="21">
        <v>5</v>
      </c>
      <c r="AB8" s="21">
        <v>13</v>
      </c>
      <c r="AC8" s="21">
        <v>2</v>
      </c>
      <c r="AD8" s="21">
        <v>4</v>
      </c>
      <c r="AE8" s="21">
        <v>24</v>
      </c>
      <c r="AF8" s="21">
        <v>1</v>
      </c>
      <c r="AG8" s="21">
        <v>10</v>
      </c>
      <c r="AH8" s="21">
        <v>2</v>
      </c>
      <c r="AI8" s="21">
        <v>2</v>
      </c>
      <c r="AJ8" s="21">
        <v>12</v>
      </c>
      <c r="AK8" s="21">
        <v>1</v>
      </c>
      <c r="AL8" s="21">
        <v>5</v>
      </c>
      <c r="AM8" s="21">
        <v>0</v>
      </c>
      <c r="AN8" s="21">
        <v>3</v>
      </c>
      <c r="AO8" s="21">
        <v>18</v>
      </c>
      <c r="AP8" s="21">
        <v>1</v>
      </c>
      <c r="AQ8" s="21">
        <v>5</v>
      </c>
      <c r="AR8" s="21">
        <v>4</v>
      </c>
      <c r="AS8" s="21">
        <v>2</v>
      </c>
      <c r="AT8" s="21">
        <v>12</v>
      </c>
      <c r="AU8" s="21">
        <v>0</v>
      </c>
      <c r="AV8" s="21">
        <v>3</v>
      </c>
      <c r="AW8" s="21">
        <v>0</v>
      </c>
      <c r="AX8" s="21">
        <v>4</v>
      </c>
      <c r="AY8" s="21">
        <v>24</v>
      </c>
      <c r="AZ8" s="21">
        <v>0</v>
      </c>
      <c r="BA8" s="21">
        <v>15</v>
      </c>
      <c r="BB8" s="21">
        <v>0</v>
      </c>
      <c r="BC8" s="21">
        <v>4</v>
      </c>
      <c r="BD8" s="21">
        <v>24</v>
      </c>
      <c r="BE8" s="21">
        <v>1</v>
      </c>
      <c r="BF8" s="21">
        <v>18</v>
      </c>
      <c r="BG8" s="21">
        <v>4</v>
      </c>
      <c r="BH8" s="21">
        <v>3</v>
      </c>
      <c r="BI8" s="21">
        <v>18</v>
      </c>
      <c r="BJ8" s="21">
        <v>0</v>
      </c>
      <c r="BK8" s="21">
        <v>32</v>
      </c>
      <c r="BL8" s="21">
        <v>1</v>
      </c>
      <c r="BM8" s="21">
        <v>6</v>
      </c>
      <c r="BN8" s="21">
        <v>36</v>
      </c>
      <c r="BO8" s="21">
        <v>0</v>
      </c>
      <c r="BP8" s="21">
        <v>19</v>
      </c>
      <c r="BQ8" s="21">
        <v>0</v>
      </c>
      <c r="BR8" s="21">
        <v>2</v>
      </c>
      <c r="BS8" s="21">
        <v>12</v>
      </c>
      <c r="BT8" s="21">
        <v>0</v>
      </c>
      <c r="BU8" s="21">
        <v>4</v>
      </c>
      <c r="BV8" s="21">
        <v>2</v>
      </c>
      <c r="BW8" s="21">
        <v>3</v>
      </c>
      <c r="BX8" s="21">
        <v>18</v>
      </c>
      <c r="BY8" s="21">
        <v>0</v>
      </c>
      <c r="BZ8" s="21">
        <v>29</v>
      </c>
      <c r="CA8" s="21">
        <v>1</v>
      </c>
      <c r="CB8" s="21">
        <v>4</v>
      </c>
      <c r="CC8" s="21">
        <v>24</v>
      </c>
      <c r="CD8" s="21">
        <v>0</v>
      </c>
      <c r="CE8" s="21">
        <v>6</v>
      </c>
      <c r="CF8" s="21">
        <v>0</v>
      </c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</row>
    <row r="9" spans="1:119" x14ac:dyDescent="0.25">
      <c r="A9" s="4" t="s">
        <v>10</v>
      </c>
      <c r="B9" s="5">
        <f>AS35</f>
        <v>101</v>
      </c>
      <c r="C9" s="15">
        <f>AT35</f>
        <v>606</v>
      </c>
      <c r="D9" s="15">
        <f>AU35</f>
        <v>11</v>
      </c>
      <c r="E9" s="15">
        <f>AV35</f>
        <v>315</v>
      </c>
      <c r="F9" s="15">
        <f>AW35</f>
        <v>31</v>
      </c>
      <c r="G9" s="7">
        <f t="shared" si="0"/>
        <v>10.161290322580646</v>
      </c>
      <c r="H9" s="6">
        <v>4</v>
      </c>
      <c r="I9" s="6" t="s">
        <v>141</v>
      </c>
      <c r="J9" s="7"/>
      <c r="K9" s="7">
        <f t="shared" si="1"/>
        <v>19.548387096774192</v>
      </c>
      <c r="L9" s="7">
        <f t="shared" si="2"/>
        <v>3.1188118811881189</v>
      </c>
      <c r="O9" s="21"/>
      <c r="P9" s="21"/>
      <c r="Q9" s="21"/>
      <c r="R9" s="21"/>
      <c r="S9" s="21"/>
      <c r="T9" s="21">
        <v>6</v>
      </c>
      <c r="U9" s="21">
        <v>36</v>
      </c>
      <c r="V9" s="21">
        <v>0</v>
      </c>
      <c r="W9" s="21">
        <v>33</v>
      </c>
      <c r="X9" s="21">
        <v>0</v>
      </c>
      <c r="Y9" s="21">
        <v>3</v>
      </c>
      <c r="Z9" s="21">
        <v>18</v>
      </c>
      <c r="AA9" s="21">
        <v>0</v>
      </c>
      <c r="AB9" s="21">
        <v>24</v>
      </c>
      <c r="AC9" s="21">
        <v>0</v>
      </c>
      <c r="AD9" s="21"/>
      <c r="AE9" s="21"/>
      <c r="AF9" s="21"/>
      <c r="AG9" s="21"/>
      <c r="AH9" s="21"/>
      <c r="AI9" s="21">
        <v>8</v>
      </c>
      <c r="AJ9" s="21">
        <v>48</v>
      </c>
      <c r="AK9" s="21">
        <v>3</v>
      </c>
      <c r="AL9" s="21">
        <v>6</v>
      </c>
      <c r="AM9" s="21">
        <v>3</v>
      </c>
      <c r="AN9" s="21">
        <v>1</v>
      </c>
      <c r="AO9" s="21">
        <v>6</v>
      </c>
      <c r="AP9" s="21">
        <v>0</v>
      </c>
      <c r="AQ9" s="21">
        <v>7</v>
      </c>
      <c r="AR9" s="21">
        <v>0</v>
      </c>
      <c r="AS9" s="21">
        <v>4</v>
      </c>
      <c r="AT9" s="21">
        <v>24</v>
      </c>
      <c r="AU9" s="21">
        <v>1</v>
      </c>
      <c r="AV9" s="21">
        <v>14</v>
      </c>
      <c r="AW9" s="21">
        <v>1</v>
      </c>
      <c r="AX9" s="21">
        <v>2</v>
      </c>
      <c r="AY9" s="21">
        <v>12</v>
      </c>
      <c r="AZ9" s="21">
        <v>0</v>
      </c>
      <c r="BA9" s="21">
        <v>8</v>
      </c>
      <c r="BB9" s="21">
        <v>1</v>
      </c>
      <c r="BC9" s="21">
        <v>4</v>
      </c>
      <c r="BD9" s="21">
        <v>24</v>
      </c>
      <c r="BE9" s="21">
        <v>1</v>
      </c>
      <c r="BF9" s="21">
        <v>5</v>
      </c>
      <c r="BG9" s="21">
        <v>0</v>
      </c>
      <c r="BH9" s="21">
        <v>4</v>
      </c>
      <c r="BI9" s="21">
        <v>24</v>
      </c>
      <c r="BJ9" s="21">
        <v>0</v>
      </c>
      <c r="BK9" s="21">
        <v>19</v>
      </c>
      <c r="BL9" s="21">
        <v>1</v>
      </c>
      <c r="BM9" s="21">
        <v>3</v>
      </c>
      <c r="BN9" s="21">
        <v>18</v>
      </c>
      <c r="BO9" s="21">
        <v>0</v>
      </c>
      <c r="BP9" s="21">
        <v>26</v>
      </c>
      <c r="BQ9" s="21">
        <v>0</v>
      </c>
      <c r="BR9" s="21">
        <v>2</v>
      </c>
      <c r="BS9" s="21">
        <v>12</v>
      </c>
      <c r="BT9" s="21">
        <v>0</v>
      </c>
      <c r="BU9" s="21">
        <v>10</v>
      </c>
      <c r="BV9" s="21">
        <v>0</v>
      </c>
      <c r="BW9" s="21">
        <v>5</v>
      </c>
      <c r="BX9" s="21">
        <v>30</v>
      </c>
      <c r="BY9" s="21">
        <v>1</v>
      </c>
      <c r="BZ9" s="21">
        <v>21</v>
      </c>
      <c r="CA9" s="21">
        <v>2</v>
      </c>
      <c r="CB9" s="21">
        <v>2</v>
      </c>
      <c r="CC9" s="21">
        <v>12</v>
      </c>
      <c r="CD9" s="21">
        <v>0</v>
      </c>
      <c r="CE9" s="21">
        <v>10</v>
      </c>
      <c r="CF9" s="21">
        <v>1</v>
      </c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</row>
    <row r="10" spans="1:119" x14ac:dyDescent="0.25">
      <c r="A10" s="4" t="s">
        <v>11</v>
      </c>
      <c r="B10" s="5">
        <f>AX35</f>
        <v>36</v>
      </c>
      <c r="C10" s="15">
        <f>AY35</f>
        <v>216</v>
      </c>
      <c r="D10" s="15">
        <f>AZ35</f>
        <v>3</v>
      </c>
      <c r="E10" s="15">
        <f>BA35</f>
        <v>130</v>
      </c>
      <c r="F10" s="15">
        <f>BB35</f>
        <v>11</v>
      </c>
      <c r="G10" s="7">
        <f t="shared" si="0"/>
        <v>11.818181818181818</v>
      </c>
      <c r="H10" s="6">
        <v>2</v>
      </c>
      <c r="I10" s="6" t="s">
        <v>88</v>
      </c>
      <c r="J10" s="7"/>
      <c r="K10" s="7">
        <f t="shared" si="1"/>
        <v>19.636363636363637</v>
      </c>
      <c r="L10" s="7">
        <f t="shared" si="2"/>
        <v>3.6111111111111112</v>
      </c>
      <c r="O10" s="21"/>
      <c r="P10" s="21"/>
      <c r="Q10" s="21"/>
      <c r="R10" s="21"/>
      <c r="S10" s="21"/>
      <c r="T10" s="21">
        <v>3</v>
      </c>
      <c r="U10" s="21">
        <v>18</v>
      </c>
      <c r="V10" s="21">
        <v>0</v>
      </c>
      <c r="W10" s="21">
        <v>23</v>
      </c>
      <c r="X10" s="21">
        <v>0</v>
      </c>
      <c r="Y10" s="21">
        <v>4</v>
      </c>
      <c r="Z10" s="21">
        <v>24</v>
      </c>
      <c r="AA10" s="21">
        <v>0</v>
      </c>
      <c r="AB10" s="21">
        <v>20</v>
      </c>
      <c r="AC10" s="21">
        <v>0</v>
      </c>
      <c r="AD10" s="21"/>
      <c r="AE10" s="21"/>
      <c r="AF10" s="21"/>
      <c r="AG10" s="21"/>
      <c r="AH10" s="21"/>
      <c r="AI10" s="21">
        <v>2</v>
      </c>
      <c r="AJ10" s="21">
        <v>12</v>
      </c>
      <c r="AK10" s="21">
        <v>0</v>
      </c>
      <c r="AL10" s="21">
        <v>13</v>
      </c>
      <c r="AM10" s="21">
        <v>0</v>
      </c>
      <c r="AN10" s="21">
        <v>1.4</v>
      </c>
      <c r="AO10" s="21">
        <v>10</v>
      </c>
      <c r="AP10" s="21">
        <v>0</v>
      </c>
      <c r="AQ10" s="21">
        <v>11</v>
      </c>
      <c r="AR10" s="21">
        <v>0</v>
      </c>
      <c r="AS10" s="21">
        <v>4</v>
      </c>
      <c r="AT10" s="21">
        <v>24</v>
      </c>
      <c r="AU10" s="21">
        <v>1</v>
      </c>
      <c r="AV10" s="21">
        <v>16</v>
      </c>
      <c r="AW10" s="21">
        <v>2</v>
      </c>
      <c r="AX10" s="21">
        <v>3</v>
      </c>
      <c r="AY10" s="21">
        <v>18</v>
      </c>
      <c r="AZ10" s="21">
        <v>0</v>
      </c>
      <c r="BA10" s="21">
        <v>9</v>
      </c>
      <c r="BB10" s="21">
        <v>0</v>
      </c>
      <c r="BC10" s="21">
        <v>4</v>
      </c>
      <c r="BD10" s="21">
        <v>24</v>
      </c>
      <c r="BE10" s="21">
        <v>1</v>
      </c>
      <c r="BF10" s="21">
        <v>8</v>
      </c>
      <c r="BG10" s="21">
        <v>1</v>
      </c>
      <c r="BH10" s="21">
        <v>2</v>
      </c>
      <c r="BI10" s="21">
        <v>12</v>
      </c>
      <c r="BJ10" s="21">
        <v>0</v>
      </c>
      <c r="BK10" s="21">
        <v>21</v>
      </c>
      <c r="BL10" s="21">
        <v>0</v>
      </c>
      <c r="BM10" s="21">
        <v>4</v>
      </c>
      <c r="BN10" s="21">
        <v>24</v>
      </c>
      <c r="BO10" s="21">
        <v>0</v>
      </c>
      <c r="BP10" s="21">
        <v>11</v>
      </c>
      <c r="BQ10" s="21">
        <v>0</v>
      </c>
      <c r="BR10" s="21">
        <v>6</v>
      </c>
      <c r="BS10" s="21">
        <v>36</v>
      </c>
      <c r="BT10" s="21">
        <v>0</v>
      </c>
      <c r="BU10" s="21">
        <v>16</v>
      </c>
      <c r="BV10" s="21">
        <v>2</v>
      </c>
      <c r="BW10" s="21">
        <v>2</v>
      </c>
      <c r="BX10" s="21">
        <v>12</v>
      </c>
      <c r="BY10" s="21">
        <v>0</v>
      </c>
      <c r="BZ10" s="21">
        <v>21</v>
      </c>
      <c r="CA10" s="21">
        <v>0</v>
      </c>
      <c r="CB10" s="21">
        <v>1</v>
      </c>
      <c r="CC10" s="21">
        <v>6</v>
      </c>
      <c r="CD10" s="21">
        <v>0</v>
      </c>
      <c r="CE10" s="21">
        <v>6</v>
      </c>
      <c r="CF10" s="21">
        <v>0</v>
      </c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</row>
    <row r="11" spans="1:119" x14ac:dyDescent="0.25">
      <c r="A11" s="4" t="s">
        <v>12</v>
      </c>
      <c r="B11" s="5">
        <f>BC35</f>
        <v>85</v>
      </c>
      <c r="C11" s="15">
        <f>BD35</f>
        <v>510</v>
      </c>
      <c r="D11" s="15">
        <f>BE35</f>
        <v>8</v>
      </c>
      <c r="E11" s="15">
        <f>BF35</f>
        <v>353</v>
      </c>
      <c r="F11" s="15">
        <f>BG35</f>
        <v>25</v>
      </c>
      <c r="G11" s="7">
        <f t="shared" si="0"/>
        <v>14.12</v>
      </c>
      <c r="H11" s="6">
        <v>3</v>
      </c>
      <c r="I11" s="6" t="s">
        <v>139</v>
      </c>
      <c r="J11" s="7"/>
      <c r="K11" s="7">
        <f t="shared" si="1"/>
        <v>20.399999999999999</v>
      </c>
      <c r="L11" s="7">
        <f t="shared" si="2"/>
        <v>4.1529411764705886</v>
      </c>
      <c r="O11" s="21"/>
      <c r="P11" s="21"/>
      <c r="Q11" s="21"/>
      <c r="R11" s="21"/>
      <c r="S11" s="21"/>
      <c r="T11" s="21">
        <v>5</v>
      </c>
      <c r="U11" s="21">
        <v>30</v>
      </c>
      <c r="V11" s="21">
        <v>2</v>
      </c>
      <c r="W11" s="21">
        <v>18</v>
      </c>
      <c r="X11" s="21">
        <v>0</v>
      </c>
      <c r="Y11" s="21">
        <v>8</v>
      </c>
      <c r="Z11" s="21">
        <v>48</v>
      </c>
      <c r="AA11" s="21">
        <v>1</v>
      </c>
      <c r="AB11" s="21">
        <v>14</v>
      </c>
      <c r="AC11" s="21">
        <v>0</v>
      </c>
      <c r="AD11" s="21"/>
      <c r="AE11" s="21"/>
      <c r="AF11" s="21"/>
      <c r="AG11" s="21"/>
      <c r="AH11" s="21"/>
      <c r="AI11" s="21">
        <v>5</v>
      </c>
      <c r="AJ11" s="21">
        <v>30</v>
      </c>
      <c r="AK11" s="21">
        <v>0</v>
      </c>
      <c r="AL11" s="21">
        <v>22</v>
      </c>
      <c r="AM11" s="21">
        <v>1</v>
      </c>
      <c r="AN11" s="21"/>
      <c r="AO11" s="21"/>
      <c r="AP11" s="21"/>
      <c r="AQ11" s="21"/>
      <c r="AR11" s="21"/>
      <c r="AS11" s="21">
        <v>5</v>
      </c>
      <c r="AT11" s="21">
        <v>30</v>
      </c>
      <c r="AU11" s="21">
        <v>0</v>
      </c>
      <c r="AV11" s="21">
        <v>27</v>
      </c>
      <c r="AW11" s="21">
        <v>1</v>
      </c>
      <c r="AX11" s="21">
        <v>3</v>
      </c>
      <c r="AY11" s="21">
        <v>18</v>
      </c>
      <c r="AZ11" s="21">
        <v>0</v>
      </c>
      <c r="BA11" s="21">
        <v>8</v>
      </c>
      <c r="BB11" s="21">
        <v>0</v>
      </c>
      <c r="BC11" s="21">
        <v>4</v>
      </c>
      <c r="BD11" s="21">
        <v>24</v>
      </c>
      <c r="BE11" s="21">
        <v>0</v>
      </c>
      <c r="BF11" s="21">
        <v>20</v>
      </c>
      <c r="BG11" s="21">
        <v>0</v>
      </c>
      <c r="BH11" s="21">
        <v>0.1</v>
      </c>
      <c r="BI11" s="21">
        <v>1</v>
      </c>
      <c r="BJ11" s="21">
        <v>0</v>
      </c>
      <c r="BK11" s="21">
        <v>3</v>
      </c>
      <c r="BL11" s="21">
        <v>1</v>
      </c>
      <c r="BM11" s="21">
        <v>2</v>
      </c>
      <c r="BN11" s="21">
        <v>12</v>
      </c>
      <c r="BO11" s="21">
        <v>0</v>
      </c>
      <c r="BP11" s="21">
        <v>14</v>
      </c>
      <c r="BQ11" s="21">
        <v>0</v>
      </c>
      <c r="BR11" s="21">
        <v>4</v>
      </c>
      <c r="BS11" s="21">
        <v>24</v>
      </c>
      <c r="BT11" s="21">
        <v>1</v>
      </c>
      <c r="BU11" s="21">
        <v>12</v>
      </c>
      <c r="BV11" s="21">
        <v>0</v>
      </c>
      <c r="BW11" s="21">
        <v>4</v>
      </c>
      <c r="BX11" s="21">
        <v>24</v>
      </c>
      <c r="BY11" s="21">
        <v>1</v>
      </c>
      <c r="BZ11" s="21">
        <v>10</v>
      </c>
      <c r="CA11" s="21">
        <v>0</v>
      </c>
      <c r="CB11" s="21">
        <v>2</v>
      </c>
      <c r="CC11" s="21">
        <v>12</v>
      </c>
      <c r="CD11" s="21">
        <v>0</v>
      </c>
      <c r="CE11" s="21">
        <v>2</v>
      </c>
      <c r="CF11" s="21">
        <v>0</v>
      </c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</row>
    <row r="12" spans="1:119" x14ac:dyDescent="0.25">
      <c r="A12" s="4" t="s">
        <v>3</v>
      </c>
      <c r="B12" s="5">
        <f>BH35</f>
        <v>27.1</v>
      </c>
      <c r="C12" s="15">
        <f>BI35</f>
        <v>163</v>
      </c>
      <c r="D12" s="15">
        <f>BJ35</f>
        <v>0</v>
      </c>
      <c r="E12" s="15">
        <f>BK35</f>
        <v>162</v>
      </c>
      <c r="F12" s="15">
        <f>BL35</f>
        <v>5</v>
      </c>
      <c r="G12" s="7">
        <f>E12/F12</f>
        <v>32.4</v>
      </c>
      <c r="H12" s="6">
        <v>0</v>
      </c>
      <c r="I12" s="6" t="s">
        <v>187</v>
      </c>
      <c r="J12" s="7"/>
      <c r="K12" s="7">
        <f>C12/F12</f>
        <v>32.6</v>
      </c>
      <c r="L12" s="7">
        <f>6*E12/C12</f>
        <v>5.96319018404908</v>
      </c>
      <c r="O12" s="21"/>
      <c r="P12" s="21"/>
      <c r="Q12" s="21"/>
      <c r="R12" s="21"/>
      <c r="S12" s="21"/>
      <c r="T12" s="21">
        <v>3</v>
      </c>
      <c r="U12" s="21">
        <v>18</v>
      </c>
      <c r="V12" s="21">
        <v>1</v>
      </c>
      <c r="W12" s="21">
        <v>8</v>
      </c>
      <c r="X12" s="21">
        <v>1</v>
      </c>
      <c r="Y12" s="21">
        <v>8</v>
      </c>
      <c r="Z12" s="21">
        <v>48</v>
      </c>
      <c r="AA12" s="21">
        <v>2</v>
      </c>
      <c r="AB12" s="21">
        <v>17</v>
      </c>
      <c r="AC12" s="21">
        <v>1</v>
      </c>
      <c r="AD12" s="21"/>
      <c r="AE12" s="21"/>
      <c r="AF12" s="21"/>
      <c r="AG12" s="21"/>
      <c r="AH12" s="21"/>
      <c r="AI12" s="21">
        <v>4</v>
      </c>
      <c r="AJ12" s="21">
        <v>24</v>
      </c>
      <c r="AK12" s="21">
        <v>0</v>
      </c>
      <c r="AL12" s="21">
        <v>19</v>
      </c>
      <c r="AM12" s="21">
        <v>0</v>
      </c>
      <c r="AN12" s="21"/>
      <c r="AO12" s="21"/>
      <c r="AP12" s="21"/>
      <c r="AQ12" s="21"/>
      <c r="AR12" s="21"/>
      <c r="AS12" s="21">
        <v>4</v>
      </c>
      <c r="AT12" s="21">
        <v>24</v>
      </c>
      <c r="AU12" s="21">
        <v>0</v>
      </c>
      <c r="AV12" s="21">
        <v>7</v>
      </c>
      <c r="AW12" s="21">
        <v>0</v>
      </c>
      <c r="AX12" s="21">
        <v>3</v>
      </c>
      <c r="AY12" s="21">
        <v>18</v>
      </c>
      <c r="AZ12" s="21">
        <v>0</v>
      </c>
      <c r="BA12" s="21">
        <v>12</v>
      </c>
      <c r="BB12" s="21">
        <v>1</v>
      </c>
      <c r="BC12" s="21">
        <v>3</v>
      </c>
      <c r="BD12" s="21">
        <v>18</v>
      </c>
      <c r="BE12" s="21">
        <v>0</v>
      </c>
      <c r="BF12" s="21">
        <v>12</v>
      </c>
      <c r="BG12" s="21">
        <v>0</v>
      </c>
      <c r="BH12" s="21">
        <v>3</v>
      </c>
      <c r="BI12" s="21">
        <v>18</v>
      </c>
      <c r="BJ12" s="21">
        <v>0</v>
      </c>
      <c r="BK12" s="21">
        <v>23</v>
      </c>
      <c r="BL12" s="21">
        <v>0</v>
      </c>
      <c r="BM12" s="21">
        <v>3</v>
      </c>
      <c r="BN12" s="21">
        <v>18</v>
      </c>
      <c r="BO12" s="21">
        <v>0</v>
      </c>
      <c r="BP12" s="21">
        <v>14</v>
      </c>
      <c r="BQ12" s="21">
        <v>1</v>
      </c>
      <c r="BR12" s="21">
        <v>3</v>
      </c>
      <c r="BS12" s="21">
        <v>18</v>
      </c>
      <c r="BT12" s="21">
        <v>0</v>
      </c>
      <c r="BU12" s="21">
        <v>21</v>
      </c>
      <c r="BV12" s="21">
        <v>1</v>
      </c>
      <c r="BW12" s="21">
        <v>6</v>
      </c>
      <c r="BX12" s="21">
        <v>36</v>
      </c>
      <c r="BY12" s="21">
        <v>1</v>
      </c>
      <c r="BZ12" s="21">
        <v>30</v>
      </c>
      <c r="CA12" s="21">
        <v>0</v>
      </c>
      <c r="CB12" s="21">
        <v>2</v>
      </c>
      <c r="CC12" s="21">
        <v>12</v>
      </c>
      <c r="CD12" s="21">
        <v>0</v>
      </c>
      <c r="CE12" s="21">
        <v>10</v>
      </c>
      <c r="CF12" s="21">
        <v>1</v>
      </c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</row>
    <row r="13" spans="1:119" x14ac:dyDescent="0.25">
      <c r="A13" s="4" t="s">
        <v>13</v>
      </c>
      <c r="B13" s="5">
        <f>BM35</f>
        <v>66</v>
      </c>
      <c r="C13" s="15">
        <f>BN35</f>
        <v>396</v>
      </c>
      <c r="D13" s="15">
        <f>BO35</f>
        <v>5</v>
      </c>
      <c r="E13" s="15">
        <f>BP35</f>
        <v>243</v>
      </c>
      <c r="F13" s="15">
        <f>BQ35</f>
        <v>9</v>
      </c>
      <c r="G13" s="7">
        <f t="shared" si="0"/>
        <v>27</v>
      </c>
      <c r="H13" s="6">
        <v>2</v>
      </c>
      <c r="I13" s="6" t="s">
        <v>184</v>
      </c>
      <c r="J13" s="7"/>
      <c r="K13" s="7">
        <f t="shared" si="1"/>
        <v>44</v>
      </c>
      <c r="L13" s="7">
        <f t="shared" si="2"/>
        <v>3.6818181818181817</v>
      </c>
      <c r="O13" s="21"/>
      <c r="P13" s="21"/>
      <c r="Q13" s="21"/>
      <c r="R13" s="21"/>
      <c r="S13" s="21"/>
      <c r="T13" s="21">
        <v>1.1000000000000001</v>
      </c>
      <c r="U13" s="21">
        <v>7</v>
      </c>
      <c r="V13" s="21">
        <v>0</v>
      </c>
      <c r="W13" s="21">
        <v>8</v>
      </c>
      <c r="X13" s="21">
        <v>0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>
        <v>4</v>
      </c>
      <c r="AJ13" s="21">
        <v>24</v>
      </c>
      <c r="AK13" s="21">
        <v>2</v>
      </c>
      <c r="AL13" s="21">
        <v>3</v>
      </c>
      <c r="AM13" s="21">
        <v>1</v>
      </c>
      <c r="AN13" s="21"/>
      <c r="AO13" s="21"/>
      <c r="AP13" s="21"/>
      <c r="AQ13" s="21"/>
      <c r="AR13" s="21"/>
      <c r="AS13" s="21">
        <v>4</v>
      </c>
      <c r="AT13" s="21">
        <v>24</v>
      </c>
      <c r="AU13" s="21">
        <v>0</v>
      </c>
      <c r="AV13" s="21">
        <v>13</v>
      </c>
      <c r="AW13" s="21">
        <v>3</v>
      </c>
      <c r="AX13" s="21">
        <v>3</v>
      </c>
      <c r="AY13" s="21">
        <v>18</v>
      </c>
      <c r="AZ13" s="21">
        <v>0</v>
      </c>
      <c r="BA13" s="21">
        <v>15</v>
      </c>
      <c r="BB13" s="21">
        <v>0</v>
      </c>
      <c r="BC13" s="21">
        <v>4</v>
      </c>
      <c r="BD13" s="21">
        <v>24</v>
      </c>
      <c r="BE13" s="21">
        <v>0</v>
      </c>
      <c r="BF13" s="21">
        <v>7</v>
      </c>
      <c r="BG13" s="21">
        <v>0</v>
      </c>
      <c r="BH13" s="21">
        <v>2</v>
      </c>
      <c r="BI13" s="21">
        <v>12</v>
      </c>
      <c r="BJ13" s="21">
        <v>0</v>
      </c>
      <c r="BK13" s="21">
        <v>11</v>
      </c>
      <c r="BL13" s="21">
        <v>0</v>
      </c>
      <c r="BM13" s="21">
        <v>4</v>
      </c>
      <c r="BN13" s="21">
        <v>24</v>
      </c>
      <c r="BO13" s="21">
        <v>0</v>
      </c>
      <c r="BP13" s="21">
        <v>17</v>
      </c>
      <c r="BQ13" s="21">
        <v>0</v>
      </c>
      <c r="BR13" s="21">
        <v>4</v>
      </c>
      <c r="BS13" s="21">
        <v>24</v>
      </c>
      <c r="BT13" s="21">
        <v>0</v>
      </c>
      <c r="BU13" s="21">
        <v>11</v>
      </c>
      <c r="BV13" s="21">
        <v>1</v>
      </c>
      <c r="BW13" s="21">
        <v>3</v>
      </c>
      <c r="BX13" s="21">
        <v>18</v>
      </c>
      <c r="BY13" s="21">
        <v>0</v>
      </c>
      <c r="BZ13" s="21">
        <v>18</v>
      </c>
      <c r="CA13" s="21">
        <v>2</v>
      </c>
      <c r="CB13" s="21">
        <v>1</v>
      </c>
      <c r="CC13" s="21">
        <v>6</v>
      </c>
      <c r="CD13" s="21">
        <v>0</v>
      </c>
      <c r="CE13" s="21">
        <v>4</v>
      </c>
      <c r="CF13" s="21">
        <v>0</v>
      </c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</row>
    <row r="14" spans="1:119" x14ac:dyDescent="0.25">
      <c r="A14" s="4" t="s">
        <v>14</v>
      </c>
      <c r="B14" s="5">
        <f>BR35</f>
        <v>115.3</v>
      </c>
      <c r="C14" s="15">
        <f>BS35</f>
        <v>693</v>
      </c>
      <c r="D14" s="15">
        <f>BT35</f>
        <v>10</v>
      </c>
      <c r="E14" s="15">
        <f>BU35</f>
        <v>454</v>
      </c>
      <c r="F14" s="15">
        <f>BV35</f>
        <v>39</v>
      </c>
      <c r="G14" s="7">
        <f t="shared" si="0"/>
        <v>11.641025641025641</v>
      </c>
      <c r="H14" s="6">
        <v>2</v>
      </c>
      <c r="I14" s="6" t="s">
        <v>149</v>
      </c>
      <c r="J14" s="7"/>
      <c r="K14" s="7">
        <f t="shared" si="1"/>
        <v>17.76923076923077</v>
      </c>
      <c r="L14" s="7">
        <f t="shared" si="2"/>
        <v>3.9307359307359309</v>
      </c>
      <c r="O14" s="21"/>
      <c r="P14" s="21"/>
      <c r="Q14" s="21"/>
      <c r="R14" s="21"/>
      <c r="S14" s="21"/>
      <c r="T14" s="21">
        <v>4</v>
      </c>
      <c r="U14" s="21">
        <v>24</v>
      </c>
      <c r="V14" s="21">
        <v>0</v>
      </c>
      <c r="W14" s="21">
        <v>9</v>
      </c>
      <c r="X14" s="21">
        <v>0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>
        <v>4</v>
      </c>
      <c r="AJ14" s="21">
        <v>24</v>
      </c>
      <c r="AK14" s="21">
        <v>2</v>
      </c>
      <c r="AL14" s="21">
        <v>13</v>
      </c>
      <c r="AM14" s="21">
        <v>1</v>
      </c>
      <c r="AN14" s="21"/>
      <c r="AO14" s="21"/>
      <c r="AP14" s="21"/>
      <c r="AQ14" s="21"/>
      <c r="AR14" s="21"/>
      <c r="AS14" s="21">
        <v>4</v>
      </c>
      <c r="AT14" s="21">
        <v>24</v>
      </c>
      <c r="AU14" s="21">
        <v>1</v>
      </c>
      <c r="AV14" s="21">
        <v>6</v>
      </c>
      <c r="AW14" s="21">
        <v>2</v>
      </c>
      <c r="AX14" s="21">
        <v>3</v>
      </c>
      <c r="AY14" s="21">
        <v>18</v>
      </c>
      <c r="AZ14" s="21">
        <v>1</v>
      </c>
      <c r="BA14" s="21">
        <v>13</v>
      </c>
      <c r="BB14" s="21">
        <v>3</v>
      </c>
      <c r="BC14" s="21">
        <v>3</v>
      </c>
      <c r="BD14" s="21">
        <v>18</v>
      </c>
      <c r="BE14" s="21">
        <v>0</v>
      </c>
      <c r="BF14" s="21">
        <v>19</v>
      </c>
      <c r="BG14" s="21">
        <v>1</v>
      </c>
      <c r="BH14" s="21"/>
      <c r="BI14" s="21"/>
      <c r="BJ14" s="21"/>
      <c r="BK14" s="21"/>
      <c r="BL14" s="21"/>
      <c r="BM14" s="21">
        <v>5</v>
      </c>
      <c r="BN14" s="21">
        <v>30</v>
      </c>
      <c r="BO14" s="21">
        <v>0</v>
      </c>
      <c r="BP14" s="21">
        <v>23</v>
      </c>
      <c r="BQ14" s="21">
        <v>0</v>
      </c>
      <c r="BR14" s="21">
        <v>8</v>
      </c>
      <c r="BS14" s="21">
        <v>48</v>
      </c>
      <c r="BT14" s="21">
        <v>2</v>
      </c>
      <c r="BU14" s="21">
        <v>35</v>
      </c>
      <c r="BV14" s="21">
        <v>2</v>
      </c>
      <c r="BW14" s="21">
        <v>3</v>
      </c>
      <c r="BX14" s="21">
        <v>18</v>
      </c>
      <c r="BY14" s="21">
        <v>0</v>
      </c>
      <c r="BZ14" s="21">
        <v>16</v>
      </c>
      <c r="CA14" s="21">
        <v>1</v>
      </c>
      <c r="CB14" s="21">
        <v>3</v>
      </c>
      <c r="CC14" s="21">
        <v>18</v>
      </c>
      <c r="CD14" s="21">
        <v>0</v>
      </c>
      <c r="CE14" s="21">
        <v>17</v>
      </c>
      <c r="CF14" s="21">
        <v>0</v>
      </c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</row>
    <row r="15" spans="1:119" x14ac:dyDescent="0.25">
      <c r="A15" s="4" t="s">
        <v>200</v>
      </c>
      <c r="B15" s="5">
        <f>BW35</f>
        <v>44.5</v>
      </c>
      <c r="C15" s="15">
        <f>BX35</f>
        <v>269</v>
      </c>
      <c r="D15" s="15">
        <f>BY35</f>
        <v>4</v>
      </c>
      <c r="E15" s="15">
        <f>BZ35</f>
        <v>245</v>
      </c>
      <c r="F15" s="15">
        <f>CA35</f>
        <v>11</v>
      </c>
      <c r="G15" s="7">
        <f t="shared" si="0"/>
        <v>22.272727272727273</v>
      </c>
      <c r="H15" s="6">
        <v>0</v>
      </c>
      <c r="I15" s="6" t="s">
        <v>188</v>
      </c>
      <c r="J15" s="7"/>
      <c r="K15" s="7">
        <f t="shared" si="1"/>
        <v>24.454545454545453</v>
      </c>
      <c r="L15" s="7">
        <f t="shared" si="2"/>
        <v>5.4646840148698885</v>
      </c>
      <c r="O15" s="21"/>
      <c r="P15" s="21"/>
      <c r="Q15" s="21"/>
      <c r="R15" s="21"/>
      <c r="S15" s="21"/>
      <c r="T15" s="21">
        <v>3</v>
      </c>
      <c r="U15" s="21">
        <v>18</v>
      </c>
      <c r="V15" s="21">
        <v>0</v>
      </c>
      <c r="W15" s="21">
        <v>4</v>
      </c>
      <c r="X15" s="21">
        <v>1</v>
      </c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>
        <v>6.3</v>
      </c>
      <c r="AJ15" s="21">
        <v>39</v>
      </c>
      <c r="AK15" s="21">
        <v>1</v>
      </c>
      <c r="AL15" s="21">
        <v>23</v>
      </c>
      <c r="AM15" s="21">
        <v>1</v>
      </c>
      <c r="AN15" s="21"/>
      <c r="AO15" s="21"/>
      <c r="AP15" s="21"/>
      <c r="AQ15" s="21"/>
      <c r="AR15" s="21"/>
      <c r="AS15" s="21">
        <v>4</v>
      </c>
      <c r="AT15" s="21">
        <v>24</v>
      </c>
      <c r="AU15" s="21">
        <v>0</v>
      </c>
      <c r="AV15" s="21">
        <v>22</v>
      </c>
      <c r="AW15" s="21">
        <v>3</v>
      </c>
      <c r="AX15" s="21"/>
      <c r="AY15" s="21"/>
      <c r="AZ15" s="21"/>
      <c r="BA15" s="21"/>
      <c r="BB15" s="21"/>
      <c r="BC15" s="21">
        <v>4</v>
      </c>
      <c r="BD15" s="21">
        <v>24</v>
      </c>
      <c r="BE15" s="21">
        <v>0</v>
      </c>
      <c r="BF15" s="21">
        <v>25</v>
      </c>
      <c r="BG15" s="21">
        <v>0</v>
      </c>
      <c r="BH15" s="21"/>
      <c r="BI15" s="21"/>
      <c r="BJ15" s="21"/>
      <c r="BK15" s="21"/>
      <c r="BL15" s="21"/>
      <c r="BM15" s="21">
        <v>3</v>
      </c>
      <c r="BN15" s="21">
        <v>18</v>
      </c>
      <c r="BO15" s="21">
        <v>0</v>
      </c>
      <c r="BP15" s="21">
        <v>10</v>
      </c>
      <c r="BQ15" s="21">
        <v>0</v>
      </c>
      <c r="BR15" s="21">
        <v>3</v>
      </c>
      <c r="BS15" s="21">
        <v>18</v>
      </c>
      <c r="BT15" s="21">
        <v>0</v>
      </c>
      <c r="BU15" s="21">
        <v>22</v>
      </c>
      <c r="BV15" s="21">
        <v>2</v>
      </c>
      <c r="BW15" s="21">
        <v>3</v>
      </c>
      <c r="BX15" s="21">
        <v>18</v>
      </c>
      <c r="BY15" s="21">
        <v>0</v>
      </c>
      <c r="BZ15" s="21">
        <v>23</v>
      </c>
      <c r="CA15" s="21">
        <v>1</v>
      </c>
      <c r="CB15" s="21">
        <v>2</v>
      </c>
      <c r="CC15" s="21">
        <v>12</v>
      </c>
      <c r="CD15" s="21">
        <v>0</v>
      </c>
      <c r="CE15" s="21">
        <v>9</v>
      </c>
      <c r="CF15" s="21">
        <v>0</v>
      </c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</row>
    <row r="16" spans="1:119" x14ac:dyDescent="0.25">
      <c r="A16" t="s">
        <v>26</v>
      </c>
      <c r="B16" s="5">
        <f>DA35</f>
        <v>11.1</v>
      </c>
      <c r="C16" s="15">
        <f>DB35</f>
        <v>67</v>
      </c>
      <c r="D16" s="15">
        <f>DC35</f>
        <v>0</v>
      </c>
      <c r="E16" s="15">
        <f>DD35</f>
        <v>51</v>
      </c>
      <c r="F16" s="15">
        <f>DE35</f>
        <v>3</v>
      </c>
      <c r="G16" s="7">
        <f t="shared" si="0"/>
        <v>17</v>
      </c>
      <c r="H16" s="6">
        <v>1</v>
      </c>
      <c r="I16" s="6" t="s">
        <v>73</v>
      </c>
      <c r="J16" s="6"/>
      <c r="K16" s="7">
        <f>C16/F16</f>
        <v>22.333333333333332</v>
      </c>
      <c r="L16" s="7">
        <f>6*E16/C16</f>
        <v>4.5671641791044779</v>
      </c>
      <c r="O16" s="21"/>
      <c r="P16" s="21"/>
      <c r="Q16" s="21"/>
      <c r="R16" s="21"/>
      <c r="S16" s="21"/>
      <c r="T16" s="21">
        <v>2</v>
      </c>
      <c r="U16" s="21">
        <v>12</v>
      </c>
      <c r="V16" s="21">
        <v>0</v>
      </c>
      <c r="W16" s="21">
        <v>12</v>
      </c>
      <c r="X16" s="21">
        <v>1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>
        <v>2</v>
      </c>
      <c r="AJ16" s="21">
        <v>12</v>
      </c>
      <c r="AK16" s="21">
        <v>1</v>
      </c>
      <c r="AL16" s="21">
        <v>5</v>
      </c>
      <c r="AM16" s="21">
        <v>1</v>
      </c>
      <c r="AN16" s="21"/>
      <c r="AO16" s="21"/>
      <c r="AP16" s="21"/>
      <c r="AQ16" s="21"/>
      <c r="AR16" s="21"/>
      <c r="AS16" s="21">
        <v>6</v>
      </c>
      <c r="AT16" s="21">
        <v>36</v>
      </c>
      <c r="AU16" s="21">
        <v>0</v>
      </c>
      <c r="AV16" s="21">
        <v>18</v>
      </c>
      <c r="AW16" s="21">
        <v>5</v>
      </c>
      <c r="AX16" s="21"/>
      <c r="AY16" s="21"/>
      <c r="AZ16" s="21"/>
      <c r="BA16" s="21"/>
      <c r="BB16" s="21"/>
      <c r="BC16" s="21">
        <v>2</v>
      </c>
      <c r="BD16" s="21">
        <v>12</v>
      </c>
      <c r="BE16" s="21">
        <v>0</v>
      </c>
      <c r="BF16" s="21">
        <v>10</v>
      </c>
      <c r="BG16" s="21">
        <v>1</v>
      </c>
      <c r="BH16" s="21"/>
      <c r="BI16" s="21"/>
      <c r="BJ16" s="21"/>
      <c r="BK16" s="21"/>
      <c r="BL16" s="21"/>
      <c r="BM16" s="21">
        <v>4</v>
      </c>
      <c r="BN16" s="21">
        <v>24</v>
      </c>
      <c r="BO16" s="21">
        <v>1</v>
      </c>
      <c r="BP16" s="21">
        <v>7</v>
      </c>
      <c r="BQ16" s="21">
        <v>0</v>
      </c>
      <c r="BR16" s="21">
        <v>2</v>
      </c>
      <c r="BS16" s="21">
        <v>12</v>
      </c>
      <c r="BT16" s="21">
        <v>1</v>
      </c>
      <c r="BU16" s="21">
        <v>10</v>
      </c>
      <c r="BV16" s="21">
        <v>1</v>
      </c>
      <c r="BW16" s="21">
        <v>3</v>
      </c>
      <c r="BX16" s="21">
        <v>18</v>
      </c>
      <c r="BY16" s="21">
        <v>0</v>
      </c>
      <c r="BZ16" s="21">
        <v>12</v>
      </c>
      <c r="CA16" s="21">
        <v>0</v>
      </c>
      <c r="CB16" s="21">
        <v>3</v>
      </c>
      <c r="CC16" s="21">
        <v>18</v>
      </c>
      <c r="CD16" s="21">
        <v>0</v>
      </c>
      <c r="CE16" s="21">
        <v>9</v>
      </c>
      <c r="CF16" s="21">
        <v>1</v>
      </c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</row>
    <row r="17" spans="1:119" x14ac:dyDescent="0.25">
      <c r="A17" s="4" t="s">
        <v>15</v>
      </c>
      <c r="B17" s="5">
        <f>CB35</f>
        <v>75</v>
      </c>
      <c r="C17" s="15">
        <f>CC35</f>
        <v>450</v>
      </c>
      <c r="D17" s="15">
        <f>CD35</f>
        <v>4</v>
      </c>
      <c r="E17" s="15">
        <f>CE35</f>
        <v>307</v>
      </c>
      <c r="F17" s="15">
        <f>CF35</f>
        <v>18</v>
      </c>
      <c r="G17" s="7">
        <f>E17/F17</f>
        <v>17.055555555555557</v>
      </c>
      <c r="H17" s="6">
        <v>1</v>
      </c>
      <c r="I17" s="6" t="s">
        <v>52</v>
      </c>
      <c r="J17" s="7"/>
      <c r="K17" s="7">
        <f>C17/F17</f>
        <v>25</v>
      </c>
      <c r="L17" s="7">
        <f>6*E17/C17</f>
        <v>4.0933333333333337</v>
      </c>
      <c r="O17" s="21"/>
      <c r="P17" s="21"/>
      <c r="Q17" s="21"/>
      <c r="R17" s="21"/>
      <c r="S17" s="21"/>
      <c r="T17" s="21">
        <v>4</v>
      </c>
      <c r="U17" s="21">
        <v>24</v>
      </c>
      <c r="V17" s="21">
        <v>0</v>
      </c>
      <c r="W17" s="21">
        <v>22</v>
      </c>
      <c r="X17" s="21">
        <v>0</v>
      </c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>
        <v>3</v>
      </c>
      <c r="AJ17" s="21">
        <v>18</v>
      </c>
      <c r="AK17" s="21">
        <v>0</v>
      </c>
      <c r="AL17" s="21">
        <v>4</v>
      </c>
      <c r="AM17" s="21">
        <v>0</v>
      </c>
      <c r="AN17" s="21"/>
      <c r="AO17" s="21"/>
      <c r="AP17" s="21"/>
      <c r="AQ17" s="21"/>
      <c r="AR17" s="21"/>
      <c r="AS17" s="21">
        <v>7</v>
      </c>
      <c r="AT17" s="21">
        <v>42</v>
      </c>
      <c r="AU17" s="21">
        <v>3</v>
      </c>
      <c r="AV17" s="21">
        <v>5</v>
      </c>
      <c r="AW17" s="21">
        <v>4</v>
      </c>
      <c r="AX17" s="21"/>
      <c r="AY17" s="21"/>
      <c r="AZ17" s="21"/>
      <c r="BA17" s="21"/>
      <c r="BB17" s="21"/>
      <c r="BC17" s="21">
        <v>3</v>
      </c>
      <c r="BD17" s="21">
        <v>18</v>
      </c>
      <c r="BE17" s="21">
        <v>0</v>
      </c>
      <c r="BF17" s="21">
        <v>35</v>
      </c>
      <c r="BG17" s="21">
        <v>0</v>
      </c>
      <c r="BH17" s="21"/>
      <c r="BI17" s="21"/>
      <c r="BJ17" s="21"/>
      <c r="BK17" s="21"/>
      <c r="BL17" s="21"/>
      <c r="BM17" s="21">
        <v>3</v>
      </c>
      <c r="BN17" s="21">
        <v>18</v>
      </c>
      <c r="BO17" s="21">
        <v>0</v>
      </c>
      <c r="BP17" s="21">
        <v>16</v>
      </c>
      <c r="BQ17" s="21">
        <v>0</v>
      </c>
      <c r="BR17" s="21">
        <v>3</v>
      </c>
      <c r="BS17" s="21">
        <v>18</v>
      </c>
      <c r="BT17" s="21">
        <v>1</v>
      </c>
      <c r="BU17" s="21">
        <v>2</v>
      </c>
      <c r="BV17" s="21">
        <v>3</v>
      </c>
      <c r="BW17" s="21">
        <v>4</v>
      </c>
      <c r="BX17" s="21">
        <v>24</v>
      </c>
      <c r="BY17" s="21">
        <v>0</v>
      </c>
      <c r="BZ17" s="21">
        <v>11</v>
      </c>
      <c r="CA17" s="21">
        <v>0</v>
      </c>
      <c r="CB17" s="21">
        <v>1</v>
      </c>
      <c r="CC17" s="21">
        <v>6</v>
      </c>
      <c r="CD17" s="21">
        <v>1</v>
      </c>
      <c r="CE17" s="21">
        <v>0</v>
      </c>
      <c r="CF17" s="21">
        <v>0</v>
      </c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</row>
    <row r="18" spans="1:119" x14ac:dyDescent="0.25">
      <c r="A18" s="1" t="s">
        <v>2</v>
      </c>
      <c r="B18" s="5"/>
      <c r="C18" s="15"/>
      <c r="D18" s="15"/>
      <c r="E18" s="15"/>
      <c r="F18" s="15"/>
      <c r="G18" s="6"/>
      <c r="H18" s="6"/>
      <c r="I18" s="6"/>
      <c r="J18" s="6"/>
      <c r="K18" s="6"/>
      <c r="L18" s="6"/>
      <c r="O18" s="21"/>
      <c r="P18" s="21"/>
      <c r="Q18" s="21"/>
      <c r="R18" s="21"/>
      <c r="S18" s="21"/>
      <c r="T18" s="21">
        <v>2</v>
      </c>
      <c r="U18" s="21">
        <v>12</v>
      </c>
      <c r="V18" s="21">
        <v>0</v>
      </c>
      <c r="W18" s="21">
        <v>17</v>
      </c>
      <c r="X18" s="21">
        <v>0</v>
      </c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>
        <v>3</v>
      </c>
      <c r="AJ18" s="21">
        <v>18</v>
      </c>
      <c r="AK18" s="21">
        <v>0</v>
      </c>
      <c r="AL18" s="21">
        <v>28</v>
      </c>
      <c r="AM18" s="21">
        <v>1</v>
      </c>
      <c r="AN18" s="21"/>
      <c r="AO18" s="21"/>
      <c r="AP18" s="21"/>
      <c r="AQ18" s="21"/>
      <c r="AR18" s="21"/>
      <c r="AS18" s="21">
        <v>2</v>
      </c>
      <c r="AT18" s="21">
        <v>12</v>
      </c>
      <c r="AU18" s="21">
        <v>0</v>
      </c>
      <c r="AV18" s="21">
        <v>16</v>
      </c>
      <c r="AW18" s="21">
        <v>0</v>
      </c>
      <c r="AX18" s="21"/>
      <c r="AY18" s="21"/>
      <c r="AZ18" s="21"/>
      <c r="BA18" s="21"/>
      <c r="BB18" s="21"/>
      <c r="BC18" s="21">
        <v>5</v>
      </c>
      <c r="BD18" s="21">
        <v>30</v>
      </c>
      <c r="BE18" s="21">
        <v>0</v>
      </c>
      <c r="BF18" s="21">
        <v>27</v>
      </c>
      <c r="BG18" s="21">
        <v>1</v>
      </c>
      <c r="BH18" s="21"/>
      <c r="BI18" s="21"/>
      <c r="BJ18" s="21"/>
      <c r="BK18" s="21"/>
      <c r="BL18" s="21"/>
      <c r="BM18" s="21">
        <v>6</v>
      </c>
      <c r="BN18" s="21">
        <v>36</v>
      </c>
      <c r="BO18" s="21">
        <v>2</v>
      </c>
      <c r="BP18" s="21">
        <v>7</v>
      </c>
      <c r="BQ18" s="21">
        <v>4</v>
      </c>
      <c r="BR18" s="21">
        <v>4</v>
      </c>
      <c r="BS18" s="21">
        <v>24</v>
      </c>
      <c r="BT18" s="21">
        <v>0</v>
      </c>
      <c r="BU18" s="21">
        <v>18</v>
      </c>
      <c r="BV18" s="21">
        <v>1</v>
      </c>
      <c r="BW18" s="21"/>
      <c r="BX18" s="21"/>
      <c r="BY18" s="21"/>
      <c r="BZ18" s="21"/>
      <c r="CA18" s="21"/>
      <c r="CB18" s="21">
        <v>5</v>
      </c>
      <c r="CC18" s="21">
        <v>30</v>
      </c>
      <c r="CD18" s="21">
        <v>0</v>
      </c>
      <c r="CE18" s="21">
        <v>16</v>
      </c>
      <c r="CF18" s="21">
        <v>1</v>
      </c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</row>
    <row r="19" spans="1:119" x14ac:dyDescent="0.25">
      <c r="A19" s="2" t="s">
        <v>137</v>
      </c>
      <c r="B19" s="5">
        <f>CG35</f>
        <v>3</v>
      </c>
      <c r="C19" s="15">
        <f>CH35</f>
        <v>18</v>
      </c>
      <c r="D19" s="15">
        <f>CI35</f>
        <v>0</v>
      </c>
      <c r="E19" s="15">
        <f>CJ35</f>
        <v>9</v>
      </c>
      <c r="F19" s="15">
        <f>CK35</f>
        <v>3</v>
      </c>
      <c r="G19" s="6"/>
      <c r="H19" s="6">
        <v>1</v>
      </c>
      <c r="I19" s="6" t="s">
        <v>72</v>
      </c>
      <c r="J19" s="6"/>
      <c r="K19" s="6"/>
      <c r="L19" s="6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>
        <v>7</v>
      </c>
      <c r="AJ19" s="21">
        <v>42</v>
      </c>
      <c r="AK19" s="21">
        <v>0</v>
      </c>
      <c r="AL19" s="21">
        <v>39</v>
      </c>
      <c r="AM19" s="21">
        <v>5</v>
      </c>
      <c r="AN19" s="21"/>
      <c r="AO19" s="21"/>
      <c r="AP19" s="21"/>
      <c r="AQ19" s="21"/>
      <c r="AR19" s="21"/>
      <c r="AS19" s="21">
        <v>3</v>
      </c>
      <c r="AT19" s="21">
        <v>18</v>
      </c>
      <c r="AU19" s="21">
        <v>0</v>
      </c>
      <c r="AV19" s="21">
        <v>15</v>
      </c>
      <c r="AW19" s="21">
        <v>1</v>
      </c>
      <c r="AX19" s="21"/>
      <c r="AY19" s="21"/>
      <c r="AZ19" s="21"/>
      <c r="BA19" s="21"/>
      <c r="BB19" s="21"/>
      <c r="BC19" s="21">
        <v>3</v>
      </c>
      <c r="BD19" s="21">
        <v>18</v>
      </c>
      <c r="BE19" s="21">
        <v>0</v>
      </c>
      <c r="BF19" s="21">
        <v>19</v>
      </c>
      <c r="BG19" s="21">
        <v>2</v>
      </c>
      <c r="BH19" s="21"/>
      <c r="BI19" s="21"/>
      <c r="BJ19" s="21"/>
      <c r="BK19" s="21"/>
      <c r="BL19" s="21"/>
      <c r="BM19" s="21">
        <v>2</v>
      </c>
      <c r="BN19" s="21">
        <v>12</v>
      </c>
      <c r="BO19" s="21">
        <v>0</v>
      </c>
      <c r="BP19" s="21">
        <v>5</v>
      </c>
      <c r="BQ19" s="21">
        <v>0</v>
      </c>
      <c r="BR19" s="21">
        <v>6.5</v>
      </c>
      <c r="BS19" s="21">
        <v>41</v>
      </c>
      <c r="BT19" s="21">
        <v>0</v>
      </c>
      <c r="BU19" s="21">
        <v>34</v>
      </c>
      <c r="BV19" s="21">
        <v>4</v>
      </c>
      <c r="BW19" s="21"/>
      <c r="BX19" s="21"/>
      <c r="BY19" s="21"/>
      <c r="BZ19" s="21"/>
      <c r="CA19" s="21"/>
      <c r="CB19" s="21">
        <v>3</v>
      </c>
      <c r="CC19" s="21">
        <v>18</v>
      </c>
      <c r="CD19" s="21">
        <v>0</v>
      </c>
      <c r="CE19" s="21">
        <v>46</v>
      </c>
      <c r="CF19" s="21">
        <v>0</v>
      </c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</row>
    <row r="20" spans="1:119" x14ac:dyDescent="0.25">
      <c r="A20" t="s">
        <v>22</v>
      </c>
      <c r="B20" s="5">
        <f>CL35</f>
        <v>3</v>
      </c>
      <c r="C20" s="15">
        <f>CM35</f>
        <v>18</v>
      </c>
      <c r="D20" s="15">
        <f>CN35</f>
        <v>0</v>
      </c>
      <c r="E20" s="15">
        <f>CO35</f>
        <v>18</v>
      </c>
      <c r="F20" s="15">
        <f>CP35</f>
        <v>2</v>
      </c>
      <c r="G20" s="6"/>
      <c r="H20" s="6">
        <v>0</v>
      </c>
      <c r="I20" s="6" t="s">
        <v>189</v>
      </c>
      <c r="J20" s="6"/>
      <c r="K20" s="6"/>
      <c r="L20" s="6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>
        <v>3</v>
      </c>
      <c r="AJ20" s="21">
        <v>18</v>
      </c>
      <c r="AK20" s="21">
        <v>1</v>
      </c>
      <c r="AL20" s="21">
        <v>7</v>
      </c>
      <c r="AM20" s="21">
        <v>1</v>
      </c>
      <c r="AN20" s="21"/>
      <c r="AO20" s="21"/>
      <c r="AP20" s="21"/>
      <c r="AQ20" s="21"/>
      <c r="AR20" s="21"/>
      <c r="AS20" s="21">
        <v>3</v>
      </c>
      <c r="AT20" s="21">
        <v>18</v>
      </c>
      <c r="AU20" s="21">
        <v>0</v>
      </c>
      <c r="AV20" s="21">
        <v>9</v>
      </c>
      <c r="AW20" s="21">
        <v>0</v>
      </c>
      <c r="AX20" s="21"/>
      <c r="AY20" s="21"/>
      <c r="AZ20" s="21"/>
      <c r="BA20" s="21"/>
      <c r="BB20" s="21"/>
      <c r="BC20" s="21">
        <v>3</v>
      </c>
      <c r="BD20" s="21">
        <v>18</v>
      </c>
      <c r="BE20" s="21">
        <v>1</v>
      </c>
      <c r="BF20" s="21">
        <v>11</v>
      </c>
      <c r="BG20" s="21">
        <v>0</v>
      </c>
      <c r="BH20" s="21"/>
      <c r="BI20" s="21"/>
      <c r="BJ20" s="21"/>
      <c r="BK20" s="21"/>
      <c r="BL20" s="21"/>
      <c r="BM20" s="21">
        <v>6</v>
      </c>
      <c r="BN20" s="21">
        <v>36</v>
      </c>
      <c r="BO20" s="21">
        <v>0</v>
      </c>
      <c r="BP20" s="21">
        <v>32</v>
      </c>
      <c r="BQ20" s="21">
        <v>0</v>
      </c>
      <c r="BR20" s="21">
        <v>9</v>
      </c>
      <c r="BS20" s="21">
        <v>54</v>
      </c>
      <c r="BT20" s="21">
        <v>2</v>
      </c>
      <c r="BU20" s="21">
        <v>24</v>
      </c>
      <c r="BV20" s="21">
        <v>2</v>
      </c>
      <c r="BW20" s="21"/>
      <c r="BX20" s="21"/>
      <c r="BY20" s="21"/>
      <c r="BZ20" s="21"/>
      <c r="CA20" s="21"/>
      <c r="CB20" s="21">
        <v>4</v>
      </c>
      <c r="CC20" s="21">
        <v>24</v>
      </c>
      <c r="CD20" s="21">
        <v>0</v>
      </c>
      <c r="CE20" s="21">
        <v>8</v>
      </c>
      <c r="CF20" s="21">
        <v>1</v>
      </c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</row>
    <row r="21" spans="1:119" x14ac:dyDescent="0.25">
      <c r="A21" t="s">
        <v>29</v>
      </c>
      <c r="B21" s="5">
        <f>CQ35</f>
        <v>6.3</v>
      </c>
      <c r="C21" s="15">
        <f>CR35</f>
        <v>39</v>
      </c>
      <c r="D21" s="15">
        <f>CS35</f>
        <v>0</v>
      </c>
      <c r="E21" s="15">
        <f>CT35</f>
        <v>23</v>
      </c>
      <c r="F21" s="15">
        <f>CU35</f>
        <v>6</v>
      </c>
      <c r="G21" s="6"/>
      <c r="H21" s="6">
        <v>1</v>
      </c>
      <c r="I21" s="6" t="s">
        <v>58</v>
      </c>
      <c r="J21" s="6"/>
      <c r="K21" s="6"/>
      <c r="L21" s="6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>
        <v>3</v>
      </c>
      <c r="AJ21" s="21">
        <v>18</v>
      </c>
      <c r="AK21" s="21">
        <v>0</v>
      </c>
      <c r="AL21" s="21">
        <v>34</v>
      </c>
      <c r="AM21" s="21">
        <v>0</v>
      </c>
      <c r="AN21" s="21"/>
      <c r="AO21" s="21"/>
      <c r="AP21" s="21"/>
      <c r="AQ21" s="21"/>
      <c r="AR21" s="21"/>
      <c r="AS21" s="21">
        <v>7</v>
      </c>
      <c r="AT21" s="21">
        <v>42</v>
      </c>
      <c r="AU21" s="21">
        <v>0</v>
      </c>
      <c r="AV21" s="21">
        <v>27</v>
      </c>
      <c r="AW21" s="21">
        <v>1</v>
      </c>
      <c r="AX21" s="21"/>
      <c r="AY21" s="21"/>
      <c r="AZ21" s="21"/>
      <c r="BA21" s="21"/>
      <c r="BB21" s="21"/>
      <c r="BC21" s="21">
        <v>4</v>
      </c>
      <c r="BD21" s="21">
        <v>24</v>
      </c>
      <c r="BE21" s="21">
        <v>0</v>
      </c>
      <c r="BF21" s="21">
        <v>18</v>
      </c>
      <c r="BG21" s="21">
        <v>1</v>
      </c>
      <c r="BH21" s="21"/>
      <c r="BI21" s="21"/>
      <c r="BJ21" s="21"/>
      <c r="BK21" s="21"/>
      <c r="BL21" s="21"/>
      <c r="BM21" s="21">
        <v>2</v>
      </c>
      <c r="BN21" s="21">
        <v>12</v>
      </c>
      <c r="BO21" s="21">
        <v>0</v>
      </c>
      <c r="BP21" s="21">
        <v>3</v>
      </c>
      <c r="BQ21" s="21">
        <v>0</v>
      </c>
      <c r="BR21" s="21">
        <v>3</v>
      </c>
      <c r="BS21" s="21">
        <v>18</v>
      </c>
      <c r="BT21" s="21">
        <v>0</v>
      </c>
      <c r="BU21" s="21">
        <v>18</v>
      </c>
      <c r="BV21" s="21">
        <v>1</v>
      </c>
      <c r="BW21" s="21"/>
      <c r="BX21" s="21"/>
      <c r="BY21" s="21"/>
      <c r="BZ21" s="21"/>
      <c r="CA21" s="21"/>
      <c r="CB21" s="21">
        <v>3</v>
      </c>
      <c r="CC21" s="21">
        <v>18</v>
      </c>
      <c r="CD21" s="21">
        <v>1</v>
      </c>
      <c r="CE21" s="21">
        <v>6</v>
      </c>
      <c r="CF21" s="21">
        <v>2</v>
      </c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</row>
    <row r="22" spans="1:119" x14ac:dyDescent="0.25">
      <c r="A22" t="s">
        <v>138</v>
      </c>
      <c r="B22" s="5">
        <f>CV35</f>
        <v>9.5</v>
      </c>
      <c r="C22" s="15">
        <f>CW35</f>
        <v>59</v>
      </c>
      <c r="D22" s="15">
        <f>CX35</f>
        <v>1</v>
      </c>
      <c r="E22" s="15">
        <f>CY35</f>
        <v>38</v>
      </c>
      <c r="F22" s="15">
        <f>CZ35</f>
        <v>6</v>
      </c>
      <c r="G22" s="6"/>
      <c r="H22" s="6">
        <v>1</v>
      </c>
      <c r="I22" s="6" t="s">
        <v>155</v>
      </c>
      <c r="J22" s="6"/>
      <c r="K22" s="6"/>
      <c r="L22" s="6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>
        <v>3</v>
      </c>
      <c r="AJ22" s="21">
        <v>18</v>
      </c>
      <c r="AK22" s="21">
        <v>0</v>
      </c>
      <c r="AL22" s="21">
        <v>22</v>
      </c>
      <c r="AM22" s="21">
        <v>0</v>
      </c>
      <c r="AN22" s="21"/>
      <c r="AO22" s="21"/>
      <c r="AP22" s="21"/>
      <c r="AQ22" s="21"/>
      <c r="AR22" s="21"/>
      <c r="AS22" s="21">
        <v>3</v>
      </c>
      <c r="AT22" s="21">
        <v>18</v>
      </c>
      <c r="AU22" s="21">
        <v>0</v>
      </c>
      <c r="AV22" s="21">
        <v>7</v>
      </c>
      <c r="AW22" s="21">
        <v>0</v>
      </c>
      <c r="AX22" s="21"/>
      <c r="AY22" s="21"/>
      <c r="AZ22" s="21"/>
      <c r="BA22" s="21"/>
      <c r="BB22" s="21"/>
      <c r="BC22" s="21">
        <v>3</v>
      </c>
      <c r="BD22" s="21">
        <v>18</v>
      </c>
      <c r="BE22" s="21">
        <v>0</v>
      </c>
      <c r="BF22" s="21">
        <v>32</v>
      </c>
      <c r="BG22" s="21">
        <v>0</v>
      </c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>
        <v>3</v>
      </c>
      <c r="BS22" s="21">
        <v>18</v>
      </c>
      <c r="BT22" s="21">
        <v>0</v>
      </c>
      <c r="BU22" s="21">
        <v>5</v>
      </c>
      <c r="BV22" s="21">
        <v>0</v>
      </c>
      <c r="BW22" s="21"/>
      <c r="BX22" s="21"/>
      <c r="BY22" s="21"/>
      <c r="BZ22" s="21"/>
      <c r="CA22" s="21"/>
      <c r="CB22" s="21">
        <v>4</v>
      </c>
      <c r="CC22" s="21">
        <v>24</v>
      </c>
      <c r="CD22" s="21">
        <v>0</v>
      </c>
      <c r="CE22" s="21">
        <v>15</v>
      </c>
      <c r="CF22" s="21">
        <v>1</v>
      </c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</row>
    <row r="23" spans="1:119" x14ac:dyDescent="0.25">
      <c r="A23" t="s">
        <v>192</v>
      </c>
      <c r="B23" s="5">
        <f>DK35</f>
        <v>4</v>
      </c>
      <c r="C23" s="15">
        <f>DL35</f>
        <v>24</v>
      </c>
      <c r="D23" s="15">
        <f>DM35</f>
        <v>0</v>
      </c>
      <c r="E23" s="15">
        <f>DN35</f>
        <v>15</v>
      </c>
      <c r="F23" s="15">
        <f>DO35</f>
        <v>1</v>
      </c>
      <c r="G23" s="6"/>
      <c r="H23" s="6">
        <v>0</v>
      </c>
      <c r="I23" s="6" t="s">
        <v>193</v>
      </c>
      <c r="J23" s="6"/>
      <c r="K23" s="6"/>
      <c r="L23" s="6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>
        <v>3</v>
      </c>
      <c r="AJ23" s="21">
        <v>18</v>
      </c>
      <c r="AK23" s="21">
        <v>0</v>
      </c>
      <c r="AL23" s="21">
        <v>13</v>
      </c>
      <c r="AM23" s="21">
        <v>1</v>
      </c>
      <c r="AN23" s="21"/>
      <c r="AO23" s="21"/>
      <c r="AP23" s="21"/>
      <c r="AQ23" s="21"/>
      <c r="AR23" s="21"/>
      <c r="AS23" s="21">
        <v>4</v>
      </c>
      <c r="AT23" s="21">
        <v>24</v>
      </c>
      <c r="AU23" s="21">
        <v>1</v>
      </c>
      <c r="AV23" s="21">
        <v>11</v>
      </c>
      <c r="AW23" s="21">
        <v>0</v>
      </c>
      <c r="AX23" s="21"/>
      <c r="AY23" s="21"/>
      <c r="AZ23" s="21"/>
      <c r="BA23" s="21"/>
      <c r="BB23" s="21"/>
      <c r="BC23" s="21">
        <v>2</v>
      </c>
      <c r="BD23" s="21">
        <v>12</v>
      </c>
      <c r="BE23" s="21">
        <v>0</v>
      </c>
      <c r="BF23" s="21">
        <v>8</v>
      </c>
      <c r="BG23" s="21">
        <v>0</v>
      </c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</row>
    <row r="24" spans="1:119" x14ac:dyDescent="0.25">
      <c r="A24" t="s">
        <v>4</v>
      </c>
      <c r="B24" s="9">
        <f>TRUNC(C24/6)+0.1*(C24-6*TRUNC(C24/6))</f>
        <v>818.4</v>
      </c>
      <c r="C24" s="16">
        <f>SUM(C3:C23)</f>
        <v>4912</v>
      </c>
      <c r="D24" s="16">
        <f>SUM(D3:D23)</f>
        <v>78</v>
      </c>
      <c r="E24" s="16">
        <f>SUM(E3:E23)</f>
        <v>3246</v>
      </c>
      <c r="F24" s="16">
        <f>SUM(F3:F23)</f>
        <v>225</v>
      </c>
      <c r="G24" s="8">
        <f>E24/F24</f>
        <v>14.426666666666666</v>
      </c>
      <c r="H24" s="16">
        <f>SUM(H3:H23)</f>
        <v>22</v>
      </c>
      <c r="I24" s="8"/>
      <c r="J24" s="8"/>
      <c r="K24" s="8">
        <f>C24/F24</f>
        <v>21.83111111111111</v>
      </c>
      <c r="L24" s="8">
        <f>6*E24/C24</f>
        <v>3.964983713355049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>
        <v>3</v>
      </c>
      <c r="AJ24" s="21">
        <v>18</v>
      </c>
      <c r="AK24" s="21">
        <v>0</v>
      </c>
      <c r="AL24" s="21">
        <v>4</v>
      </c>
      <c r="AM24" s="21">
        <v>1</v>
      </c>
      <c r="AN24" s="21"/>
      <c r="AO24" s="21"/>
      <c r="AP24" s="21"/>
      <c r="AQ24" s="21"/>
      <c r="AR24" s="21"/>
      <c r="AS24" s="21">
        <v>4</v>
      </c>
      <c r="AT24" s="21">
        <v>24</v>
      </c>
      <c r="AU24" s="21">
        <v>0</v>
      </c>
      <c r="AV24" s="21">
        <v>8</v>
      </c>
      <c r="AW24" s="21">
        <v>0</v>
      </c>
      <c r="AX24" s="21"/>
      <c r="AY24" s="21"/>
      <c r="AZ24" s="21"/>
      <c r="BA24" s="21"/>
      <c r="BB24" s="21"/>
      <c r="BC24" s="21">
        <v>3</v>
      </c>
      <c r="BD24" s="21">
        <v>18</v>
      </c>
      <c r="BE24" s="21">
        <v>0</v>
      </c>
      <c r="BF24" s="21">
        <v>16</v>
      </c>
      <c r="BG24" s="21">
        <v>0</v>
      </c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>
        <v>4</v>
      </c>
      <c r="BS24" s="21">
        <v>24</v>
      </c>
      <c r="BT24" s="21">
        <v>0</v>
      </c>
      <c r="BU24" s="21">
        <v>17</v>
      </c>
      <c r="BV24" s="21">
        <v>2</v>
      </c>
      <c r="BW24" s="21"/>
      <c r="BX24" s="21"/>
      <c r="BY24" s="21"/>
      <c r="BZ24" s="21"/>
      <c r="CA24" s="21"/>
      <c r="CB24" s="21">
        <v>4</v>
      </c>
      <c r="CC24" s="21">
        <v>24</v>
      </c>
      <c r="CD24" s="21">
        <v>0</v>
      </c>
      <c r="CE24" s="21">
        <v>22</v>
      </c>
      <c r="CF24" s="21">
        <v>3</v>
      </c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</row>
    <row r="25" spans="1:119" x14ac:dyDescent="0.25">
      <c r="B25" s="6"/>
      <c r="C25" s="6"/>
      <c r="D25" s="6"/>
      <c r="E25" s="6"/>
      <c r="F25" s="6"/>
      <c r="G25" s="7"/>
      <c r="H25" s="7"/>
      <c r="I25" s="7"/>
      <c r="J25" s="7"/>
      <c r="K25" s="7"/>
      <c r="L25" s="7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>
        <v>4</v>
      </c>
      <c r="AJ25" s="21">
        <v>24</v>
      </c>
      <c r="AK25" s="21">
        <v>0</v>
      </c>
      <c r="AL25" s="21">
        <v>17</v>
      </c>
      <c r="AM25" s="21">
        <v>1</v>
      </c>
      <c r="AN25" s="21"/>
      <c r="AO25" s="21"/>
      <c r="AP25" s="21"/>
      <c r="AQ25" s="21"/>
      <c r="AR25" s="21"/>
      <c r="AS25" s="21">
        <v>3</v>
      </c>
      <c r="AT25" s="21">
        <v>18</v>
      </c>
      <c r="AU25" s="21">
        <v>0</v>
      </c>
      <c r="AV25" s="21">
        <v>15</v>
      </c>
      <c r="AW25" s="21">
        <v>0</v>
      </c>
      <c r="AX25" s="21"/>
      <c r="AY25" s="21"/>
      <c r="AZ25" s="21"/>
      <c r="BA25" s="21"/>
      <c r="BB25" s="21"/>
      <c r="BC25" s="21">
        <v>3</v>
      </c>
      <c r="BD25" s="21">
        <v>18</v>
      </c>
      <c r="BE25" s="21">
        <v>0</v>
      </c>
      <c r="BF25" s="21">
        <v>12</v>
      </c>
      <c r="BG25" s="21">
        <v>0</v>
      </c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>
        <v>3</v>
      </c>
      <c r="BS25" s="21">
        <v>18</v>
      </c>
      <c r="BT25" s="21">
        <v>0</v>
      </c>
      <c r="BU25" s="21">
        <v>28</v>
      </c>
      <c r="BV25" s="21">
        <v>1</v>
      </c>
      <c r="BW25" s="21"/>
      <c r="BX25" s="21"/>
      <c r="BY25" s="21"/>
      <c r="BZ25" s="21"/>
      <c r="CA25" s="21"/>
      <c r="CB25" s="21">
        <v>3</v>
      </c>
      <c r="CC25" s="21">
        <v>18</v>
      </c>
      <c r="CD25" s="21">
        <v>0</v>
      </c>
      <c r="CE25" s="21">
        <v>11</v>
      </c>
      <c r="CF25" s="21">
        <v>1</v>
      </c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</row>
    <row r="26" spans="1:119" x14ac:dyDescent="0.25">
      <c r="A26" s="1" t="s">
        <v>19</v>
      </c>
      <c r="L26" s="6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N26" s="21"/>
      <c r="AO26" s="21"/>
      <c r="AP26" s="21"/>
      <c r="AQ26" s="21"/>
      <c r="AR26" s="21"/>
      <c r="AS26" s="21">
        <v>3</v>
      </c>
      <c r="AT26" s="21">
        <v>18</v>
      </c>
      <c r="AU26" s="21">
        <v>0</v>
      </c>
      <c r="AV26" s="21">
        <v>11</v>
      </c>
      <c r="AW26" s="21">
        <v>1</v>
      </c>
      <c r="AX26" s="21"/>
      <c r="AY26" s="21"/>
      <c r="AZ26" s="21"/>
      <c r="BA26" s="21"/>
      <c r="BB26" s="21"/>
      <c r="BC26" s="21">
        <v>3</v>
      </c>
      <c r="BD26" s="21">
        <v>18</v>
      </c>
      <c r="BE26" s="21">
        <v>0</v>
      </c>
      <c r="BF26" s="21">
        <v>3</v>
      </c>
      <c r="BG26" s="21">
        <v>2</v>
      </c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>
        <v>4</v>
      </c>
      <c r="BS26" s="21">
        <v>24</v>
      </c>
      <c r="BT26" s="21">
        <v>0</v>
      </c>
      <c r="BU26" s="21">
        <v>13</v>
      </c>
      <c r="BV26" s="21">
        <v>2</v>
      </c>
      <c r="BW26" s="21"/>
      <c r="BX26" s="21"/>
      <c r="BY26" s="21"/>
      <c r="BZ26" s="21"/>
      <c r="CA26" s="21"/>
      <c r="CB26" s="21">
        <v>3</v>
      </c>
      <c r="CC26" s="21">
        <v>18</v>
      </c>
      <c r="CD26" s="21">
        <v>0</v>
      </c>
      <c r="CE26" s="21">
        <v>12</v>
      </c>
      <c r="CF26" s="21">
        <v>0</v>
      </c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</row>
    <row r="27" spans="1:119" x14ac:dyDescent="0.25">
      <c r="A27" t="s">
        <v>106</v>
      </c>
      <c r="L27" s="6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</row>
    <row r="28" spans="1:119" x14ac:dyDescent="0.25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>
        <v>3</v>
      </c>
      <c r="AT28" s="21">
        <v>18</v>
      </c>
      <c r="AU28" s="21">
        <v>1</v>
      </c>
      <c r="AV28" s="21">
        <v>4</v>
      </c>
      <c r="AW28" s="21">
        <v>1</v>
      </c>
      <c r="AX28" s="21"/>
      <c r="AY28" s="21"/>
      <c r="AZ28" s="21"/>
      <c r="BA28" s="21"/>
      <c r="BB28" s="21"/>
      <c r="BC28" s="21">
        <v>2</v>
      </c>
      <c r="BD28" s="21">
        <v>12</v>
      </c>
      <c r="BE28" s="21">
        <v>0</v>
      </c>
      <c r="BF28" s="21">
        <v>8</v>
      </c>
      <c r="BG28" s="21">
        <v>0</v>
      </c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>
        <v>3</v>
      </c>
      <c r="BS28" s="21">
        <v>18</v>
      </c>
      <c r="BT28" s="21">
        <v>0</v>
      </c>
      <c r="BU28" s="21">
        <v>31</v>
      </c>
      <c r="BV28" s="21">
        <v>2</v>
      </c>
      <c r="BW28" s="21"/>
      <c r="BX28" s="21"/>
      <c r="BY28" s="21"/>
      <c r="BZ28" s="21"/>
      <c r="CA28" s="21"/>
      <c r="CB28" s="21">
        <v>2</v>
      </c>
      <c r="CC28" s="21">
        <v>12</v>
      </c>
      <c r="CD28" s="21">
        <v>0</v>
      </c>
      <c r="CE28" s="21">
        <v>5</v>
      </c>
      <c r="CF28" s="21">
        <v>0</v>
      </c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</row>
    <row r="29" spans="1:119" x14ac:dyDescent="0.25">
      <c r="A29" s="1" t="s">
        <v>90</v>
      </c>
      <c r="B29" s="6"/>
      <c r="L29" s="6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>
        <v>4</v>
      </c>
      <c r="AT29" s="21">
        <v>24</v>
      </c>
      <c r="AU29" s="21">
        <v>0</v>
      </c>
      <c r="AV29" s="21">
        <v>28</v>
      </c>
      <c r="AW29" s="21">
        <v>1</v>
      </c>
      <c r="AX29" s="21"/>
      <c r="AY29" s="21"/>
      <c r="AZ29" s="21"/>
      <c r="BA29" s="21"/>
      <c r="BB29" s="21"/>
      <c r="BC29" s="21">
        <v>8</v>
      </c>
      <c r="BD29" s="21">
        <v>48</v>
      </c>
      <c r="BE29" s="21">
        <v>3</v>
      </c>
      <c r="BF29" s="21">
        <v>13</v>
      </c>
      <c r="BG29" s="21">
        <v>2</v>
      </c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>
        <v>2</v>
      </c>
      <c r="BS29" s="21">
        <v>12</v>
      </c>
      <c r="BT29" s="21">
        <v>0</v>
      </c>
      <c r="BU29" s="21">
        <v>8</v>
      </c>
      <c r="BV29" s="21">
        <v>2</v>
      </c>
      <c r="BW29" s="21"/>
      <c r="BX29" s="21"/>
      <c r="BY29" s="21"/>
      <c r="BZ29" s="21"/>
      <c r="CA29" s="21"/>
      <c r="CB29" s="21">
        <v>6</v>
      </c>
      <c r="CC29" s="21">
        <v>36</v>
      </c>
      <c r="CD29" s="21">
        <v>0</v>
      </c>
      <c r="CE29" s="21">
        <v>28</v>
      </c>
      <c r="CF29" s="21">
        <v>2</v>
      </c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</row>
    <row r="30" spans="1:119" x14ac:dyDescent="0.25">
      <c r="A30" s="1"/>
      <c r="B30" s="6" t="s">
        <v>57</v>
      </c>
      <c r="C30" s="6"/>
      <c r="D30" s="6" t="s">
        <v>139</v>
      </c>
      <c r="E30" s="6" t="s">
        <v>76</v>
      </c>
      <c r="F30" s="6"/>
      <c r="G30" s="6" t="s">
        <v>140</v>
      </c>
      <c r="H30" s="6"/>
      <c r="L30" s="6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>
        <v>3</v>
      </c>
      <c r="BS30" s="21">
        <v>18</v>
      </c>
      <c r="BT30" s="21">
        <v>0</v>
      </c>
      <c r="BU30" s="21">
        <v>11</v>
      </c>
      <c r="BV30" s="21">
        <v>2</v>
      </c>
      <c r="BW30" s="21"/>
      <c r="BX30" s="21"/>
      <c r="BY30" s="21"/>
      <c r="BZ30" s="21"/>
      <c r="CA30" s="21"/>
      <c r="CB30" s="21">
        <v>5</v>
      </c>
      <c r="CC30" s="21">
        <v>30</v>
      </c>
      <c r="CD30" s="21">
        <v>2</v>
      </c>
      <c r="CE30" s="21">
        <v>16</v>
      </c>
      <c r="CF30" s="21">
        <v>0</v>
      </c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</row>
    <row r="31" spans="1:119" x14ac:dyDescent="0.25">
      <c r="A31" s="1"/>
      <c r="B31" s="6" t="s">
        <v>81</v>
      </c>
      <c r="C31" s="6"/>
      <c r="D31" s="6" t="s">
        <v>141</v>
      </c>
      <c r="E31" s="6" t="s">
        <v>142</v>
      </c>
      <c r="F31" s="6"/>
      <c r="G31" s="6" t="s">
        <v>143</v>
      </c>
      <c r="H31" s="6"/>
      <c r="L31" s="6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>
        <v>3</v>
      </c>
      <c r="BS31" s="21">
        <v>18</v>
      </c>
      <c r="BT31" s="21">
        <v>0</v>
      </c>
      <c r="BU31" s="21">
        <v>16</v>
      </c>
      <c r="BV31" s="21">
        <v>0</v>
      </c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</row>
    <row r="32" spans="1:119" x14ac:dyDescent="0.25">
      <c r="A32" s="1"/>
      <c r="B32" s="6" t="s">
        <v>21</v>
      </c>
      <c r="C32" s="6"/>
      <c r="D32" s="6" t="s">
        <v>144</v>
      </c>
      <c r="E32" s="6" t="s">
        <v>66</v>
      </c>
      <c r="F32" s="6"/>
      <c r="G32" s="6" t="s">
        <v>145</v>
      </c>
      <c r="H32" s="6"/>
      <c r="L32" s="6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>
        <v>6</v>
      </c>
      <c r="BS32" s="21">
        <v>36</v>
      </c>
      <c r="BT32" s="21">
        <v>0</v>
      </c>
      <c r="BU32" s="21">
        <v>29</v>
      </c>
      <c r="BV32" s="21">
        <v>0</v>
      </c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</row>
    <row r="33" spans="1:119" x14ac:dyDescent="0.25">
      <c r="A33" s="1"/>
      <c r="B33" s="6" t="s">
        <v>81</v>
      </c>
      <c r="C33" s="6"/>
      <c r="D33" s="6" t="s">
        <v>43</v>
      </c>
      <c r="E33" s="6" t="s">
        <v>68</v>
      </c>
      <c r="F33" s="6"/>
      <c r="G33" s="6" t="s">
        <v>146</v>
      </c>
      <c r="H33" s="6"/>
      <c r="L33" s="6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>
        <v>6.4</v>
      </c>
      <c r="BS33" s="21">
        <v>40</v>
      </c>
      <c r="BT33" s="21">
        <v>1</v>
      </c>
      <c r="BU33" s="21">
        <v>15</v>
      </c>
      <c r="BV33" s="21">
        <v>0</v>
      </c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</row>
    <row r="34" spans="1:119" x14ac:dyDescent="0.25">
      <c r="A34" s="1"/>
      <c r="B34" s="6" t="s">
        <v>9</v>
      </c>
      <c r="C34" s="6"/>
      <c r="D34" s="6" t="s">
        <v>43</v>
      </c>
      <c r="E34" s="6" t="s">
        <v>70</v>
      </c>
      <c r="F34" s="6"/>
      <c r="G34" s="6" t="s">
        <v>183</v>
      </c>
      <c r="H34" s="6"/>
      <c r="L34" s="6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</row>
    <row r="35" spans="1:119" x14ac:dyDescent="0.25">
      <c r="A35" s="1"/>
      <c r="B35" s="6" t="s">
        <v>13</v>
      </c>
      <c r="C35" s="6"/>
      <c r="D35" s="6" t="s">
        <v>184</v>
      </c>
      <c r="E35" s="6" t="s">
        <v>167</v>
      </c>
      <c r="F35" s="6"/>
      <c r="G35" s="6" t="s">
        <v>110</v>
      </c>
      <c r="H35" s="6"/>
      <c r="L35" s="6"/>
      <c r="O35" s="21">
        <f>TRUNC(P35/6)+0.1*(P35-6*TRUNC(P35/6))</f>
        <v>11</v>
      </c>
      <c r="P35" s="21">
        <f>SUM(P4:P34)</f>
        <v>66</v>
      </c>
      <c r="Q35" s="21">
        <f>SUM(Q4:Q34)</f>
        <v>0</v>
      </c>
      <c r="R35" s="21">
        <f>SUM(R4:R34)</f>
        <v>54</v>
      </c>
      <c r="S35" s="21">
        <f>SUM(S4:S34)</f>
        <v>4</v>
      </c>
      <c r="T35" s="21">
        <f>TRUNC(U35/6)+0.1*(U35-6*TRUNC(U35/6))</f>
        <v>52.1</v>
      </c>
      <c r="U35" s="21">
        <f>SUM(U4:U34)</f>
        <v>313</v>
      </c>
      <c r="V35" s="21">
        <f>SUM(V4:V34)</f>
        <v>7</v>
      </c>
      <c r="W35" s="21">
        <f>SUM(W4:W34)</f>
        <v>217</v>
      </c>
      <c r="X35" s="21">
        <f>SUM(X4:X34)</f>
        <v>12</v>
      </c>
      <c r="Y35" s="21">
        <f>TRUNC(Z35/6)+0.1*(Z35-6*TRUNC(Z35/6))</f>
        <v>47.3</v>
      </c>
      <c r="Z35" s="21">
        <f>SUM(Z4:Z34)</f>
        <v>285</v>
      </c>
      <c r="AA35" s="21">
        <f>SUM(AA4:AA34)</f>
        <v>9</v>
      </c>
      <c r="AB35" s="21">
        <f>SUM(AB4:AB34)</f>
        <v>141</v>
      </c>
      <c r="AC35" s="21">
        <f>SUM(AC4:AC34)</f>
        <v>5</v>
      </c>
      <c r="AD35" s="21">
        <f>TRUNC(AE35/6)+0.1*(AE35-6*TRUNC(AE35/6))</f>
        <v>17</v>
      </c>
      <c r="AE35" s="21">
        <f>SUM(AE4:AE34)</f>
        <v>102</v>
      </c>
      <c r="AF35" s="21">
        <f>SUM(AF4:AF34)</f>
        <v>1</v>
      </c>
      <c r="AG35" s="21">
        <f>SUM(AG4:AG34)</f>
        <v>86</v>
      </c>
      <c r="AH35" s="21">
        <f>SUM(AH4:AH34)</f>
        <v>6</v>
      </c>
      <c r="AI35" s="21">
        <f>TRUNC(AJ35/6)+0.1*(AJ35-6*TRUNC(AJ35/6))</f>
        <v>83.3</v>
      </c>
      <c r="AJ35" s="21">
        <f>SUM(AJ4:AJ34)</f>
        <v>501</v>
      </c>
      <c r="AK35" s="21">
        <f>SUM(AK4:AK34)</f>
        <v>13</v>
      </c>
      <c r="AL35" s="21">
        <f>SUM(AL4:AL34)</f>
        <v>319</v>
      </c>
      <c r="AM35" s="21">
        <f>SUM(AM4:AM34)</f>
        <v>21</v>
      </c>
      <c r="AN35" s="21">
        <f>TRUNC(AO35/6)+0.1*(AO35-6*TRUNC(AO35/6))</f>
        <v>19.3</v>
      </c>
      <c r="AO35" s="21">
        <f>SUM(AO4:AO34)</f>
        <v>117</v>
      </c>
      <c r="AP35" s="21">
        <f>SUM(AP4:AP34)</f>
        <v>2</v>
      </c>
      <c r="AQ35" s="21">
        <f>SUM(AQ4:AQ34)</f>
        <v>66</v>
      </c>
      <c r="AR35" s="21">
        <f>SUM(AR4:AR34)</f>
        <v>7</v>
      </c>
      <c r="AS35" s="21">
        <f>TRUNC(AT35/6)+0.1*(AT35-6*TRUNC(AT35/6))</f>
        <v>101</v>
      </c>
      <c r="AT35" s="21">
        <f>SUM(AT4:AT34)</f>
        <v>606</v>
      </c>
      <c r="AU35" s="21">
        <f>SUM(AU4:AU34)</f>
        <v>11</v>
      </c>
      <c r="AV35" s="21">
        <f>SUM(AV4:AV34)</f>
        <v>315</v>
      </c>
      <c r="AW35" s="21">
        <f>SUM(AW4:AW34)</f>
        <v>31</v>
      </c>
      <c r="AX35" s="21">
        <f>TRUNC(AY35/6)+0.1*(AY35-6*TRUNC(AY35/6))</f>
        <v>36</v>
      </c>
      <c r="AY35" s="21">
        <f>SUM(AY4:AY34)</f>
        <v>216</v>
      </c>
      <c r="AZ35" s="21">
        <f>SUM(AZ4:AZ34)</f>
        <v>3</v>
      </c>
      <c r="BA35" s="21">
        <f>SUM(BA4:BA34)</f>
        <v>130</v>
      </c>
      <c r="BB35" s="21">
        <f>SUM(BB4:BB34)</f>
        <v>11</v>
      </c>
      <c r="BC35" s="21">
        <f>TRUNC(BD35/6)+0.1*(BD35-6*TRUNC(BD35/6))</f>
        <v>85</v>
      </c>
      <c r="BD35" s="21">
        <f>SUM(BD4:BD34)</f>
        <v>510</v>
      </c>
      <c r="BE35" s="21">
        <f>SUM(BE4:BE34)</f>
        <v>8</v>
      </c>
      <c r="BF35" s="21">
        <f>SUM(BF4:BF34)</f>
        <v>353</v>
      </c>
      <c r="BG35" s="21">
        <f>SUM(BG4:BG34)</f>
        <v>25</v>
      </c>
      <c r="BH35" s="21">
        <f>TRUNC(BI35/6)+0.1*(BI35-6*TRUNC(BI35/6))</f>
        <v>27.1</v>
      </c>
      <c r="BI35" s="21">
        <f>SUM(BI4:BI34)</f>
        <v>163</v>
      </c>
      <c r="BJ35" s="21">
        <f>SUM(BJ4:BJ34)</f>
        <v>0</v>
      </c>
      <c r="BK35" s="21">
        <f>SUM(BK4:BK34)</f>
        <v>162</v>
      </c>
      <c r="BL35" s="21">
        <f>SUM(BL4:BL34)</f>
        <v>5</v>
      </c>
      <c r="BM35" s="21">
        <f>TRUNC(BN35/6)+0.1*(BN35-6*TRUNC(BN35/6))</f>
        <v>66</v>
      </c>
      <c r="BN35" s="21">
        <f>SUM(BN4:BN34)</f>
        <v>396</v>
      </c>
      <c r="BO35" s="21">
        <f>SUM(BO4:BO34)</f>
        <v>5</v>
      </c>
      <c r="BP35" s="21">
        <f>SUM(BP4:BP34)</f>
        <v>243</v>
      </c>
      <c r="BQ35" s="21">
        <f>SUM(BQ4:BQ34)</f>
        <v>9</v>
      </c>
      <c r="BR35" s="21">
        <f>TRUNC(BS35/6)+0.1*(BS35-6*TRUNC(BS35/6))</f>
        <v>115.3</v>
      </c>
      <c r="BS35" s="21">
        <f>SUM(BS4:BS34)</f>
        <v>693</v>
      </c>
      <c r="BT35" s="21">
        <f>SUM(BT4:BT34)</f>
        <v>10</v>
      </c>
      <c r="BU35" s="21">
        <f>SUM(BU4:BU34)</f>
        <v>454</v>
      </c>
      <c r="BV35" s="21">
        <f>SUM(BV4:BV34)</f>
        <v>39</v>
      </c>
      <c r="BW35" s="21">
        <f>TRUNC(BX35/6)+0.1*(BX35-6*TRUNC(BX35/6))</f>
        <v>44.5</v>
      </c>
      <c r="BX35" s="21">
        <f>SUM(BX4:BX34)</f>
        <v>269</v>
      </c>
      <c r="BY35" s="21">
        <f>SUM(BY4:BY34)</f>
        <v>4</v>
      </c>
      <c r="BZ35" s="21">
        <f>SUM(BZ4:BZ34)</f>
        <v>245</v>
      </c>
      <c r="CA35" s="21">
        <f>SUM(CA4:CA34)</f>
        <v>11</v>
      </c>
      <c r="CB35" s="21">
        <f>TRUNC(CC35/6)+0.1*(CC35-6*TRUNC(CC35/6))</f>
        <v>75</v>
      </c>
      <c r="CC35" s="21">
        <f>SUM(CC4:CC34)</f>
        <v>450</v>
      </c>
      <c r="CD35" s="21">
        <f>SUM(CD4:CD34)</f>
        <v>4</v>
      </c>
      <c r="CE35" s="21">
        <f>SUM(CE4:CE34)</f>
        <v>307</v>
      </c>
      <c r="CF35" s="21">
        <f>SUM(CF4:CF34)</f>
        <v>18</v>
      </c>
      <c r="CG35" s="21">
        <f>TRUNC(CH35/6)+0.1*(CH35-6*TRUNC(CH35/6))</f>
        <v>3</v>
      </c>
      <c r="CH35" s="21">
        <f>SUM(CH4:CH34)</f>
        <v>18</v>
      </c>
      <c r="CI35" s="21">
        <f>SUM(CI4:CI34)</f>
        <v>0</v>
      </c>
      <c r="CJ35" s="21">
        <f>SUM(CJ4:CJ34)</f>
        <v>9</v>
      </c>
      <c r="CK35" s="21">
        <f>SUM(CK4:CK34)</f>
        <v>3</v>
      </c>
      <c r="CL35" s="21">
        <f>TRUNC(CM35/6)+0.1*(CM35-6*TRUNC(CM35/6))</f>
        <v>3</v>
      </c>
      <c r="CM35" s="21">
        <f>SUM(CM4:CM34)</f>
        <v>18</v>
      </c>
      <c r="CN35" s="21">
        <f>SUM(CN4:CN34)</f>
        <v>0</v>
      </c>
      <c r="CO35" s="21">
        <f>SUM(CO4:CO34)</f>
        <v>18</v>
      </c>
      <c r="CP35" s="21">
        <f>SUM(CP4:CP34)</f>
        <v>2</v>
      </c>
      <c r="CQ35" s="21">
        <f>TRUNC(CR35/6)+0.1*(CR35-6*TRUNC(CR35/6))</f>
        <v>6.3</v>
      </c>
      <c r="CR35" s="21">
        <f>SUM(CR4:CR34)</f>
        <v>39</v>
      </c>
      <c r="CS35" s="21">
        <f>SUM(CS4:CS34)</f>
        <v>0</v>
      </c>
      <c r="CT35" s="21">
        <f>SUM(CT4:CT34)</f>
        <v>23</v>
      </c>
      <c r="CU35" s="21">
        <f>SUM(CU4:CU34)</f>
        <v>6</v>
      </c>
      <c r="CV35" s="21">
        <f>TRUNC(CW35/6)+0.1*(CW35-6*TRUNC(CW35/6))</f>
        <v>9.5</v>
      </c>
      <c r="CW35" s="21">
        <f>SUM(CW4:CW34)</f>
        <v>59</v>
      </c>
      <c r="CX35" s="21">
        <f>SUM(CX4:CX34)</f>
        <v>1</v>
      </c>
      <c r="CY35" s="21">
        <f>SUM(CY4:CY34)</f>
        <v>38</v>
      </c>
      <c r="CZ35" s="21">
        <f>SUM(CZ4:CZ34)</f>
        <v>6</v>
      </c>
      <c r="DA35" s="21">
        <f>TRUNC(DB35/6)+0.1*(DB35-6*TRUNC(DB35/6))</f>
        <v>11.1</v>
      </c>
      <c r="DB35" s="21">
        <f>SUM(DB4:DB34)</f>
        <v>67</v>
      </c>
      <c r="DC35" s="21">
        <f>SUM(DC4:DC34)</f>
        <v>0</v>
      </c>
      <c r="DD35" s="21">
        <f>SUM(DD4:DD34)</f>
        <v>51</v>
      </c>
      <c r="DE35" s="21">
        <f>SUM(DE4:DE34)</f>
        <v>3</v>
      </c>
      <c r="DF35" s="21">
        <f>TRUNC(DG35/6)+0.1*(DG35-6*TRUNC(DG35/6))</f>
        <v>3</v>
      </c>
      <c r="DG35" s="21">
        <f t="shared" ref="DG35:DO35" si="3">SUM(DG4:DG34)</f>
        <v>18</v>
      </c>
      <c r="DH35" s="21">
        <f t="shared" si="3"/>
        <v>0</v>
      </c>
      <c r="DI35" s="21">
        <f t="shared" si="3"/>
        <v>20</v>
      </c>
      <c r="DJ35" s="21">
        <f t="shared" si="3"/>
        <v>0</v>
      </c>
      <c r="DK35" s="21">
        <f t="shared" si="3"/>
        <v>4</v>
      </c>
      <c r="DL35" s="21">
        <f t="shared" si="3"/>
        <v>24</v>
      </c>
      <c r="DM35" s="21">
        <f t="shared" si="3"/>
        <v>0</v>
      </c>
      <c r="DN35" s="21">
        <f t="shared" si="3"/>
        <v>15</v>
      </c>
      <c r="DO35" s="21">
        <f t="shared" si="3"/>
        <v>1</v>
      </c>
    </row>
    <row r="36" spans="1:119" x14ac:dyDescent="0.25">
      <c r="A36" s="1"/>
      <c r="B36" s="6" t="s">
        <v>57</v>
      </c>
      <c r="C36" s="6"/>
      <c r="D36" s="6" t="s">
        <v>147</v>
      </c>
      <c r="E36" s="6" t="s">
        <v>91</v>
      </c>
      <c r="F36" s="6"/>
      <c r="G36" s="6" t="s">
        <v>148</v>
      </c>
      <c r="H36" s="6"/>
      <c r="L36" s="6"/>
      <c r="O36" s="21" t="s">
        <v>135</v>
      </c>
      <c r="P36" s="21"/>
      <c r="Q36" s="21"/>
      <c r="R36" s="21"/>
      <c r="S36" s="21"/>
      <c r="T36" s="21" t="s">
        <v>7</v>
      </c>
      <c r="U36" s="21"/>
      <c r="V36" s="21"/>
      <c r="W36" s="21"/>
      <c r="X36" s="21"/>
      <c r="Y36" s="21" t="s">
        <v>8</v>
      </c>
      <c r="Z36" s="21"/>
      <c r="AA36" s="21"/>
      <c r="AB36" s="21"/>
      <c r="AC36" s="21"/>
      <c r="AD36" s="21" t="s">
        <v>136</v>
      </c>
      <c r="AE36" s="21"/>
      <c r="AF36" s="21"/>
      <c r="AG36" s="21"/>
      <c r="AH36" s="21"/>
      <c r="AI36" s="21" t="s">
        <v>21</v>
      </c>
      <c r="AJ36" s="21"/>
      <c r="AK36" s="21"/>
      <c r="AL36" s="21"/>
      <c r="AM36" s="21"/>
      <c r="AN36" s="21" t="s">
        <v>9</v>
      </c>
      <c r="AO36" s="21"/>
      <c r="AP36" s="21"/>
      <c r="AQ36" s="21"/>
      <c r="AR36" s="21"/>
      <c r="AS36" s="21" t="s">
        <v>10</v>
      </c>
      <c r="AT36" s="21"/>
      <c r="AU36" s="21"/>
      <c r="AV36" s="21"/>
      <c r="AW36" s="21"/>
      <c r="AX36" s="21" t="s">
        <v>11</v>
      </c>
      <c r="AY36" s="21"/>
      <c r="AZ36" s="21"/>
      <c r="BA36" s="21"/>
      <c r="BB36" s="21"/>
      <c r="BC36" s="21" t="s">
        <v>12</v>
      </c>
      <c r="BD36" s="21"/>
      <c r="BE36" s="21"/>
      <c r="BF36" s="21"/>
      <c r="BG36" s="21"/>
      <c r="BH36" s="21" t="s">
        <v>3</v>
      </c>
      <c r="BI36" s="21"/>
      <c r="BJ36" s="21"/>
      <c r="BK36" s="21"/>
      <c r="BL36" s="21"/>
      <c r="BM36" s="21" t="s">
        <v>13</v>
      </c>
      <c r="BN36" s="21"/>
      <c r="BO36" s="21"/>
      <c r="BP36" s="21"/>
      <c r="BQ36" s="21"/>
      <c r="BR36" s="21" t="s">
        <v>14</v>
      </c>
      <c r="BS36" s="21"/>
      <c r="BT36" s="21"/>
      <c r="BU36" s="21"/>
      <c r="BV36" s="21"/>
      <c r="BW36" s="21" t="s">
        <v>200</v>
      </c>
      <c r="BX36" s="21"/>
      <c r="BY36" s="21"/>
      <c r="BZ36" s="21"/>
      <c r="CA36" s="21"/>
      <c r="CB36" s="21" t="s">
        <v>15</v>
      </c>
      <c r="CC36" s="21"/>
      <c r="CD36" s="21"/>
      <c r="CE36" s="21"/>
      <c r="CF36" s="21"/>
      <c r="CG36" s="21" t="s">
        <v>137</v>
      </c>
      <c r="CH36" s="21"/>
      <c r="CI36" s="21"/>
      <c r="CJ36" s="21"/>
      <c r="CK36" s="21"/>
      <c r="CL36" s="21" t="s">
        <v>22</v>
      </c>
      <c r="CM36" s="21"/>
      <c r="CN36" s="21"/>
      <c r="CO36" s="21"/>
      <c r="CP36" s="21"/>
      <c r="CQ36" s="21" t="s">
        <v>29</v>
      </c>
      <c r="CR36" s="21"/>
      <c r="CS36" s="21"/>
      <c r="CT36" s="21"/>
      <c r="CU36" s="21"/>
      <c r="CV36" s="21" t="s">
        <v>138</v>
      </c>
      <c r="CW36" s="21"/>
      <c r="CX36" s="21"/>
      <c r="CY36" s="21"/>
      <c r="CZ36" s="21"/>
      <c r="DA36" s="21" t="s">
        <v>26</v>
      </c>
      <c r="DB36" s="21"/>
      <c r="DC36" s="21"/>
      <c r="DD36" s="21"/>
      <c r="DE36" s="21"/>
      <c r="DF36" s="21" t="s">
        <v>185</v>
      </c>
      <c r="DG36" s="21"/>
      <c r="DH36" s="21"/>
      <c r="DI36" s="21"/>
      <c r="DJ36" s="21"/>
      <c r="DK36" s="21" t="s">
        <v>192</v>
      </c>
      <c r="DL36" s="21"/>
      <c r="DM36" s="21"/>
      <c r="DN36" s="21"/>
      <c r="DO36" s="21"/>
    </row>
    <row r="37" spans="1:119" x14ac:dyDescent="0.25">
      <c r="A37" s="1"/>
      <c r="B37" s="6" t="s">
        <v>14</v>
      </c>
      <c r="C37" s="6"/>
      <c r="D37" s="6" t="s">
        <v>149</v>
      </c>
      <c r="E37" s="6" t="s">
        <v>80</v>
      </c>
      <c r="F37" s="6"/>
      <c r="G37" s="6" t="s">
        <v>150</v>
      </c>
      <c r="H37" s="6"/>
      <c r="L37" s="6"/>
    </row>
    <row r="38" spans="1:119" x14ac:dyDescent="0.25">
      <c r="A38" s="1"/>
      <c r="B38" s="6" t="s">
        <v>14</v>
      </c>
      <c r="C38" s="6"/>
      <c r="D38" s="6" t="s">
        <v>151</v>
      </c>
      <c r="E38" s="6" t="s">
        <v>152</v>
      </c>
      <c r="F38" s="6"/>
      <c r="G38" s="6" t="s">
        <v>153</v>
      </c>
      <c r="H38" s="6"/>
      <c r="L38" s="6"/>
    </row>
    <row r="39" spans="1:119" x14ac:dyDescent="0.25">
      <c r="A39" s="1"/>
      <c r="B39" s="6" t="s">
        <v>21</v>
      </c>
      <c r="C39" s="6"/>
      <c r="D39" s="6" t="s">
        <v>58</v>
      </c>
      <c r="E39" s="6" t="s">
        <v>78</v>
      </c>
      <c r="F39" s="6"/>
      <c r="G39" s="6" t="s">
        <v>170</v>
      </c>
      <c r="H39" s="6"/>
      <c r="L39" s="6"/>
    </row>
    <row r="40" spans="1:119" x14ac:dyDescent="0.25">
      <c r="A40" s="1"/>
      <c r="B40" s="6" t="s">
        <v>29</v>
      </c>
      <c r="C40" s="6"/>
      <c r="D40" s="6" t="s">
        <v>58</v>
      </c>
      <c r="E40" s="6" t="s">
        <v>97</v>
      </c>
      <c r="F40" s="6"/>
      <c r="G40" s="6" t="s">
        <v>163</v>
      </c>
      <c r="H40" s="6"/>
      <c r="L40" s="6"/>
    </row>
    <row r="41" spans="1:119" x14ac:dyDescent="0.25">
      <c r="A41" s="1"/>
      <c r="B41" s="6" t="s">
        <v>154</v>
      </c>
      <c r="C41" s="6"/>
      <c r="D41" s="6" t="s">
        <v>155</v>
      </c>
      <c r="E41" s="6" t="s">
        <v>76</v>
      </c>
      <c r="F41" s="6"/>
      <c r="G41" s="6" t="s">
        <v>156</v>
      </c>
      <c r="H41" s="6"/>
      <c r="L41" s="6"/>
    </row>
    <row r="42" spans="1:119" x14ac:dyDescent="0.25">
      <c r="A42" s="1"/>
      <c r="B42" s="6" t="s">
        <v>157</v>
      </c>
      <c r="C42" s="6"/>
      <c r="D42" s="6" t="s">
        <v>72</v>
      </c>
      <c r="E42" s="6" t="s">
        <v>158</v>
      </c>
      <c r="F42" s="6"/>
      <c r="G42" s="6" t="s">
        <v>159</v>
      </c>
      <c r="H42" s="6"/>
      <c r="L42" s="6"/>
    </row>
    <row r="43" spans="1:119" x14ac:dyDescent="0.25">
      <c r="A43" s="1"/>
      <c r="B43" s="6" t="s">
        <v>57</v>
      </c>
      <c r="C43" s="6"/>
      <c r="D43" s="6" t="s">
        <v>73</v>
      </c>
      <c r="E43" s="6" t="s">
        <v>66</v>
      </c>
      <c r="F43" s="6"/>
      <c r="G43" s="6" t="s">
        <v>160</v>
      </c>
      <c r="H43" s="6"/>
      <c r="L43" s="6"/>
    </row>
    <row r="44" spans="1:119" x14ac:dyDescent="0.25">
      <c r="A44" s="1"/>
      <c r="B44" s="6" t="s">
        <v>180</v>
      </c>
      <c r="C44" s="6"/>
      <c r="D44" s="6" t="s">
        <v>73</v>
      </c>
      <c r="E44" s="6" t="s">
        <v>190</v>
      </c>
      <c r="F44" s="6"/>
      <c r="G44" s="6" t="s">
        <v>191</v>
      </c>
      <c r="H44" s="6"/>
      <c r="L44" s="6"/>
    </row>
    <row r="45" spans="1:119" x14ac:dyDescent="0.25">
      <c r="A45" s="1"/>
      <c r="B45" s="6" t="s">
        <v>82</v>
      </c>
      <c r="C45" s="6"/>
      <c r="D45" s="6" t="s">
        <v>88</v>
      </c>
      <c r="E45" s="6" t="s">
        <v>161</v>
      </c>
      <c r="F45" s="6"/>
      <c r="G45" s="6" t="s">
        <v>162</v>
      </c>
      <c r="H45" s="6"/>
      <c r="L45" s="6"/>
    </row>
    <row r="46" spans="1:119" x14ac:dyDescent="0.25">
      <c r="A46" s="1"/>
      <c r="B46" s="6" t="s">
        <v>82</v>
      </c>
      <c r="C46" s="6"/>
      <c r="D46" s="6" t="s">
        <v>164</v>
      </c>
      <c r="E46" s="6" t="s">
        <v>91</v>
      </c>
      <c r="F46" s="6"/>
      <c r="G46" s="6" t="s">
        <v>148</v>
      </c>
      <c r="H46" s="6"/>
      <c r="L46" s="6"/>
    </row>
    <row r="47" spans="1:119" x14ac:dyDescent="0.25">
      <c r="A47" s="1"/>
      <c r="B47" s="6" t="s">
        <v>81</v>
      </c>
      <c r="C47" s="6"/>
      <c r="D47" s="6" t="s">
        <v>164</v>
      </c>
      <c r="E47" s="6" t="s">
        <v>165</v>
      </c>
      <c r="F47" s="6"/>
      <c r="G47" s="6" t="s">
        <v>166</v>
      </c>
      <c r="H47" s="6"/>
      <c r="L47" s="6"/>
    </row>
    <row r="48" spans="1:119" x14ac:dyDescent="0.25">
      <c r="A48" s="1"/>
      <c r="B48" s="6" t="s">
        <v>13</v>
      </c>
      <c r="C48" s="6"/>
      <c r="D48" s="6" t="s">
        <v>74</v>
      </c>
      <c r="E48" s="6" t="s">
        <v>167</v>
      </c>
      <c r="F48" s="6"/>
      <c r="G48" s="6" t="s">
        <v>168</v>
      </c>
      <c r="H48" s="6"/>
      <c r="L48" s="6"/>
    </row>
    <row r="49" spans="1:12" x14ac:dyDescent="0.25">
      <c r="A49" s="1"/>
      <c r="B49" s="6" t="s">
        <v>169</v>
      </c>
      <c r="C49" s="6"/>
      <c r="D49" s="6" t="s">
        <v>74</v>
      </c>
      <c r="E49" s="6" t="s">
        <v>78</v>
      </c>
      <c r="F49" s="6"/>
      <c r="G49" s="6" t="s">
        <v>170</v>
      </c>
      <c r="H49" s="6"/>
      <c r="L49" s="6"/>
    </row>
    <row r="50" spans="1:12" x14ac:dyDescent="0.25">
      <c r="A50" s="1"/>
      <c r="B50" s="6" t="s">
        <v>81</v>
      </c>
      <c r="C50" s="6"/>
      <c r="D50" s="6" t="s">
        <v>52</v>
      </c>
      <c r="E50" s="6" t="s">
        <v>93</v>
      </c>
      <c r="F50" s="6"/>
      <c r="G50" s="6" t="s">
        <v>124</v>
      </c>
      <c r="H50" s="6"/>
      <c r="L50" s="6"/>
    </row>
    <row r="51" spans="1:12" x14ac:dyDescent="0.25">
      <c r="B51" s="6" t="s">
        <v>171</v>
      </c>
      <c r="C51" s="6"/>
      <c r="D51" s="6" t="s">
        <v>52</v>
      </c>
      <c r="E51" s="6" t="s">
        <v>91</v>
      </c>
      <c r="F51" s="6"/>
      <c r="G51" s="6" t="s">
        <v>172</v>
      </c>
      <c r="H51" s="6"/>
    </row>
  </sheetData>
  <phoneticPr fontId="8" type="noConversion"/>
  <printOptions gridLines="1" gridLinesSet="0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Y57"/>
  <sheetViews>
    <sheetView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0" sqref="F30"/>
    </sheetView>
  </sheetViews>
  <sheetFormatPr defaultRowHeight="13.2" x14ac:dyDescent="0.25"/>
  <cols>
    <col min="1" max="1" width="11.6640625" customWidth="1"/>
    <col min="2" max="10" width="5.6640625" customWidth="1"/>
    <col min="11" max="12" width="7.6640625" customWidth="1"/>
    <col min="13" max="14" width="5.6640625" customWidth="1"/>
    <col min="15" max="129" width="2.88671875" customWidth="1"/>
  </cols>
  <sheetData>
    <row r="1" spans="1:129" x14ac:dyDescent="0.25">
      <c r="A1" s="1" t="s">
        <v>194</v>
      </c>
      <c r="E1" s="6" t="s">
        <v>84</v>
      </c>
      <c r="F1" s="6"/>
      <c r="G1" s="6"/>
      <c r="I1" s="6"/>
      <c r="J1" s="6"/>
      <c r="K1" s="20" t="s">
        <v>33</v>
      </c>
      <c r="L1" s="20" t="s">
        <v>34</v>
      </c>
    </row>
    <row r="2" spans="1:129" x14ac:dyDescent="0.25">
      <c r="A2" s="3" t="s">
        <v>20</v>
      </c>
      <c r="B2" s="19" t="s">
        <v>0</v>
      </c>
      <c r="C2" s="19" t="s">
        <v>1</v>
      </c>
      <c r="D2" s="19" t="s">
        <v>23</v>
      </c>
      <c r="E2" s="19" t="s">
        <v>17</v>
      </c>
      <c r="F2" s="19" t="s">
        <v>24</v>
      </c>
      <c r="G2" s="19" t="s">
        <v>18</v>
      </c>
      <c r="H2" s="19" t="s">
        <v>35</v>
      </c>
      <c r="I2" s="20" t="s">
        <v>36</v>
      </c>
      <c r="J2" s="3"/>
      <c r="K2" s="20" t="s">
        <v>32</v>
      </c>
      <c r="L2" s="20" t="s">
        <v>32</v>
      </c>
    </row>
    <row r="3" spans="1:129" x14ac:dyDescent="0.25">
      <c r="A3" s="4" t="s">
        <v>7</v>
      </c>
      <c r="B3" s="5">
        <f>T44</f>
        <v>35</v>
      </c>
      <c r="C3" s="15">
        <f>U44</f>
        <v>210</v>
      </c>
      <c r="D3" s="15">
        <f>V44</f>
        <v>3</v>
      </c>
      <c r="E3" s="15">
        <f>W44</f>
        <v>182</v>
      </c>
      <c r="F3" s="15">
        <f>X44</f>
        <v>9</v>
      </c>
      <c r="G3" s="7">
        <f t="shared" ref="G3:G16" si="0">E3/F3</f>
        <v>20.222222222222221</v>
      </c>
      <c r="H3" s="6">
        <v>1</v>
      </c>
      <c r="I3" s="6" t="s">
        <v>85</v>
      </c>
      <c r="J3" s="7"/>
      <c r="K3" s="7">
        <f t="shared" ref="K3:K16" si="1">C3/F3</f>
        <v>23.333333333333332</v>
      </c>
      <c r="L3" s="7">
        <f t="shared" ref="L3:L16" si="2">6*E3/C3</f>
        <v>5.2</v>
      </c>
      <c r="O3" s="21" t="s">
        <v>135</v>
      </c>
      <c r="P3" s="21"/>
      <c r="Q3" s="21"/>
      <c r="R3" s="21"/>
      <c r="S3" s="21"/>
      <c r="T3" s="21" t="s">
        <v>7</v>
      </c>
      <c r="U3" s="21"/>
      <c r="V3" s="21"/>
      <c r="W3" s="21"/>
      <c r="X3" s="21"/>
      <c r="Y3" s="21" t="s">
        <v>8</v>
      </c>
      <c r="Z3" s="21"/>
      <c r="AA3" s="21"/>
      <c r="AB3" s="21"/>
      <c r="AC3" s="21"/>
      <c r="AD3" s="21" t="s">
        <v>197</v>
      </c>
      <c r="AE3" s="21"/>
      <c r="AF3" s="21"/>
      <c r="AG3" s="21"/>
      <c r="AH3" s="21"/>
      <c r="AI3" s="21" t="s">
        <v>21</v>
      </c>
      <c r="AJ3" s="21"/>
      <c r="AK3" s="21"/>
      <c r="AL3" s="21"/>
      <c r="AM3" s="21"/>
      <c r="AN3" s="21" t="s">
        <v>9</v>
      </c>
      <c r="AO3" s="21"/>
      <c r="AP3" s="21"/>
      <c r="AQ3" s="21"/>
      <c r="AR3" s="21"/>
      <c r="AS3" s="21" t="s">
        <v>195</v>
      </c>
      <c r="AT3" s="21"/>
      <c r="AU3" s="21"/>
      <c r="AV3" s="21"/>
      <c r="AW3" s="21"/>
      <c r="AX3" s="21" t="s">
        <v>196</v>
      </c>
      <c r="AY3" s="21"/>
      <c r="AZ3" s="21"/>
      <c r="BA3" s="21"/>
      <c r="BB3" s="21"/>
      <c r="BC3" s="6" t="s">
        <v>10</v>
      </c>
      <c r="BD3" s="6"/>
      <c r="BE3" s="6"/>
      <c r="BF3" s="6"/>
      <c r="BG3" s="6"/>
      <c r="BH3" s="6" t="s">
        <v>11</v>
      </c>
      <c r="BI3" s="6"/>
      <c r="BJ3" s="6"/>
      <c r="BK3" s="6"/>
      <c r="BL3" s="6"/>
      <c r="BM3" s="6" t="s">
        <v>12</v>
      </c>
      <c r="BN3" s="6"/>
      <c r="BO3" s="6"/>
      <c r="BP3" s="6"/>
      <c r="BQ3" s="6"/>
      <c r="BR3" s="6" t="s">
        <v>198</v>
      </c>
      <c r="BS3" s="6"/>
      <c r="BT3" s="6"/>
      <c r="BU3" s="6"/>
      <c r="BV3" s="6"/>
      <c r="BW3" s="6" t="s">
        <v>3</v>
      </c>
      <c r="BX3" s="6"/>
      <c r="BY3" s="6"/>
      <c r="BZ3" s="6"/>
      <c r="CA3" s="6"/>
      <c r="CB3" s="6" t="s">
        <v>13</v>
      </c>
      <c r="CC3" s="6"/>
      <c r="CD3" s="6"/>
      <c r="CE3" s="6"/>
      <c r="CF3" s="6"/>
      <c r="CG3" s="6" t="s">
        <v>14</v>
      </c>
      <c r="CH3" s="6"/>
      <c r="CI3" s="6"/>
      <c r="CJ3" s="6"/>
      <c r="CK3" s="6"/>
      <c r="CL3" s="6" t="s">
        <v>200</v>
      </c>
      <c r="CM3" s="6"/>
      <c r="CN3" s="6"/>
      <c r="CO3" s="6"/>
      <c r="CP3" s="6"/>
      <c r="CQ3" s="6" t="s">
        <v>15</v>
      </c>
      <c r="CR3" s="6"/>
      <c r="CS3" s="6"/>
      <c r="CT3" s="6"/>
      <c r="CU3" s="6"/>
      <c r="CV3" s="6" t="s">
        <v>137</v>
      </c>
      <c r="CW3" s="6"/>
      <c r="CX3" s="6"/>
      <c r="CY3" s="6"/>
      <c r="CZ3" s="6"/>
      <c r="DA3" s="6" t="s">
        <v>22</v>
      </c>
      <c r="DB3" s="6"/>
      <c r="DC3" s="6"/>
      <c r="DD3" s="6"/>
      <c r="DE3" s="6"/>
      <c r="DF3" s="6" t="s">
        <v>29</v>
      </c>
      <c r="DG3" s="6"/>
      <c r="DH3" s="6"/>
      <c r="DI3" s="6"/>
      <c r="DJ3" s="6"/>
      <c r="DK3" s="6" t="s">
        <v>138</v>
      </c>
      <c r="DL3" s="6"/>
      <c r="DP3" t="s">
        <v>206</v>
      </c>
      <c r="DU3" t="s">
        <v>217</v>
      </c>
    </row>
    <row r="4" spans="1:129" x14ac:dyDescent="0.25">
      <c r="A4" s="4" t="s">
        <v>8</v>
      </c>
      <c r="B4" s="5">
        <f>Y44</f>
        <v>55</v>
      </c>
      <c r="C4" s="15">
        <f>Z44</f>
        <v>330</v>
      </c>
      <c r="D4" s="15">
        <f>AA44</f>
        <v>10</v>
      </c>
      <c r="E4" s="15">
        <f>AB44</f>
        <v>149</v>
      </c>
      <c r="F4" s="15">
        <f>AC44</f>
        <v>7</v>
      </c>
      <c r="G4" s="7">
        <f t="shared" si="0"/>
        <v>21.285714285714285</v>
      </c>
      <c r="H4" s="6"/>
      <c r="I4" s="6" t="s">
        <v>47</v>
      </c>
      <c r="J4" s="7"/>
      <c r="K4" s="7">
        <f t="shared" si="1"/>
        <v>47.142857142857146</v>
      </c>
      <c r="L4" s="7">
        <f t="shared" si="2"/>
        <v>2.709090909090909</v>
      </c>
      <c r="O4" s="21">
        <v>1</v>
      </c>
      <c r="P4" s="21">
        <v>6</v>
      </c>
      <c r="Q4" s="21">
        <v>0</v>
      </c>
      <c r="R4" s="21">
        <v>6</v>
      </c>
      <c r="S4" s="21">
        <v>0</v>
      </c>
      <c r="T4" s="21">
        <v>2</v>
      </c>
      <c r="U4" s="21">
        <v>12</v>
      </c>
      <c r="V4" s="21">
        <v>0</v>
      </c>
      <c r="W4" s="21">
        <v>9</v>
      </c>
      <c r="X4" s="21">
        <v>2</v>
      </c>
      <c r="Y4" s="21">
        <v>8</v>
      </c>
      <c r="Z4" s="21">
        <v>48</v>
      </c>
      <c r="AA4" s="21">
        <v>2</v>
      </c>
      <c r="AB4" s="21">
        <v>20</v>
      </c>
      <c r="AC4" s="21">
        <v>1</v>
      </c>
      <c r="AD4" s="21">
        <v>2</v>
      </c>
      <c r="AE4" s="21">
        <v>12</v>
      </c>
      <c r="AF4" s="21">
        <v>0</v>
      </c>
      <c r="AG4" s="21">
        <v>28</v>
      </c>
      <c r="AH4" s="21">
        <v>0</v>
      </c>
      <c r="AI4" s="21">
        <v>4</v>
      </c>
      <c r="AJ4" s="21">
        <v>24</v>
      </c>
      <c r="AK4" s="21">
        <v>1</v>
      </c>
      <c r="AL4" s="21">
        <v>10</v>
      </c>
      <c r="AM4" s="21">
        <v>3</v>
      </c>
      <c r="AN4" s="21">
        <v>1</v>
      </c>
      <c r="AO4" s="21">
        <v>6</v>
      </c>
      <c r="AP4" s="21">
        <v>0</v>
      </c>
      <c r="AQ4" s="21">
        <v>7</v>
      </c>
      <c r="AR4" s="21">
        <v>0</v>
      </c>
      <c r="AS4" s="21">
        <v>4</v>
      </c>
      <c r="AT4" s="21">
        <v>24</v>
      </c>
      <c r="AU4" s="21">
        <v>0</v>
      </c>
      <c r="AV4" s="21">
        <v>15</v>
      </c>
      <c r="AW4" s="21">
        <v>0</v>
      </c>
      <c r="AX4" s="21">
        <v>4</v>
      </c>
      <c r="AY4" s="21">
        <v>24</v>
      </c>
      <c r="AZ4" s="21">
        <v>0</v>
      </c>
      <c r="BA4" s="21">
        <v>15</v>
      </c>
      <c r="BB4" s="21">
        <v>0</v>
      </c>
      <c r="BC4" s="21">
        <v>6</v>
      </c>
      <c r="BD4" s="21">
        <v>36</v>
      </c>
      <c r="BE4" s="21">
        <v>3</v>
      </c>
      <c r="BF4" s="21">
        <v>5</v>
      </c>
      <c r="BG4" s="21">
        <v>0</v>
      </c>
      <c r="BH4" s="21">
        <v>2</v>
      </c>
      <c r="BI4" s="21">
        <v>12</v>
      </c>
      <c r="BJ4" s="21">
        <v>0</v>
      </c>
      <c r="BK4" s="21">
        <v>17</v>
      </c>
      <c r="BL4" s="21">
        <v>0</v>
      </c>
      <c r="BM4" s="21">
        <v>6</v>
      </c>
      <c r="BN4" s="21">
        <v>30</v>
      </c>
      <c r="BO4" s="21">
        <v>1</v>
      </c>
      <c r="BP4" s="21">
        <v>14</v>
      </c>
      <c r="BQ4" s="21">
        <v>0</v>
      </c>
      <c r="BR4" s="21">
        <v>4</v>
      </c>
      <c r="BS4" s="21">
        <v>24</v>
      </c>
      <c r="BT4" s="21">
        <v>0</v>
      </c>
      <c r="BU4" s="21">
        <v>18</v>
      </c>
      <c r="BV4" s="21">
        <v>2</v>
      </c>
      <c r="BW4" s="21">
        <v>1</v>
      </c>
      <c r="BX4" s="21">
        <v>6</v>
      </c>
      <c r="BY4" s="21">
        <v>0</v>
      </c>
      <c r="BZ4" s="21">
        <v>10</v>
      </c>
      <c r="CA4" s="21">
        <v>0</v>
      </c>
      <c r="CB4" s="21">
        <v>4</v>
      </c>
      <c r="CC4" s="21">
        <v>24</v>
      </c>
      <c r="CD4" s="21">
        <v>0</v>
      </c>
      <c r="CE4" s="21">
        <v>19</v>
      </c>
      <c r="CF4" s="21">
        <v>0</v>
      </c>
      <c r="CG4" s="21">
        <v>5</v>
      </c>
      <c r="CH4" s="21">
        <v>30</v>
      </c>
      <c r="CI4" s="21">
        <v>1</v>
      </c>
      <c r="CJ4" s="21">
        <v>12</v>
      </c>
      <c r="CK4" s="21">
        <v>1</v>
      </c>
      <c r="CL4" s="21">
        <v>4</v>
      </c>
      <c r="CM4" s="21">
        <v>24</v>
      </c>
      <c r="CN4" s="21">
        <v>0</v>
      </c>
      <c r="CO4" s="21">
        <v>20</v>
      </c>
      <c r="CP4" s="21">
        <v>1</v>
      </c>
      <c r="CQ4" s="21">
        <v>4</v>
      </c>
      <c r="CR4" s="21">
        <v>24</v>
      </c>
      <c r="CS4" s="21">
        <v>2</v>
      </c>
      <c r="CT4" s="21">
        <v>6</v>
      </c>
      <c r="CU4" s="21">
        <v>2</v>
      </c>
      <c r="CV4" s="21">
        <v>2</v>
      </c>
      <c r="CW4" s="21">
        <v>12</v>
      </c>
      <c r="CX4" s="21">
        <v>0</v>
      </c>
      <c r="CY4" s="21">
        <v>13</v>
      </c>
      <c r="CZ4" s="21">
        <v>0</v>
      </c>
      <c r="DA4" s="21">
        <v>2</v>
      </c>
      <c r="DB4" s="21">
        <v>12</v>
      </c>
      <c r="DC4" s="21">
        <v>0</v>
      </c>
      <c r="DD4" s="21">
        <v>17</v>
      </c>
      <c r="DE4" s="21">
        <v>0</v>
      </c>
      <c r="DF4" s="21">
        <v>2</v>
      </c>
      <c r="DG4" s="21">
        <v>12</v>
      </c>
      <c r="DH4" s="21">
        <v>0</v>
      </c>
      <c r="DI4" s="21">
        <v>10</v>
      </c>
      <c r="DJ4" s="21">
        <v>0</v>
      </c>
      <c r="DK4" s="21">
        <v>2</v>
      </c>
      <c r="DL4" s="21">
        <v>12</v>
      </c>
      <c r="DM4" s="21">
        <v>0</v>
      </c>
      <c r="DN4" s="21">
        <v>11</v>
      </c>
      <c r="DO4" s="21">
        <v>3</v>
      </c>
      <c r="DP4" s="21">
        <v>6</v>
      </c>
      <c r="DQ4" s="21">
        <v>36</v>
      </c>
      <c r="DR4" s="21">
        <v>0</v>
      </c>
      <c r="DS4" s="21">
        <v>16</v>
      </c>
      <c r="DT4" s="21">
        <v>4</v>
      </c>
      <c r="DU4" s="21">
        <v>4</v>
      </c>
      <c r="DV4" s="21">
        <v>24</v>
      </c>
      <c r="DW4" s="21">
        <v>0</v>
      </c>
      <c r="DX4" s="21">
        <v>27</v>
      </c>
      <c r="DY4" s="21">
        <v>0</v>
      </c>
    </row>
    <row r="5" spans="1:129" x14ac:dyDescent="0.25">
      <c r="A5" s="4" t="s">
        <v>21</v>
      </c>
      <c r="B5" s="5">
        <f>AI44</f>
        <v>43.4</v>
      </c>
      <c r="C5" s="15">
        <f>AJ44</f>
        <v>262</v>
      </c>
      <c r="D5" s="15">
        <f>AK44</f>
        <v>2</v>
      </c>
      <c r="E5" s="15">
        <f>AL44</f>
        <v>185</v>
      </c>
      <c r="F5" s="15">
        <f>AM44</f>
        <v>12</v>
      </c>
      <c r="G5" s="7">
        <f t="shared" si="0"/>
        <v>15.416666666666666</v>
      </c>
      <c r="H5" s="6">
        <v>1</v>
      </c>
      <c r="I5" s="6" t="s">
        <v>73</v>
      </c>
      <c r="J5" s="7"/>
      <c r="K5" s="7">
        <f t="shared" si="1"/>
        <v>21.833333333333332</v>
      </c>
      <c r="L5" s="7">
        <f t="shared" si="2"/>
        <v>4.2366412213740459</v>
      </c>
      <c r="O5" s="21"/>
      <c r="P5" s="21"/>
      <c r="Q5" s="21"/>
      <c r="R5" s="21"/>
      <c r="S5" s="21"/>
      <c r="T5" s="21">
        <v>2</v>
      </c>
      <c r="U5" s="21">
        <v>12</v>
      </c>
      <c r="V5" s="21">
        <v>0</v>
      </c>
      <c r="W5" s="21">
        <v>10</v>
      </c>
      <c r="X5" s="21">
        <v>0</v>
      </c>
      <c r="Y5" s="21">
        <v>7</v>
      </c>
      <c r="Z5" s="21">
        <v>42</v>
      </c>
      <c r="AA5" s="21">
        <v>1</v>
      </c>
      <c r="AB5" s="21">
        <v>22</v>
      </c>
      <c r="AC5" s="21">
        <v>1</v>
      </c>
      <c r="AD5" s="21"/>
      <c r="AE5" s="21"/>
      <c r="AF5" s="21"/>
      <c r="AG5" s="21"/>
      <c r="AH5" s="21"/>
      <c r="AI5" s="21">
        <v>4</v>
      </c>
      <c r="AJ5" s="21">
        <v>24</v>
      </c>
      <c r="AK5" s="21">
        <v>1</v>
      </c>
      <c r="AL5" s="21">
        <v>6</v>
      </c>
      <c r="AM5" s="21">
        <v>1</v>
      </c>
      <c r="AN5" s="21">
        <v>2</v>
      </c>
      <c r="AO5" s="21">
        <v>12</v>
      </c>
      <c r="AP5" s="21">
        <v>0</v>
      </c>
      <c r="AQ5" s="21">
        <v>20</v>
      </c>
      <c r="AR5" s="21">
        <v>0</v>
      </c>
      <c r="AS5" s="21">
        <v>5</v>
      </c>
      <c r="AT5" s="21">
        <v>30</v>
      </c>
      <c r="AU5" s="21">
        <v>0</v>
      </c>
      <c r="AV5" s="21">
        <v>13</v>
      </c>
      <c r="AW5" s="21">
        <v>2</v>
      </c>
      <c r="AX5" s="21">
        <v>6</v>
      </c>
      <c r="AY5" s="21">
        <v>36</v>
      </c>
      <c r="AZ5" s="21">
        <v>0</v>
      </c>
      <c r="BA5" s="21">
        <v>29</v>
      </c>
      <c r="BB5" s="21">
        <v>1</v>
      </c>
      <c r="BC5" s="21">
        <v>4</v>
      </c>
      <c r="BD5" s="21">
        <v>24</v>
      </c>
      <c r="BE5" s="21">
        <v>1</v>
      </c>
      <c r="BF5" s="21">
        <v>8</v>
      </c>
      <c r="BG5" s="21">
        <v>1</v>
      </c>
      <c r="BH5" s="21">
        <v>4</v>
      </c>
      <c r="BI5" s="21">
        <v>24</v>
      </c>
      <c r="BJ5" s="21">
        <v>0</v>
      </c>
      <c r="BK5" s="21">
        <v>20</v>
      </c>
      <c r="BL5" s="21">
        <v>2</v>
      </c>
      <c r="BM5" s="21">
        <v>3</v>
      </c>
      <c r="BN5" s="21">
        <v>18</v>
      </c>
      <c r="BO5" s="21">
        <v>1</v>
      </c>
      <c r="BP5" s="21">
        <v>2</v>
      </c>
      <c r="BQ5" s="21">
        <v>0</v>
      </c>
      <c r="BR5" s="21"/>
      <c r="BS5" s="21"/>
      <c r="BT5" s="21"/>
      <c r="BU5" s="21"/>
      <c r="BV5" s="21"/>
      <c r="BW5" s="21">
        <v>4</v>
      </c>
      <c r="BX5" s="21">
        <v>24</v>
      </c>
      <c r="BY5" s="21">
        <v>0</v>
      </c>
      <c r="BZ5" s="21">
        <v>16</v>
      </c>
      <c r="CA5" s="21">
        <v>0</v>
      </c>
      <c r="CB5" s="21">
        <v>8</v>
      </c>
      <c r="CC5" s="21">
        <v>48</v>
      </c>
      <c r="CD5" s="21">
        <v>1</v>
      </c>
      <c r="CE5" s="21">
        <v>39</v>
      </c>
      <c r="CF5" s="21">
        <v>1</v>
      </c>
      <c r="CG5" s="21">
        <v>6</v>
      </c>
      <c r="CH5" s="21">
        <v>36</v>
      </c>
      <c r="CI5" s="21">
        <v>0</v>
      </c>
      <c r="CJ5" s="21">
        <v>31</v>
      </c>
      <c r="CK5" s="21">
        <v>0</v>
      </c>
      <c r="CL5" s="21">
        <v>4</v>
      </c>
      <c r="CM5" s="21">
        <v>24</v>
      </c>
      <c r="CN5" s="21">
        <v>0</v>
      </c>
      <c r="CO5" s="21">
        <v>7</v>
      </c>
      <c r="CP5" s="21">
        <v>4</v>
      </c>
      <c r="CQ5" s="21">
        <v>2.5</v>
      </c>
      <c r="CR5" s="21">
        <v>17</v>
      </c>
      <c r="CS5" s="21">
        <v>0</v>
      </c>
      <c r="CT5" s="21">
        <v>7</v>
      </c>
      <c r="CU5" s="21">
        <v>2</v>
      </c>
      <c r="CV5" s="21"/>
      <c r="CW5" s="21"/>
      <c r="CX5" s="21"/>
      <c r="CY5" s="21"/>
      <c r="CZ5" s="21"/>
      <c r="DA5" s="21">
        <v>4</v>
      </c>
      <c r="DB5" s="21">
        <v>24</v>
      </c>
      <c r="DC5" s="21">
        <v>0</v>
      </c>
      <c r="DD5" s="21">
        <v>12</v>
      </c>
      <c r="DE5" s="21">
        <v>2</v>
      </c>
      <c r="DF5" s="21">
        <v>2</v>
      </c>
      <c r="DG5" s="21">
        <v>12</v>
      </c>
      <c r="DH5" s="21">
        <v>0</v>
      </c>
      <c r="DI5" s="21">
        <v>7</v>
      </c>
      <c r="DJ5" s="21">
        <v>1</v>
      </c>
      <c r="DK5" s="21">
        <v>2</v>
      </c>
      <c r="DL5" s="21">
        <v>12</v>
      </c>
      <c r="DM5" s="21">
        <v>0</v>
      </c>
      <c r="DN5" s="21">
        <v>5</v>
      </c>
      <c r="DO5" s="21">
        <v>1</v>
      </c>
      <c r="DP5" s="21">
        <v>2</v>
      </c>
      <c r="DQ5" s="21">
        <v>12</v>
      </c>
      <c r="DR5" s="21">
        <v>0</v>
      </c>
      <c r="DS5" s="21">
        <v>8</v>
      </c>
      <c r="DT5" s="21">
        <v>0</v>
      </c>
      <c r="DU5" s="21"/>
      <c r="DV5" s="21"/>
      <c r="DW5" s="21"/>
      <c r="DX5" s="21"/>
      <c r="DY5" s="21"/>
    </row>
    <row r="6" spans="1:129" x14ac:dyDescent="0.25">
      <c r="A6" s="4" t="s">
        <v>195</v>
      </c>
      <c r="B6" s="5">
        <f>AS44</f>
        <v>36</v>
      </c>
      <c r="C6" s="15">
        <f>AT44</f>
        <v>216</v>
      </c>
      <c r="D6" s="15">
        <f>AU44</f>
        <v>1</v>
      </c>
      <c r="E6" s="15">
        <f>AV44</f>
        <v>207</v>
      </c>
      <c r="F6" s="15">
        <f>AW44</f>
        <v>7</v>
      </c>
      <c r="G6" s="7">
        <f t="shared" si="0"/>
        <v>29.571428571428573</v>
      </c>
      <c r="H6" s="6"/>
      <c r="I6" s="6" t="s">
        <v>59</v>
      </c>
      <c r="J6" s="7"/>
      <c r="K6" s="7">
        <f t="shared" si="1"/>
        <v>30.857142857142858</v>
      </c>
      <c r="L6" s="7">
        <f t="shared" si="2"/>
        <v>5.75</v>
      </c>
      <c r="O6" s="21"/>
      <c r="P6" s="21"/>
      <c r="Q6" s="21"/>
      <c r="R6" s="21"/>
      <c r="S6" s="21"/>
      <c r="T6" s="21">
        <v>2</v>
      </c>
      <c r="U6" s="21">
        <v>12</v>
      </c>
      <c r="V6" s="21">
        <v>0</v>
      </c>
      <c r="W6" s="21">
        <v>11</v>
      </c>
      <c r="X6" s="21">
        <v>0</v>
      </c>
      <c r="Y6" s="21">
        <v>6</v>
      </c>
      <c r="Z6" s="21">
        <v>36</v>
      </c>
      <c r="AA6" s="21">
        <v>3</v>
      </c>
      <c r="AB6" s="21">
        <v>7</v>
      </c>
      <c r="AC6" s="21">
        <v>2</v>
      </c>
      <c r="AD6" s="21"/>
      <c r="AE6" s="21"/>
      <c r="AF6" s="21"/>
      <c r="AG6" s="21"/>
      <c r="AH6" s="21"/>
      <c r="AI6" s="21">
        <v>2</v>
      </c>
      <c r="AJ6" s="21">
        <v>12</v>
      </c>
      <c r="AK6" s="21">
        <v>0</v>
      </c>
      <c r="AL6" s="21">
        <v>11</v>
      </c>
      <c r="AM6" s="21">
        <v>0</v>
      </c>
      <c r="AN6" s="21">
        <v>4</v>
      </c>
      <c r="AO6" s="21">
        <v>24</v>
      </c>
      <c r="AP6" s="21">
        <v>0</v>
      </c>
      <c r="AQ6" s="21">
        <v>19</v>
      </c>
      <c r="AR6" s="21">
        <v>0</v>
      </c>
      <c r="AS6" s="21">
        <v>2</v>
      </c>
      <c r="AT6" s="21">
        <v>12</v>
      </c>
      <c r="AU6" s="21">
        <v>0</v>
      </c>
      <c r="AV6" s="21">
        <v>22</v>
      </c>
      <c r="AW6" s="21">
        <v>0</v>
      </c>
      <c r="AX6" s="21">
        <v>4</v>
      </c>
      <c r="AY6" s="21">
        <v>24</v>
      </c>
      <c r="AZ6" s="21">
        <v>0</v>
      </c>
      <c r="BA6" s="21">
        <v>22</v>
      </c>
      <c r="BB6" s="21">
        <v>1</v>
      </c>
      <c r="BC6" s="21">
        <v>6</v>
      </c>
      <c r="BD6" s="21">
        <v>36</v>
      </c>
      <c r="BE6" s="21">
        <v>1</v>
      </c>
      <c r="BF6" s="21">
        <v>20</v>
      </c>
      <c r="BG6" s="21">
        <v>0</v>
      </c>
      <c r="BH6" s="21">
        <v>4</v>
      </c>
      <c r="BI6" s="21">
        <v>24</v>
      </c>
      <c r="BJ6" s="21">
        <v>1</v>
      </c>
      <c r="BK6" s="21">
        <v>6</v>
      </c>
      <c r="BL6" s="21">
        <v>1</v>
      </c>
      <c r="BM6" s="21">
        <v>6</v>
      </c>
      <c r="BN6" s="21">
        <v>36</v>
      </c>
      <c r="BO6" s="21">
        <v>0</v>
      </c>
      <c r="BP6" s="21">
        <v>29</v>
      </c>
      <c r="BQ6" s="21">
        <v>2</v>
      </c>
      <c r="BR6" s="21"/>
      <c r="BS6" s="21"/>
      <c r="BT6" s="21"/>
      <c r="BU6" s="21"/>
      <c r="BV6" s="21"/>
      <c r="BW6" s="21">
        <v>3</v>
      </c>
      <c r="BX6" s="21">
        <v>18</v>
      </c>
      <c r="BY6" s="21">
        <v>0</v>
      </c>
      <c r="BZ6" s="21">
        <v>19</v>
      </c>
      <c r="CA6" s="21">
        <v>1</v>
      </c>
      <c r="CB6" s="21">
        <v>2.2000000000000002</v>
      </c>
      <c r="CC6" s="21">
        <v>14</v>
      </c>
      <c r="CD6" s="21">
        <v>0</v>
      </c>
      <c r="CE6" s="21">
        <v>24</v>
      </c>
      <c r="CF6" s="21">
        <v>1</v>
      </c>
      <c r="CG6" s="21">
        <v>4</v>
      </c>
      <c r="CH6" s="21">
        <v>24</v>
      </c>
      <c r="CI6" s="21">
        <v>0</v>
      </c>
      <c r="CJ6" s="21">
        <v>22</v>
      </c>
      <c r="CK6" s="21">
        <v>2</v>
      </c>
      <c r="CL6" s="21">
        <v>7</v>
      </c>
      <c r="CM6" s="21">
        <v>42</v>
      </c>
      <c r="CN6" s="21">
        <v>2</v>
      </c>
      <c r="CO6" s="21">
        <v>23</v>
      </c>
      <c r="CP6" s="21">
        <v>2</v>
      </c>
      <c r="CQ6" s="21">
        <v>4</v>
      </c>
      <c r="CR6" s="21">
        <v>24</v>
      </c>
      <c r="CS6" s="21">
        <v>0</v>
      </c>
      <c r="CT6" s="21">
        <v>20</v>
      </c>
      <c r="CU6" s="21">
        <v>1</v>
      </c>
      <c r="CV6" s="21"/>
      <c r="CW6" s="21"/>
      <c r="CX6" s="21"/>
      <c r="CY6" s="21"/>
      <c r="CZ6" s="21"/>
      <c r="DA6" s="21">
        <v>3</v>
      </c>
      <c r="DB6" s="21">
        <v>18</v>
      </c>
      <c r="DC6" s="21">
        <v>0</v>
      </c>
      <c r="DD6" s="21">
        <v>8</v>
      </c>
      <c r="DE6" s="21">
        <v>1</v>
      </c>
      <c r="DF6" s="21">
        <v>1</v>
      </c>
      <c r="DG6" s="21">
        <v>6</v>
      </c>
      <c r="DH6" s="21">
        <v>0</v>
      </c>
      <c r="DI6" s="21">
        <v>3</v>
      </c>
      <c r="DJ6" s="21">
        <v>1</v>
      </c>
      <c r="DK6" s="21">
        <v>2</v>
      </c>
      <c r="DL6" s="21">
        <v>12</v>
      </c>
      <c r="DM6" s="21">
        <v>0</v>
      </c>
      <c r="DN6" s="21">
        <v>27</v>
      </c>
      <c r="DO6" s="21">
        <v>1</v>
      </c>
      <c r="DP6" s="21"/>
      <c r="DQ6" s="21"/>
      <c r="DR6" s="21"/>
      <c r="DS6" s="21"/>
      <c r="DT6" s="21"/>
      <c r="DU6" s="21"/>
      <c r="DV6" s="21"/>
      <c r="DW6" s="21"/>
      <c r="DX6" s="21"/>
      <c r="DY6" s="21"/>
    </row>
    <row r="7" spans="1:129" x14ac:dyDescent="0.25">
      <c r="A7" s="4" t="s">
        <v>196</v>
      </c>
      <c r="B7" s="5">
        <f>AX44</f>
        <v>37</v>
      </c>
      <c r="C7" s="15">
        <f>AY44</f>
        <v>222</v>
      </c>
      <c r="D7" s="15">
        <f>AZ44</f>
        <v>2</v>
      </c>
      <c r="E7" s="15">
        <f>BA44</f>
        <v>168</v>
      </c>
      <c r="F7" s="15">
        <f>BB44</f>
        <v>10</v>
      </c>
      <c r="G7" s="7">
        <f t="shared" si="0"/>
        <v>16.8</v>
      </c>
      <c r="H7" s="6">
        <v>1</v>
      </c>
      <c r="I7" s="6" t="s">
        <v>211</v>
      </c>
      <c r="J7" s="7"/>
      <c r="K7" s="7">
        <f t="shared" si="1"/>
        <v>22.2</v>
      </c>
      <c r="L7" s="7">
        <f t="shared" si="2"/>
        <v>4.5405405405405403</v>
      </c>
      <c r="O7" s="21"/>
      <c r="P7" s="21"/>
      <c r="Q7" s="21"/>
      <c r="R7" s="21"/>
      <c r="S7" s="21"/>
      <c r="T7" s="21">
        <v>4</v>
      </c>
      <c r="U7" s="21">
        <v>24</v>
      </c>
      <c r="V7" s="21">
        <v>2</v>
      </c>
      <c r="W7" s="21">
        <v>5</v>
      </c>
      <c r="X7" s="21">
        <v>3</v>
      </c>
      <c r="Y7" s="21">
        <v>6</v>
      </c>
      <c r="Z7" s="21">
        <v>36</v>
      </c>
      <c r="AA7" s="21">
        <v>2</v>
      </c>
      <c r="AB7" s="21">
        <v>5</v>
      </c>
      <c r="AC7" s="21">
        <v>0</v>
      </c>
      <c r="AD7" s="21"/>
      <c r="AE7" s="21"/>
      <c r="AF7" s="21"/>
      <c r="AG7" s="21"/>
      <c r="AH7" s="21"/>
      <c r="AI7" s="21">
        <v>4</v>
      </c>
      <c r="AJ7" s="21">
        <v>24</v>
      </c>
      <c r="AK7" s="21">
        <v>0</v>
      </c>
      <c r="AL7" s="21">
        <v>33</v>
      </c>
      <c r="AM7" s="21">
        <v>0</v>
      </c>
      <c r="AN7" s="21">
        <v>2</v>
      </c>
      <c r="AO7" s="21">
        <v>12</v>
      </c>
      <c r="AP7" s="21">
        <v>0</v>
      </c>
      <c r="AQ7" s="21">
        <v>19</v>
      </c>
      <c r="AR7" s="21">
        <v>0</v>
      </c>
      <c r="AS7" s="21">
        <v>3</v>
      </c>
      <c r="AT7" s="21">
        <v>18</v>
      </c>
      <c r="AU7" s="21">
        <v>0</v>
      </c>
      <c r="AV7" s="21">
        <v>17</v>
      </c>
      <c r="AW7" s="21">
        <v>0</v>
      </c>
      <c r="AX7" s="21">
        <v>6</v>
      </c>
      <c r="AY7" s="21">
        <v>36</v>
      </c>
      <c r="AZ7" s="21">
        <v>1</v>
      </c>
      <c r="BA7" s="21">
        <v>17</v>
      </c>
      <c r="BB7" s="21">
        <v>1</v>
      </c>
      <c r="BC7" s="21">
        <v>4</v>
      </c>
      <c r="BD7" s="21">
        <v>24</v>
      </c>
      <c r="BE7" s="21">
        <v>0</v>
      </c>
      <c r="BF7" s="21">
        <v>22</v>
      </c>
      <c r="BG7" s="21">
        <v>0</v>
      </c>
      <c r="BH7" s="21">
        <v>3</v>
      </c>
      <c r="BI7" s="21">
        <v>18</v>
      </c>
      <c r="BJ7" s="21">
        <v>2</v>
      </c>
      <c r="BK7" s="21">
        <v>1</v>
      </c>
      <c r="BL7" s="21">
        <v>1</v>
      </c>
      <c r="BM7" s="21">
        <v>7</v>
      </c>
      <c r="BN7" s="21">
        <v>42</v>
      </c>
      <c r="BO7" s="21">
        <v>0</v>
      </c>
      <c r="BP7" s="21">
        <v>20</v>
      </c>
      <c r="BQ7" s="21">
        <v>2</v>
      </c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>
        <v>2</v>
      </c>
      <c r="CC7" s="21">
        <v>12</v>
      </c>
      <c r="CD7" s="21">
        <v>0</v>
      </c>
      <c r="CE7" s="21">
        <v>15</v>
      </c>
      <c r="CF7" s="21">
        <v>1</v>
      </c>
      <c r="CG7" s="21">
        <v>4</v>
      </c>
      <c r="CH7" s="21">
        <v>24</v>
      </c>
      <c r="CI7" s="21">
        <v>0</v>
      </c>
      <c r="CJ7" s="21">
        <v>16</v>
      </c>
      <c r="CK7" s="21">
        <v>0</v>
      </c>
      <c r="CL7" s="21">
        <v>4</v>
      </c>
      <c r="CM7" s="21">
        <v>24</v>
      </c>
      <c r="CN7" s="21">
        <v>0</v>
      </c>
      <c r="CO7" s="21">
        <v>27</v>
      </c>
      <c r="CP7" s="21">
        <v>1</v>
      </c>
      <c r="CQ7" s="21">
        <v>2</v>
      </c>
      <c r="CR7" s="21">
        <v>12</v>
      </c>
      <c r="CS7" s="21">
        <v>0</v>
      </c>
      <c r="CT7" s="21">
        <v>6</v>
      </c>
      <c r="CU7" s="21">
        <v>0</v>
      </c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>
        <v>4</v>
      </c>
      <c r="DG7" s="21">
        <v>24</v>
      </c>
      <c r="DH7" s="21">
        <v>0</v>
      </c>
      <c r="DI7" s="21">
        <v>18</v>
      </c>
      <c r="DJ7" s="21">
        <v>2</v>
      </c>
      <c r="DK7" s="21">
        <v>2</v>
      </c>
      <c r="DL7" s="21">
        <v>12</v>
      </c>
      <c r="DM7" s="21">
        <v>0</v>
      </c>
      <c r="DN7" s="21">
        <v>11</v>
      </c>
      <c r="DO7" s="21">
        <v>0</v>
      </c>
      <c r="DP7" s="21"/>
      <c r="DQ7" s="21"/>
      <c r="DR7" s="21"/>
      <c r="DS7" s="21"/>
      <c r="DT7" s="21"/>
      <c r="DU7" s="21"/>
      <c r="DV7" s="21"/>
      <c r="DW7" s="21"/>
      <c r="DX7" s="21"/>
      <c r="DY7" s="21"/>
    </row>
    <row r="8" spans="1:129" x14ac:dyDescent="0.25">
      <c r="A8" s="4" t="s">
        <v>10</v>
      </c>
      <c r="B8" s="5">
        <f>BC44</f>
        <v>112</v>
      </c>
      <c r="C8" s="15">
        <f>BD44</f>
        <v>672</v>
      </c>
      <c r="D8" s="15">
        <f>BE44</f>
        <v>18</v>
      </c>
      <c r="E8" s="15">
        <f>BF44</f>
        <v>306</v>
      </c>
      <c r="F8" s="15">
        <f>BG44</f>
        <v>20</v>
      </c>
      <c r="G8" s="7">
        <f t="shared" si="0"/>
        <v>15.3</v>
      </c>
      <c r="H8" s="6">
        <v>1</v>
      </c>
      <c r="I8" s="6" t="s">
        <v>199</v>
      </c>
      <c r="J8" s="7"/>
      <c r="K8" s="7">
        <f t="shared" si="1"/>
        <v>33.6</v>
      </c>
      <c r="L8" s="7">
        <f t="shared" si="2"/>
        <v>2.7321428571428572</v>
      </c>
      <c r="O8" s="21"/>
      <c r="P8" s="21"/>
      <c r="Q8" s="21"/>
      <c r="R8" s="21"/>
      <c r="S8" s="21"/>
      <c r="T8" s="21">
        <v>2</v>
      </c>
      <c r="U8" s="21">
        <v>12</v>
      </c>
      <c r="V8" s="21">
        <v>0</v>
      </c>
      <c r="W8" s="21">
        <v>20</v>
      </c>
      <c r="X8" s="21">
        <v>0</v>
      </c>
      <c r="Y8" s="21">
        <v>5</v>
      </c>
      <c r="Z8" s="21">
        <v>30</v>
      </c>
      <c r="AA8" s="21">
        <v>0</v>
      </c>
      <c r="AB8" s="21">
        <v>25</v>
      </c>
      <c r="AC8" s="21">
        <v>0</v>
      </c>
      <c r="AD8" s="21"/>
      <c r="AE8" s="21"/>
      <c r="AF8" s="21"/>
      <c r="AG8" s="21"/>
      <c r="AH8" s="21"/>
      <c r="AI8" s="21">
        <v>0.4</v>
      </c>
      <c r="AJ8" s="21">
        <v>4</v>
      </c>
      <c r="AK8" s="21">
        <v>0</v>
      </c>
      <c r="AL8" s="21">
        <v>3</v>
      </c>
      <c r="AM8" s="21">
        <v>2</v>
      </c>
      <c r="AN8" s="21"/>
      <c r="AO8" s="21"/>
      <c r="AP8" s="21"/>
      <c r="AQ8" s="21"/>
      <c r="AR8" s="21"/>
      <c r="AS8" s="21">
        <v>2</v>
      </c>
      <c r="AT8" s="21">
        <v>12</v>
      </c>
      <c r="AU8" s="21">
        <v>0</v>
      </c>
      <c r="AV8" s="21">
        <v>19</v>
      </c>
      <c r="AW8" s="21">
        <v>0</v>
      </c>
      <c r="AX8" s="21">
        <v>4</v>
      </c>
      <c r="AY8" s="21">
        <v>24</v>
      </c>
      <c r="AZ8" s="21">
        <v>1</v>
      </c>
      <c r="BA8" s="21">
        <v>6</v>
      </c>
      <c r="BB8" s="21">
        <v>1</v>
      </c>
      <c r="BC8" s="21">
        <v>4</v>
      </c>
      <c r="BD8" s="21">
        <v>24</v>
      </c>
      <c r="BE8" s="21">
        <v>0</v>
      </c>
      <c r="BF8" s="21">
        <v>15</v>
      </c>
      <c r="BG8" s="21">
        <v>1</v>
      </c>
      <c r="BH8" s="21">
        <v>4</v>
      </c>
      <c r="BI8" s="21">
        <v>24</v>
      </c>
      <c r="BJ8" s="21">
        <v>0</v>
      </c>
      <c r="BK8" s="21">
        <v>25</v>
      </c>
      <c r="BL8" s="21">
        <v>0</v>
      </c>
      <c r="BM8" s="21">
        <v>4</v>
      </c>
      <c r="BN8" s="21">
        <v>24</v>
      </c>
      <c r="BO8" s="21">
        <v>0</v>
      </c>
      <c r="BP8" s="21">
        <v>22</v>
      </c>
      <c r="BQ8" s="21">
        <v>0</v>
      </c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>
        <v>1</v>
      </c>
      <c r="CC8" s="21">
        <v>6</v>
      </c>
      <c r="CD8" s="21">
        <v>0</v>
      </c>
      <c r="CE8" s="21">
        <v>1</v>
      </c>
      <c r="CF8" s="21">
        <v>0</v>
      </c>
      <c r="CG8" s="21">
        <v>4</v>
      </c>
      <c r="CH8" s="21">
        <v>24</v>
      </c>
      <c r="CI8" s="21">
        <v>0</v>
      </c>
      <c r="CJ8" s="21">
        <v>16</v>
      </c>
      <c r="CK8" s="21">
        <v>0</v>
      </c>
      <c r="CL8" s="21">
        <v>2</v>
      </c>
      <c r="CM8" s="21">
        <v>12</v>
      </c>
      <c r="CN8" s="21">
        <v>0</v>
      </c>
      <c r="CO8" s="21">
        <v>10</v>
      </c>
      <c r="CP8" s="21">
        <v>1</v>
      </c>
      <c r="CQ8" s="21">
        <v>2</v>
      </c>
      <c r="CR8" s="21">
        <v>12</v>
      </c>
      <c r="CS8" s="21">
        <v>0</v>
      </c>
      <c r="CT8" s="21">
        <v>13</v>
      </c>
      <c r="CU8" s="21">
        <v>1</v>
      </c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>
        <v>3</v>
      </c>
      <c r="DG8" s="21">
        <v>18</v>
      </c>
      <c r="DH8" s="21">
        <v>0</v>
      </c>
      <c r="DI8" s="21">
        <v>20</v>
      </c>
      <c r="DJ8" s="21">
        <v>1</v>
      </c>
      <c r="DK8" s="21">
        <v>3</v>
      </c>
      <c r="DL8" s="21">
        <v>18</v>
      </c>
      <c r="DM8" s="21">
        <v>1</v>
      </c>
      <c r="DN8" s="21">
        <v>3</v>
      </c>
      <c r="DO8" s="21">
        <v>0</v>
      </c>
      <c r="DP8" s="21"/>
      <c r="DQ8" s="21"/>
      <c r="DR8" s="21"/>
      <c r="DS8" s="21"/>
      <c r="DT8" s="21"/>
      <c r="DU8" s="21"/>
      <c r="DV8" s="21"/>
      <c r="DW8" s="21"/>
      <c r="DX8" s="21"/>
      <c r="DY8" s="21"/>
    </row>
    <row r="9" spans="1:129" x14ac:dyDescent="0.25">
      <c r="A9" s="4" t="s">
        <v>11</v>
      </c>
      <c r="B9" s="5">
        <f>BH44</f>
        <v>25</v>
      </c>
      <c r="C9" s="15">
        <f>BI44</f>
        <v>150</v>
      </c>
      <c r="D9" s="15">
        <f>BJ44</f>
        <v>4</v>
      </c>
      <c r="E9" s="15">
        <f>BK44</f>
        <v>107</v>
      </c>
      <c r="F9" s="15">
        <f>BL44</f>
        <v>6</v>
      </c>
      <c r="G9" s="7">
        <f t="shared" si="0"/>
        <v>17.833333333333332</v>
      </c>
      <c r="H9" s="6"/>
      <c r="I9" s="6" t="s">
        <v>219</v>
      </c>
      <c r="J9" s="7"/>
      <c r="K9" s="7">
        <f t="shared" si="1"/>
        <v>25</v>
      </c>
      <c r="L9" s="7">
        <f t="shared" si="2"/>
        <v>4.28</v>
      </c>
      <c r="O9" s="21"/>
      <c r="P9" s="21"/>
      <c r="Q9" s="21"/>
      <c r="R9" s="21"/>
      <c r="S9" s="21"/>
      <c r="T9" s="21">
        <v>4</v>
      </c>
      <c r="U9" s="21">
        <v>24</v>
      </c>
      <c r="V9" s="21">
        <v>0</v>
      </c>
      <c r="W9" s="21">
        <v>19</v>
      </c>
      <c r="X9" s="21">
        <v>2</v>
      </c>
      <c r="Y9" s="21">
        <v>8</v>
      </c>
      <c r="Z9" s="21">
        <v>48</v>
      </c>
      <c r="AA9" s="21">
        <v>1</v>
      </c>
      <c r="AB9" s="21">
        <v>19</v>
      </c>
      <c r="AC9" s="21">
        <v>1</v>
      </c>
      <c r="AD9" s="21"/>
      <c r="AE9" s="21"/>
      <c r="AF9" s="21"/>
      <c r="AG9" s="21"/>
      <c r="AH9" s="21"/>
      <c r="AI9" s="21">
        <v>4</v>
      </c>
      <c r="AJ9" s="21">
        <v>24</v>
      </c>
      <c r="AK9" s="21">
        <v>0</v>
      </c>
      <c r="AL9" s="21">
        <v>18</v>
      </c>
      <c r="AM9" s="21">
        <v>1</v>
      </c>
      <c r="AN9" s="21"/>
      <c r="AO9" s="21"/>
      <c r="AP9" s="21"/>
      <c r="AQ9" s="21"/>
      <c r="AR9" s="21"/>
      <c r="AS9" s="21">
        <v>4</v>
      </c>
      <c r="AT9" s="21">
        <v>24</v>
      </c>
      <c r="AU9" s="21">
        <v>0</v>
      </c>
      <c r="AV9" s="21">
        <v>22</v>
      </c>
      <c r="AW9" s="21">
        <v>1</v>
      </c>
      <c r="AX9" s="21">
        <v>3</v>
      </c>
      <c r="AY9" s="21">
        <v>18</v>
      </c>
      <c r="AZ9" s="21">
        <v>0</v>
      </c>
      <c r="BA9" s="21">
        <v>18</v>
      </c>
      <c r="BB9" s="21">
        <v>2</v>
      </c>
      <c r="BC9" s="21">
        <v>2</v>
      </c>
      <c r="BD9" s="21">
        <v>12</v>
      </c>
      <c r="BE9" s="21">
        <v>0</v>
      </c>
      <c r="BF9" s="21">
        <v>4</v>
      </c>
      <c r="BG9" s="21">
        <v>0</v>
      </c>
      <c r="BH9" s="21">
        <v>3</v>
      </c>
      <c r="BI9" s="21">
        <v>18</v>
      </c>
      <c r="BJ9" s="21">
        <v>1</v>
      </c>
      <c r="BK9" s="21">
        <v>14</v>
      </c>
      <c r="BL9" s="21">
        <v>0</v>
      </c>
      <c r="BM9" s="21">
        <v>4</v>
      </c>
      <c r="BN9" s="21">
        <v>24</v>
      </c>
      <c r="BO9" s="21">
        <v>2</v>
      </c>
      <c r="BP9" s="21">
        <v>7</v>
      </c>
      <c r="BQ9" s="21">
        <v>1</v>
      </c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>
        <v>1</v>
      </c>
      <c r="CC9" s="21">
        <v>6</v>
      </c>
      <c r="CD9" s="21">
        <v>0</v>
      </c>
      <c r="CE9" s="21">
        <v>7</v>
      </c>
      <c r="CF9" s="21">
        <v>1</v>
      </c>
      <c r="CG9" s="21">
        <v>2</v>
      </c>
      <c r="CH9" s="21">
        <v>12</v>
      </c>
      <c r="CI9" s="21">
        <v>0</v>
      </c>
      <c r="CJ9" s="21">
        <v>12</v>
      </c>
      <c r="CK9" s="21">
        <v>0</v>
      </c>
      <c r="CL9" s="21">
        <v>2.4</v>
      </c>
      <c r="CM9" s="21">
        <v>16</v>
      </c>
      <c r="CN9" s="21">
        <v>0</v>
      </c>
      <c r="CO9" s="21">
        <v>24</v>
      </c>
      <c r="CP9" s="21">
        <v>1</v>
      </c>
      <c r="CQ9" s="21">
        <v>2</v>
      </c>
      <c r="CR9" s="21">
        <v>12</v>
      </c>
      <c r="CS9" s="21">
        <v>0</v>
      </c>
      <c r="CT9" s="21">
        <v>10</v>
      </c>
      <c r="CU9" s="21">
        <v>2</v>
      </c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>
        <v>2</v>
      </c>
      <c r="DG9" s="21">
        <v>12</v>
      </c>
      <c r="DH9" s="21">
        <v>0</v>
      </c>
      <c r="DI9" s="21">
        <v>5</v>
      </c>
      <c r="DJ9" s="21">
        <v>0</v>
      </c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</row>
    <row r="10" spans="1:129" x14ac:dyDescent="0.25">
      <c r="A10" s="4" t="s">
        <v>12</v>
      </c>
      <c r="B10" s="5">
        <f>BM44</f>
        <v>99</v>
      </c>
      <c r="C10" s="15">
        <f>BN44</f>
        <v>594</v>
      </c>
      <c r="D10" s="15">
        <f>BO44</f>
        <v>17</v>
      </c>
      <c r="E10" s="15">
        <f>BP44</f>
        <v>309</v>
      </c>
      <c r="F10" s="15">
        <f>BQ44</f>
        <v>30</v>
      </c>
      <c r="G10" s="7">
        <f t="shared" si="0"/>
        <v>10.3</v>
      </c>
      <c r="H10" s="6">
        <v>4</v>
      </c>
      <c r="I10" s="6" t="s">
        <v>87</v>
      </c>
      <c r="J10" s="7"/>
      <c r="K10" s="7">
        <f t="shared" si="1"/>
        <v>19.8</v>
      </c>
      <c r="L10" s="7">
        <f t="shared" si="2"/>
        <v>3.1212121212121211</v>
      </c>
      <c r="O10" s="21"/>
      <c r="P10" s="21"/>
      <c r="Q10" s="21"/>
      <c r="R10" s="21"/>
      <c r="S10" s="21"/>
      <c r="T10" s="21">
        <v>4</v>
      </c>
      <c r="U10" s="21">
        <v>24</v>
      </c>
      <c r="V10" s="21">
        <v>0</v>
      </c>
      <c r="W10" s="21">
        <v>16</v>
      </c>
      <c r="X10" s="21">
        <v>0</v>
      </c>
      <c r="Y10" s="21">
        <v>5</v>
      </c>
      <c r="Z10" s="21">
        <v>30</v>
      </c>
      <c r="AA10" s="21">
        <v>0</v>
      </c>
      <c r="AB10" s="21">
        <v>15</v>
      </c>
      <c r="AC10" s="21">
        <v>0</v>
      </c>
      <c r="AD10" s="21"/>
      <c r="AE10" s="21"/>
      <c r="AF10" s="21"/>
      <c r="AG10" s="21"/>
      <c r="AH10" s="21"/>
      <c r="AI10" s="21">
        <v>4</v>
      </c>
      <c r="AJ10" s="21">
        <v>24</v>
      </c>
      <c r="AK10" s="21">
        <v>0</v>
      </c>
      <c r="AL10" s="21">
        <v>11</v>
      </c>
      <c r="AM10" s="21">
        <v>1</v>
      </c>
      <c r="AN10" s="21"/>
      <c r="AO10" s="21"/>
      <c r="AP10" s="21"/>
      <c r="AQ10" s="21"/>
      <c r="AR10" s="21"/>
      <c r="AS10" s="21">
        <v>4</v>
      </c>
      <c r="AT10" s="21">
        <v>24</v>
      </c>
      <c r="AU10" s="21">
        <v>0</v>
      </c>
      <c r="AV10" s="21">
        <v>33</v>
      </c>
      <c r="AW10" s="21">
        <v>1</v>
      </c>
      <c r="AX10" s="21">
        <v>3</v>
      </c>
      <c r="AY10" s="21">
        <v>18</v>
      </c>
      <c r="AZ10" s="21">
        <v>0</v>
      </c>
      <c r="BA10" s="21">
        <v>17</v>
      </c>
      <c r="BB10" s="21">
        <v>1</v>
      </c>
      <c r="BC10" s="21">
        <v>6</v>
      </c>
      <c r="BD10" s="21">
        <v>36</v>
      </c>
      <c r="BE10" s="21">
        <v>1</v>
      </c>
      <c r="BF10" s="21">
        <v>8</v>
      </c>
      <c r="BG10" s="21">
        <v>2</v>
      </c>
      <c r="BH10" s="21">
        <v>3</v>
      </c>
      <c r="BI10" s="21">
        <v>18</v>
      </c>
      <c r="BJ10" s="21">
        <v>0</v>
      </c>
      <c r="BK10" s="21">
        <v>12</v>
      </c>
      <c r="BL10" s="21">
        <v>1</v>
      </c>
      <c r="BM10" s="21">
        <v>2</v>
      </c>
      <c r="BN10" s="21">
        <v>12</v>
      </c>
      <c r="BO10" s="21">
        <v>0</v>
      </c>
      <c r="BP10" s="21">
        <v>9</v>
      </c>
      <c r="BQ10" s="21">
        <v>3</v>
      </c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>
        <v>3</v>
      </c>
      <c r="CC10" s="21">
        <v>18</v>
      </c>
      <c r="CD10" s="21">
        <v>0</v>
      </c>
      <c r="CE10" s="21">
        <v>14</v>
      </c>
      <c r="CF10" s="21">
        <v>1</v>
      </c>
      <c r="CG10" s="21">
        <v>4</v>
      </c>
      <c r="CH10" s="21">
        <v>24</v>
      </c>
      <c r="CI10" s="21">
        <v>0</v>
      </c>
      <c r="CJ10" s="21">
        <v>20</v>
      </c>
      <c r="CK10" s="21">
        <v>0</v>
      </c>
      <c r="CL10" s="21">
        <v>4</v>
      </c>
      <c r="CM10" s="21">
        <v>24</v>
      </c>
      <c r="CN10" s="21">
        <v>0</v>
      </c>
      <c r="CO10" s="21">
        <v>16</v>
      </c>
      <c r="CP10" s="21">
        <v>1</v>
      </c>
      <c r="CQ10" s="21">
        <v>5</v>
      </c>
      <c r="CR10" s="21">
        <v>30</v>
      </c>
      <c r="CS10" s="21">
        <v>0</v>
      </c>
      <c r="CT10" s="21">
        <v>29</v>
      </c>
      <c r="CU10" s="21">
        <v>1</v>
      </c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>
        <v>0.5</v>
      </c>
      <c r="DG10" s="21">
        <v>5</v>
      </c>
      <c r="DH10" s="21">
        <v>0</v>
      </c>
      <c r="DI10" s="21">
        <v>2</v>
      </c>
      <c r="DJ10" s="21">
        <v>2</v>
      </c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</row>
    <row r="11" spans="1:129" x14ac:dyDescent="0.25">
      <c r="A11" t="s">
        <v>29</v>
      </c>
      <c r="B11" s="5">
        <f>DF44</f>
        <v>18.5</v>
      </c>
      <c r="C11" s="15">
        <f>DG44</f>
        <v>113</v>
      </c>
      <c r="D11" s="15">
        <f>DH44</f>
        <v>0</v>
      </c>
      <c r="E11" s="15">
        <f>DI44</f>
        <v>95</v>
      </c>
      <c r="F11" s="15">
        <f>DJ44</f>
        <v>8</v>
      </c>
      <c r="G11" s="7">
        <f t="shared" si="0"/>
        <v>11.875</v>
      </c>
      <c r="H11" s="6"/>
      <c r="I11" s="6" t="s">
        <v>38</v>
      </c>
      <c r="J11" s="6"/>
      <c r="K11" s="7">
        <f t="shared" si="1"/>
        <v>14.125</v>
      </c>
      <c r="L11" s="7">
        <f t="shared" si="2"/>
        <v>5.0442477876106198</v>
      </c>
      <c r="O11" s="21"/>
      <c r="P11" s="21"/>
      <c r="Q11" s="21"/>
      <c r="R11" s="21"/>
      <c r="S11" s="21"/>
      <c r="T11" s="21">
        <v>2</v>
      </c>
      <c r="U11" s="21">
        <v>12</v>
      </c>
      <c r="V11" s="21">
        <v>0</v>
      </c>
      <c r="W11" s="21">
        <v>17</v>
      </c>
      <c r="X11" s="21">
        <v>1</v>
      </c>
      <c r="Y11" s="21">
        <v>2</v>
      </c>
      <c r="Z11" s="21">
        <v>12</v>
      </c>
      <c r="AA11" s="21">
        <v>0</v>
      </c>
      <c r="AB11" s="21">
        <v>7</v>
      </c>
      <c r="AC11" s="21">
        <v>1</v>
      </c>
      <c r="AD11" s="21"/>
      <c r="AE11" s="21"/>
      <c r="AF11" s="21"/>
      <c r="AG11" s="21"/>
      <c r="AH11" s="21"/>
      <c r="AI11" s="21">
        <v>4</v>
      </c>
      <c r="AJ11" s="21">
        <v>24</v>
      </c>
      <c r="AK11" s="21">
        <v>0</v>
      </c>
      <c r="AL11" s="21">
        <v>38</v>
      </c>
      <c r="AM11" s="21">
        <v>0</v>
      </c>
      <c r="AN11" s="21"/>
      <c r="AO11" s="21"/>
      <c r="AP11" s="21"/>
      <c r="AQ11" s="21"/>
      <c r="AR11" s="21"/>
      <c r="AS11" s="21">
        <v>3</v>
      </c>
      <c r="AT11" s="21">
        <v>18</v>
      </c>
      <c r="AU11" s="21">
        <v>0</v>
      </c>
      <c r="AV11" s="21">
        <v>17</v>
      </c>
      <c r="AW11" s="21">
        <v>0</v>
      </c>
      <c r="AX11" s="21">
        <v>2</v>
      </c>
      <c r="AY11" s="21">
        <v>12</v>
      </c>
      <c r="AZ11" s="21">
        <v>0</v>
      </c>
      <c r="BA11" s="21">
        <v>17</v>
      </c>
      <c r="BB11" s="21">
        <v>3</v>
      </c>
      <c r="BC11" s="21">
        <v>4</v>
      </c>
      <c r="BD11" s="21">
        <v>24</v>
      </c>
      <c r="BE11" s="21">
        <v>0</v>
      </c>
      <c r="BF11" s="21">
        <v>13</v>
      </c>
      <c r="BG11" s="21">
        <v>2</v>
      </c>
      <c r="BH11" s="21">
        <v>2</v>
      </c>
      <c r="BI11" s="21">
        <v>12</v>
      </c>
      <c r="BJ11" s="21">
        <v>0</v>
      </c>
      <c r="BK11" s="21">
        <v>12</v>
      </c>
      <c r="BL11" s="21">
        <v>1</v>
      </c>
      <c r="BM11" s="21">
        <v>5</v>
      </c>
      <c r="BN11" s="21">
        <v>30</v>
      </c>
      <c r="BO11" s="21">
        <v>1</v>
      </c>
      <c r="BP11" s="21">
        <v>7</v>
      </c>
      <c r="BQ11" s="21">
        <v>1</v>
      </c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>
        <v>1</v>
      </c>
      <c r="CC11" s="21">
        <v>6</v>
      </c>
      <c r="CD11" s="21">
        <v>0</v>
      </c>
      <c r="CE11" s="21">
        <v>8</v>
      </c>
      <c r="CF11" s="21">
        <v>0</v>
      </c>
      <c r="CG11" s="21">
        <v>4</v>
      </c>
      <c r="CH11" s="21">
        <v>24</v>
      </c>
      <c r="CI11" s="21">
        <v>0</v>
      </c>
      <c r="CJ11" s="21">
        <v>25</v>
      </c>
      <c r="CK11" s="21">
        <v>1</v>
      </c>
      <c r="CL11" s="21">
        <v>3</v>
      </c>
      <c r="CM11" s="21">
        <v>18</v>
      </c>
      <c r="CN11" s="21">
        <v>0</v>
      </c>
      <c r="CO11" s="21">
        <v>14</v>
      </c>
      <c r="CP11" s="21">
        <v>1</v>
      </c>
      <c r="CQ11" s="21">
        <v>1</v>
      </c>
      <c r="CR11" s="21">
        <v>6</v>
      </c>
      <c r="CS11" s="21">
        <v>0</v>
      </c>
      <c r="CT11" s="21">
        <v>12</v>
      </c>
      <c r="CU11" s="21">
        <v>1</v>
      </c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>
        <v>4</v>
      </c>
      <c r="DG11" s="21">
        <v>24</v>
      </c>
      <c r="DH11" s="21">
        <v>0</v>
      </c>
      <c r="DI11" s="21">
        <v>30</v>
      </c>
      <c r="DJ11" s="21">
        <v>1</v>
      </c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</row>
    <row r="12" spans="1:129" x14ac:dyDescent="0.25">
      <c r="A12" s="4" t="s">
        <v>13</v>
      </c>
      <c r="B12" s="5">
        <f>CB44</f>
        <v>23.2</v>
      </c>
      <c r="C12" s="15">
        <f>CC44</f>
        <v>140</v>
      </c>
      <c r="D12" s="15">
        <f>CD44</f>
        <v>1</v>
      </c>
      <c r="E12" s="15">
        <f>CE44</f>
        <v>132</v>
      </c>
      <c r="F12" s="15">
        <f>CF44</f>
        <v>6</v>
      </c>
      <c r="G12" s="7">
        <f t="shared" si="0"/>
        <v>22</v>
      </c>
      <c r="H12" s="6"/>
      <c r="I12" s="6" t="s">
        <v>220</v>
      </c>
      <c r="J12" s="7"/>
      <c r="K12" s="7">
        <f t="shared" si="1"/>
        <v>23.333333333333332</v>
      </c>
      <c r="L12" s="7">
        <f t="shared" si="2"/>
        <v>5.6571428571428575</v>
      </c>
      <c r="O12" s="21"/>
      <c r="P12" s="21"/>
      <c r="Q12" s="21"/>
      <c r="R12" s="21"/>
      <c r="S12" s="21"/>
      <c r="T12" s="21">
        <v>5</v>
      </c>
      <c r="U12" s="21">
        <v>30</v>
      </c>
      <c r="V12" s="21">
        <v>1</v>
      </c>
      <c r="W12" s="21">
        <v>16</v>
      </c>
      <c r="X12" s="21">
        <v>0</v>
      </c>
      <c r="Y12" s="21">
        <v>8</v>
      </c>
      <c r="Z12" s="21">
        <v>48</v>
      </c>
      <c r="AA12" s="21">
        <v>1</v>
      </c>
      <c r="AB12" s="21">
        <v>29</v>
      </c>
      <c r="AC12" s="21">
        <v>1</v>
      </c>
      <c r="AD12" s="21"/>
      <c r="AE12" s="21"/>
      <c r="AF12" s="21"/>
      <c r="AG12" s="21"/>
      <c r="AH12" s="21"/>
      <c r="AI12" s="21">
        <v>5</v>
      </c>
      <c r="AJ12" s="21">
        <v>30</v>
      </c>
      <c r="AK12" s="21">
        <v>0</v>
      </c>
      <c r="AL12" s="21">
        <v>10</v>
      </c>
      <c r="AM12" s="21">
        <v>2</v>
      </c>
      <c r="AN12" s="21"/>
      <c r="AO12" s="21"/>
      <c r="AP12" s="21"/>
      <c r="AQ12" s="21"/>
      <c r="AR12" s="21"/>
      <c r="AS12" s="21">
        <v>2</v>
      </c>
      <c r="AT12" s="21">
        <v>12</v>
      </c>
      <c r="AU12" s="21">
        <v>0</v>
      </c>
      <c r="AV12" s="21">
        <v>15</v>
      </c>
      <c r="AW12" s="21">
        <v>0</v>
      </c>
      <c r="AX12" s="21">
        <v>2</v>
      </c>
      <c r="AY12" s="21">
        <v>12</v>
      </c>
      <c r="AZ12" s="21">
        <v>0</v>
      </c>
      <c r="BA12" s="21">
        <v>10</v>
      </c>
      <c r="BB12" s="21">
        <v>0</v>
      </c>
      <c r="BC12" s="21">
        <v>4</v>
      </c>
      <c r="BD12" s="21">
        <v>24</v>
      </c>
      <c r="BE12" s="21">
        <v>0</v>
      </c>
      <c r="BF12" s="21">
        <v>12</v>
      </c>
      <c r="BG12" s="21">
        <v>0</v>
      </c>
      <c r="BH12" s="21"/>
      <c r="BI12" s="21"/>
      <c r="BJ12" s="21"/>
      <c r="BK12" s="21"/>
      <c r="BL12" s="21"/>
      <c r="BM12" s="21">
        <v>4</v>
      </c>
      <c r="BN12" s="21">
        <v>24</v>
      </c>
      <c r="BO12" s="21">
        <v>1</v>
      </c>
      <c r="BP12" s="21">
        <v>11</v>
      </c>
      <c r="BQ12" s="21">
        <v>3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>
        <v>1</v>
      </c>
      <c r="CC12" s="21">
        <v>6</v>
      </c>
      <c r="CD12" s="21">
        <v>0</v>
      </c>
      <c r="CE12" s="21">
        <v>5</v>
      </c>
      <c r="CF12" s="21">
        <v>1</v>
      </c>
      <c r="CG12" s="21">
        <v>6</v>
      </c>
      <c r="CH12" s="21">
        <v>36</v>
      </c>
      <c r="CI12" s="21">
        <v>3</v>
      </c>
      <c r="CJ12" s="21">
        <v>10</v>
      </c>
      <c r="CK12" s="21">
        <v>0</v>
      </c>
      <c r="CL12" s="21">
        <v>5</v>
      </c>
      <c r="CM12" s="21">
        <v>30</v>
      </c>
      <c r="CN12" s="21">
        <v>0</v>
      </c>
      <c r="CO12" s="21">
        <v>10</v>
      </c>
      <c r="CP12" s="21">
        <v>1</v>
      </c>
      <c r="CQ12" s="21">
        <v>3</v>
      </c>
      <c r="CR12" s="21">
        <v>18</v>
      </c>
      <c r="CS12" s="21">
        <v>0</v>
      </c>
      <c r="CT12" s="21">
        <v>20</v>
      </c>
      <c r="CU12" s="21">
        <v>2</v>
      </c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</row>
    <row r="13" spans="1:129" x14ac:dyDescent="0.25">
      <c r="A13" s="4" t="s">
        <v>14</v>
      </c>
      <c r="B13" s="5">
        <f>CG44</f>
        <v>76</v>
      </c>
      <c r="C13" s="15">
        <f>CH44</f>
        <v>456</v>
      </c>
      <c r="D13" s="15">
        <f>CI44</f>
        <v>7</v>
      </c>
      <c r="E13" s="15">
        <f>CJ44</f>
        <v>322</v>
      </c>
      <c r="F13" s="15">
        <f>CK44</f>
        <v>17</v>
      </c>
      <c r="G13" s="7">
        <f t="shared" si="0"/>
        <v>18.941176470588236</v>
      </c>
      <c r="H13" s="6">
        <v>1</v>
      </c>
      <c r="I13" s="6" t="s">
        <v>225</v>
      </c>
      <c r="J13" s="7"/>
      <c r="K13" s="7">
        <f t="shared" si="1"/>
        <v>26.823529411764707</v>
      </c>
      <c r="L13" s="7">
        <f t="shared" si="2"/>
        <v>4.2368421052631575</v>
      </c>
      <c r="O13" s="21"/>
      <c r="P13" s="21"/>
      <c r="Q13" s="21"/>
      <c r="R13" s="21"/>
      <c r="S13" s="21"/>
      <c r="T13" s="21">
        <v>2</v>
      </c>
      <c r="U13" s="21">
        <v>12</v>
      </c>
      <c r="V13" s="21">
        <v>0</v>
      </c>
      <c r="W13" s="21">
        <v>10</v>
      </c>
      <c r="X13" s="21">
        <v>0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>
        <v>4</v>
      </c>
      <c r="AJ13" s="21">
        <v>24</v>
      </c>
      <c r="AK13" s="21">
        <v>0</v>
      </c>
      <c r="AL13" s="21">
        <v>15</v>
      </c>
      <c r="AM13" s="21">
        <v>0</v>
      </c>
      <c r="AN13" s="21"/>
      <c r="AO13" s="21"/>
      <c r="AP13" s="21"/>
      <c r="AQ13" s="21"/>
      <c r="AR13" s="21"/>
      <c r="AS13" s="21">
        <v>3</v>
      </c>
      <c r="AT13" s="21">
        <v>18</v>
      </c>
      <c r="AU13" s="21">
        <v>0</v>
      </c>
      <c r="AV13" s="21">
        <v>18</v>
      </c>
      <c r="AW13" s="21">
        <v>0</v>
      </c>
      <c r="AX13" s="21">
        <v>3</v>
      </c>
      <c r="AY13" s="21">
        <v>18</v>
      </c>
      <c r="AZ13" s="21">
        <v>0</v>
      </c>
      <c r="BA13" s="21">
        <v>17</v>
      </c>
      <c r="BB13" s="21">
        <v>0</v>
      </c>
      <c r="BC13" s="21">
        <v>6</v>
      </c>
      <c r="BD13" s="21">
        <v>36</v>
      </c>
      <c r="BE13" s="21">
        <v>2</v>
      </c>
      <c r="BF13" s="21">
        <v>15</v>
      </c>
      <c r="BG13" s="21">
        <v>5</v>
      </c>
      <c r="BH13" s="21"/>
      <c r="BI13" s="21"/>
      <c r="BJ13" s="21"/>
      <c r="BK13" s="21"/>
      <c r="BL13" s="21"/>
      <c r="BM13" s="21">
        <v>7</v>
      </c>
      <c r="BN13" s="21">
        <v>42</v>
      </c>
      <c r="BO13" s="21">
        <v>1</v>
      </c>
      <c r="BP13" s="21">
        <v>22</v>
      </c>
      <c r="BQ13" s="21">
        <v>3</v>
      </c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>
        <v>2</v>
      </c>
      <c r="CH13" s="21">
        <v>12</v>
      </c>
      <c r="CI13" s="21">
        <v>0</v>
      </c>
      <c r="CJ13" s="21">
        <v>12</v>
      </c>
      <c r="CK13" s="21">
        <v>0</v>
      </c>
      <c r="CL13" s="21">
        <v>2</v>
      </c>
      <c r="CM13" s="21">
        <v>12</v>
      </c>
      <c r="CN13" s="21">
        <v>0</v>
      </c>
      <c r="CO13" s="21">
        <v>23</v>
      </c>
      <c r="CP13" s="21">
        <v>0</v>
      </c>
      <c r="CQ13" s="21">
        <v>2</v>
      </c>
      <c r="CR13" s="21">
        <v>12</v>
      </c>
      <c r="CS13" s="21">
        <v>0</v>
      </c>
      <c r="CT13" s="21">
        <v>20</v>
      </c>
      <c r="CU13" s="21">
        <v>0</v>
      </c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</row>
    <row r="14" spans="1:129" x14ac:dyDescent="0.25">
      <c r="A14" s="4" t="s">
        <v>200</v>
      </c>
      <c r="B14" s="5">
        <f>CL44</f>
        <v>56.4</v>
      </c>
      <c r="C14" s="15">
        <f>CM44</f>
        <v>340</v>
      </c>
      <c r="D14" s="15">
        <f>CN44</f>
        <v>2</v>
      </c>
      <c r="E14" s="15">
        <f>CO44</f>
        <v>288</v>
      </c>
      <c r="F14" s="15">
        <f>CP44</f>
        <v>14</v>
      </c>
      <c r="G14" s="7">
        <f t="shared" si="0"/>
        <v>20.571428571428573</v>
      </c>
      <c r="H14" s="6">
        <v>1</v>
      </c>
      <c r="I14" s="6" t="s">
        <v>184</v>
      </c>
      <c r="J14" s="7"/>
      <c r="K14" s="7">
        <f t="shared" si="1"/>
        <v>24.285714285714285</v>
      </c>
      <c r="L14" s="7">
        <f t="shared" si="2"/>
        <v>5.0823529411764703</v>
      </c>
      <c r="O14" s="21"/>
      <c r="P14" s="21"/>
      <c r="Q14" s="21"/>
      <c r="R14" s="21"/>
      <c r="S14" s="21"/>
      <c r="T14" s="21">
        <v>3</v>
      </c>
      <c r="U14" s="21">
        <v>18</v>
      </c>
      <c r="V14" s="21">
        <v>0</v>
      </c>
      <c r="W14" s="21">
        <v>20</v>
      </c>
      <c r="X14" s="21">
        <v>0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>
        <v>8</v>
      </c>
      <c r="AJ14" s="21">
        <v>48</v>
      </c>
      <c r="AK14" s="21">
        <v>0</v>
      </c>
      <c r="AL14" s="21">
        <v>30</v>
      </c>
      <c r="AM14" s="21">
        <v>2</v>
      </c>
      <c r="AN14" s="21"/>
      <c r="AO14" s="21"/>
      <c r="AP14" s="21"/>
      <c r="AQ14" s="21"/>
      <c r="AR14" s="21"/>
      <c r="AS14" s="21">
        <v>2</v>
      </c>
      <c r="AT14" s="21">
        <v>12</v>
      </c>
      <c r="AU14" s="21">
        <v>0</v>
      </c>
      <c r="AV14" s="21">
        <v>13</v>
      </c>
      <c r="AW14" s="21">
        <v>2</v>
      </c>
      <c r="AX14" s="21"/>
      <c r="AY14" s="21"/>
      <c r="AZ14" s="21"/>
      <c r="BA14" s="21"/>
      <c r="BB14" s="21"/>
      <c r="BC14" s="21">
        <v>2</v>
      </c>
      <c r="BD14" s="21">
        <v>12</v>
      </c>
      <c r="BE14" s="21">
        <v>1</v>
      </c>
      <c r="BF14" s="21">
        <v>9</v>
      </c>
      <c r="BG14" s="21">
        <v>1</v>
      </c>
      <c r="BH14" s="21"/>
      <c r="BI14" s="21"/>
      <c r="BJ14" s="21"/>
      <c r="BK14" s="21"/>
      <c r="BL14" s="21"/>
      <c r="BM14" s="21">
        <v>3</v>
      </c>
      <c r="BN14" s="21">
        <v>18</v>
      </c>
      <c r="BO14" s="21">
        <v>0</v>
      </c>
      <c r="BP14" s="21">
        <v>8</v>
      </c>
      <c r="BQ14" s="21">
        <v>2</v>
      </c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>
        <v>4</v>
      </c>
      <c r="CH14" s="21">
        <v>24</v>
      </c>
      <c r="CI14" s="21">
        <v>0</v>
      </c>
      <c r="CJ14" s="21">
        <v>25</v>
      </c>
      <c r="CK14" s="21">
        <v>1</v>
      </c>
      <c r="CL14" s="21">
        <v>2</v>
      </c>
      <c r="CM14" s="21">
        <v>12</v>
      </c>
      <c r="CN14" s="21">
        <v>0</v>
      </c>
      <c r="CO14" s="21">
        <v>19</v>
      </c>
      <c r="CP14" s="21">
        <v>0</v>
      </c>
      <c r="CQ14" s="21">
        <v>2</v>
      </c>
      <c r="CR14" s="21">
        <v>12</v>
      </c>
      <c r="CS14" s="21">
        <v>0</v>
      </c>
      <c r="CT14" s="21">
        <v>9</v>
      </c>
      <c r="CU14" s="21">
        <v>0</v>
      </c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</row>
    <row r="15" spans="1:129" x14ac:dyDescent="0.25">
      <c r="A15" t="s">
        <v>138</v>
      </c>
      <c r="B15" s="5">
        <f>DK44</f>
        <v>11</v>
      </c>
      <c r="C15" s="15">
        <f>DL44</f>
        <v>66</v>
      </c>
      <c r="D15" s="15">
        <f>DM44</f>
        <v>1</v>
      </c>
      <c r="E15" s="15">
        <f>DN44</f>
        <v>57</v>
      </c>
      <c r="F15" s="15">
        <f>DO44</f>
        <v>5</v>
      </c>
      <c r="G15" s="7">
        <f t="shared" si="0"/>
        <v>11.4</v>
      </c>
      <c r="H15" s="6">
        <v>1</v>
      </c>
      <c r="I15" s="6" t="s">
        <v>88</v>
      </c>
      <c r="J15" s="6"/>
      <c r="K15" s="7">
        <f t="shared" si="1"/>
        <v>13.2</v>
      </c>
      <c r="L15" s="7">
        <f t="shared" si="2"/>
        <v>5.1818181818181817</v>
      </c>
      <c r="O15" s="21"/>
      <c r="P15" s="21"/>
      <c r="Q15" s="21"/>
      <c r="R15" s="21"/>
      <c r="S15" s="21"/>
      <c r="T15" s="21">
        <v>3</v>
      </c>
      <c r="U15" s="21">
        <v>18</v>
      </c>
      <c r="V15" s="21">
        <v>0</v>
      </c>
      <c r="W15" s="21">
        <v>29</v>
      </c>
      <c r="X15" s="21">
        <v>1</v>
      </c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>
        <v>2</v>
      </c>
      <c r="AT15" s="21">
        <v>12</v>
      </c>
      <c r="AU15" s="21">
        <v>1</v>
      </c>
      <c r="AV15" s="21">
        <v>3</v>
      </c>
      <c r="AW15" s="21">
        <v>1</v>
      </c>
      <c r="AX15" s="21"/>
      <c r="AY15" s="21"/>
      <c r="AZ15" s="21"/>
      <c r="BA15" s="21"/>
      <c r="BB15" s="21"/>
      <c r="BC15" s="21">
        <v>4</v>
      </c>
      <c r="BD15" s="21">
        <v>24</v>
      </c>
      <c r="BE15" s="21">
        <v>0</v>
      </c>
      <c r="BF15" s="21">
        <v>9</v>
      </c>
      <c r="BG15" s="21">
        <v>1</v>
      </c>
      <c r="BH15" s="21"/>
      <c r="BI15" s="21"/>
      <c r="BJ15" s="21"/>
      <c r="BK15" s="21"/>
      <c r="BL15" s="21"/>
      <c r="BM15" s="21">
        <v>5</v>
      </c>
      <c r="BN15" s="21">
        <v>30</v>
      </c>
      <c r="BO15" s="21">
        <v>1</v>
      </c>
      <c r="BP15" s="21">
        <v>21</v>
      </c>
      <c r="BQ15" s="21">
        <v>1</v>
      </c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>
        <v>6</v>
      </c>
      <c r="CH15" s="21">
        <v>36</v>
      </c>
      <c r="CI15" s="21">
        <v>3</v>
      </c>
      <c r="CJ15" s="21">
        <v>24</v>
      </c>
      <c r="CK15" s="21">
        <v>1</v>
      </c>
      <c r="CL15" s="21">
        <v>3</v>
      </c>
      <c r="CM15" s="21">
        <v>18</v>
      </c>
      <c r="CN15" s="21">
        <v>0</v>
      </c>
      <c r="CO15" s="21">
        <v>24</v>
      </c>
      <c r="CP15" s="21">
        <v>0</v>
      </c>
      <c r="CQ15" s="21">
        <v>4</v>
      </c>
      <c r="CR15" s="21">
        <v>24</v>
      </c>
      <c r="CS15" s="21">
        <v>0</v>
      </c>
      <c r="CT15" s="21">
        <v>36</v>
      </c>
      <c r="CU15" s="21">
        <v>1</v>
      </c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</row>
    <row r="16" spans="1:129" x14ac:dyDescent="0.25">
      <c r="A16" s="4" t="s">
        <v>15</v>
      </c>
      <c r="B16" s="5">
        <f>CQ44</f>
        <v>62.5</v>
      </c>
      <c r="C16" s="15">
        <f>CR44</f>
        <v>377</v>
      </c>
      <c r="D16" s="15">
        <f>CS44</f>
        <v>2</v>
      </c>
      <c r="E16" s="15">
        <f>CT44</f>
        <v>319</v>
      </c>
      <c r="F16" s="15">
        <f>CU44</f>
        <v>21</v>
      </c>
      <c r="G16" s="7">
        <f t="shared" si="0"/>
        <v>15.19047619047619</v>
      </c>
      <c r="H16" s="6">
        <v>1</v>
      </c>
      <c r="I16" s="6" t="s">
        <v>56</v>
      </c>
      <c r="J16" s="7"/>
      <c r="K16" s="7">
        <f t="shared" si="1"/>
        <v>17.952380952380953</v>
      </c>
      <c r="L16" s="7">
        <f t="shared" si="2"/>
        <v>5.0769230769230766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21">
        <v>4</v>
      </c>
      <c r="BD16" s="21">
        <v>24</v>
      </c>
      <c r="BE16" s="21">
        <v>0</v>
      </c>
      <c r="BF16" s="21">
        <v>19</v>
      </c>
      <c r="BG16" s="21">
        <v>0</v>
      </c>
      <c r="BH16" s="21"/>
      <c r="BI16" s="21"/>
      <c r="BJ16" s="21"/>
      <c r="BK16" s="21"/>
      <c r="BL16" s="21"/>
      <c r="BM16" s="21">
        <v>2</v>
      </c>
      <c r="BN16" s="21">
        <v>12</v>
      </c>
      <c r="BO16" s="21">
        <v>1</v>
      </c>
      <c r="BP16" s="21">
        <v>5</v>
      </c>
      <c r="BQ16" s="21">
        <v>1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>
        <v>4</v>
      </c>
      <c r="CH16" s="21">
        <v>24</v>
      </c>
      <c r="CI16" s="21">
        <v>0</v>
      </c>
      <c r="CJ16" s="21">
        <v>26</v>
      </c>
      <c r="CK16" s="21">
        <v>2</v>
      </c>
      <c r="CL16" s="21">
        <v>4</v>
      </c>
      <c r="CM16" s="21">
        <v>24</v>
      </c>
      <c r="CN16" s="21">
        <v>0</v>
      </c>
      <c r="CO16" s="21">
        <v>23</v>
      </c>
      <c r="CP16" s="21">
        <v>0</v>
      </c>
      <c r="CQ16" s="21">
        <v>3</v>
      </c>
      <c r="CR16" s="21">
        <v>18</v>
      </c>
      <c r="CS16" s="21">
        <v>0</v>
      </c>
      <c r="CT16" s="21">
        <v>12</v>
      </c>
      <c r="CU16" s="21">
        <v>2</v>
      </c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</row>
    <row r="17" spans="1:129" x14ac:dyDescent="0.25">
      <c r="A17" s="1" t="s">
        <v>2</v>
      </c>
      <c r="B17" s="5"/>
      <c r="C17" s="15"/>
      <c r="D17" s="15"/>
      <c r="E17" s="15"/>
      <c r="F17" s="15"/>
      <c r="G17" s="6"/>
      <c r="H17" s="6"/>
      <c r="I17" s="6"/>
      <c r="J17" s="6"/>
      <c r="K17" s="6"/>
      <c r="L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21">
        <v>7</v>
      </c>
      <c r="BD17" s="21">
        <v>42</v>
      </c>
      <c r="BE17" s="21">
        <v>3</v>
      </c>
      <c r="BF17" s="21">
        <v>12</v>
      </c>
      <c r="BG17" s="21">
        <v>0</v>
      </c>
      <c r="BH17" s="21"/>
      <c r="BI17" s="21"/>
      <c r="BJ17" s="21"/>
      <c r="BK17" s="21"/>
      <c r="BL17" s="21"/>
      <c r="BM17" s="21">
        <v>4</v>
      </c>
      <c r="BN17" s="21">
        <v>24</v>
      </c>
      <c r="BO17" s="21">
        <v>1</v>
      </c>
      <c r="BP17" s="21">
        <v>4</v>
      </c>
      <c r="BQ17" s="21">
        <v>0</v>
      </c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>
        <v>3</v>
      </c>
      <c r="CH17" s="21">
        <v>18</v>
      </c>
      <c r="CI17" s="21">
        <v>0</v>
      </c>
      <c r="CJ17" s="21">
        <v>17</v>
      </c>
      <c r="CK17" s="21">
        <v>0</v>
      </c>
      <c r="CL17" s="21">
        <v>3</v>
      </c>
      <c r="CM17" s="21">
        <v>18</v>
      </c>
      <c r="CN17" s="21">
        <v>0</v>
      </c>
      <c r="CO17" s="21">
        <v>24</v>
      </c>
      <c r="CP17" s="21">
        <v>0</v>
      </c>
      <c r="CQ17" s="21">
        <v>3</v>
      </c>
      <c r="CR17" s="21">
        <v>18</v>
      </c>
      <c r="CS17" s="21">
        <v>0</v>
      </c>
      <c r="CT17" s="21">
        <v>18</v>
      </c>
      <c r="CU17" s="21">
        <v>0</v>
      </c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</row>
    <row r="18" spans="1:129" x14ac:dyDescent="0.25">
      <c r="A18" s="4" t="s">
        <v>135</v>
      </c>
      <c r="B18" s="5">
        <f>O44</f>
        <v>1</v>
      </c>
      <c r="C18" s="15">
        <f>P44</f>
        <v>6</v>
      </c>
      <c r="D18" s="15">
        <f>Q44</f>
        <v>0</v>
      </c>
      <c r="E18" s="15">
        <f>R44</f>
        <v>6</v>
      </c>
      <c r="F18" s="15">
        <f>S44</f>
        <v>0</v>
      </c>
      <c r="H18" s="6"/>
      <c r="I18" s="6"/>
      <c r="J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21">
        <v>4</v>
      </c>
      <c r="BD18" s="21">
        <v>24</v>
      </c>
      <c r="BE18" s="21">
        <v>1</v>
      </c>
      <c r="BF18" s="21">
        <v>10</v>
      </c>
      <c r="BG18" s="21">
        <v>2</v>
      </c>
      <c r="BH18" s="21"/>
      <c r="BI18" s="21"/>
      <c r="BJ18" s="21"/>
      <c r="BK18" s="21"/>
      <c r="BL18" s="21"/>
      <c r="BM18" s="21">
        <v>3</v>
      </c>
      <c r="BN18" s="21">
        <v>18</v>
      </c>
      <c r="BO18" s="21">
        <v>1</v>
      </c>
      <c r="BP18" s="21">
        <v>5</v>
      </c>
      <c r="BQ18" s="21">
        <v>2</v>
      </c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>
        <v>2</v>
      </c>
      <c r="CH18" s="21">
        <v>12</v>
      </c>
      <c r="CI18" s="21">
        <v>0</v>
      </c>
      <c r="CJ18" s="21">
        <v>8</v>
      </c>
      <c r="CK18" s="21">
        <v>1</v>
      </c>
      <c r="CL18" s="21">
        <v>3</v>
      </c>
      <c r="CM18" s="21">
        <v>18</v>
      </c>
      <c r="CN18" s="21">
        <v>0</v>
      </c>
      <c r="CO18" s="21">
        <v>15</v>
      </c>
      <c r="CP18" s="21">
        <v>1</v>
      </c>
      <c r="CQ18" s="21">
        <v>4</v>
      </c>
      <c r="CR18" s="21">
        <v>24</v>
      </c>
      <c r="CS18" s="21">
        <v>0</v>
      </c>
      <c r="CT18" s="21">
        <v>13</v>
      </c>
      <c r="CU18" s="21">
        <v>0</v>
      </c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</row>
    <row r="19" spans="1:129" x14ac:dyDescent="0.25">
      <c r="A19" s="2" t="s">
        <v>137</v>
      </c>
      <c r="B19" s="5">
        <f>CV44</f>
        <v>2</v>
      </c>
      <c r="C19" s="15">
        <f>CW44</f>
        <v>12</v>
      </c>
      <c r="D19" s="15">
        <f>CX44</f>
        <v>0</v>
      </c>
      <c r="E19" s="15">
        <f>CY44</f>
        <v>13</v>
      </c>
      <c r="F19" s="15">
        <f>CZ44</f>
        <v>0</v>
      </c>
      <c r="H19" s="6"/>
      <c r="I19" s="6"/>
      <c r="J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21">
        <v>8</v>
      </c>
      <c r="BD19" s="21">
        <v>48</v>
      </c>
      <c r="BE19" s="21">
        <v>1</v>
      </c>
      <c r="BF19" s="21">
        <v>25</v>
      </c>
      <c r="BG19" s="21">
        <v>0</v>
      </c>
      <c r="BH19" s="21"/>
      <c r="BI19" s="21"/>
      <c r="BJ19" s="21"/>
      <c r="BK19" s="21"/>
      <c r="BL19" s="21"/>
      <c r="BM19" s="21">
        <v>4</v>
      </c>
      <c r="BN19" s="21">
        <v>24</v>
      </c>
      <c r="BO19" s="21">
        <v>1</v>
      </c>
      <c r="BP19" s="21">
        <v>12</v>
      </c>
      <c r="BQ19" s="21">
        <v>0</v>
      </c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>
        <v>3</v>
      </c>
      <c r="CH19" s="21">
        <v>18</v>
      </c>
      <c r="CI19" s="21">
        <v>0</v>
      </c>
      <c r="CJ19" s="21">
        <v>9</v>
      </c>
      <c r="CK19" s="21">
        <v>2</v>
      </c>
      <c r="CL19" s="21">
        <v>4</v>
      </c>
      <c r="CM19" s="21">
        <v>24</v>
      </c>
      <c r="CN19" s="21">
        <v>0</v>
      </c>
      <c r="CO19" s="21">
        <v>9</v>
      </c>
      <c r="CP19" s="21">
        <v>0</v>
      </c>
      <c r="CQ19" s="21">
        <v>3</v>
      </c>
      <c r="CR19" s="21">
        <v>18</v>
      </c>
      <c r="CS19" s="21">
        <v>0</v>
      </c>
      <c r="CT19" s="21">
        <v>25</v>
      </c>
      <c r="CU19" s="21">
        <v>2</v>
      </c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</row>
    <row r="20" spans="1:129" x14ac:dyDescent="0.25">
      <c r="A20" s="2" t="s">
        <v>197</v>
      </c>
      <c r="B20" s="5">
        <f>AD44</f>
        <v>2</v>
      </c>
      <c r="C20" s="15">
        <f>AE44</f>
        <v>12</v>
      </c>
      <c r="D20" s="15">
        <f>AF44</f>
        <v>0</v>
      </c>
      <c r="E20" s="15">
        <f>AG44</f>
        <v>28</v>
      </c>
      <c r="F20" s="15">
        <f>AH44</f>
        <v>0</v>
      </c>
      <c r="H20" s="6"/>
      <c r="I20" s="6"/>
      <c r="J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21">
        <v>3</v>
      </c>
      <c r="BD20" s="21">
        <v>18</v>
      </c>
      <c r="BE20" s="21">
        <v>0</v>
      </c>
      <c r="BF20" s="21">
        <v>8</v>
      </c>
      <c r="BG20" s="21">
        <v>1</v>
      </c>
      <c r="BH20" s="21"/>
      <c r="BI20" s="21"/>
      <c r="BJ20" s="21"/>
      <c r="BK20" s="21"/>
      <c r="BL20" s="21"/>
      <c r="BM20" s="21">
        <v>3</v>
      </c>
      <c r="BN20" s="21">
        <v>18</v>
      </c>
      <c r="BO20" s="21">
        <v>0</v>
      </c>
      <c r="BP20" s="21">
        <v>12</v>
      </c>
      <c r="BQ20" s="21">
        <v>1</v>
      </c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>
        <v>2</v>
      </c>
      <c r="CH20" s="21">
        <v>12</v>
      </c>
      <c r="CI20" s="21">
        <v>0</v>
      </c>
      <c r="CJ20" s="21">
        <v>3</v>
      </c>
      <c r="CK20" s="21">
        <v>1</v>
      </c>
      <c r="CL20" s="21"/>
      <c r="CM20" s="21"/>
      <c r="CN20" s="21"/>
      <c r="CO20" s="21"/>
      <c r="CP20" s="21"/>
      <c r="CQ20" s="21">
        <v>2</v>
      </c>
      <c r="CR20" s="21">
        <v>12</v>
      </c>
      <c r="CS20" s="21">
        <v>0</v>
      </c>
      <c r="CT20" s="21">
        <v>10</v>
      </c>
      <c r="CU20" s="21">
        <v>0</v>
      </c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</row>
    <row r="21" spans="1:129" x14ac:dyDescent="0.25">
      <c r="A21" s="4" t="s">
        <v>9</v>
      </c>
      <c r="B21" s="5">
        <f>AN44</f>
        <v>9</v>
      </c>
      <c r="C21" s="15">
        <f>AO44</f>
        <v>54</v>
      </c>
      <c r="D21" s="15">
        <f>AP44</f>
        <v>0</v>
      </c>
      <c r="E21" s="15">
        <f>AQ44</f>
        <v>65</v>
      </c>
      <c r="F21" s="15">
        <f>AR44</f>
        <v>0</v>
      </c>
      <c r="G21" s="7" t="s">
        <v>20</v>
      </c>
      <c r="H21" s="6"/>
      <c r="I21" s="6"/>
      <c r="J21" s="7"/>
      <c r="K21" s="7" t="s">
        <v>20</v>
      </c>
      <c r="L21" s="7" t="s">
        <v>20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21">
        <v>4</v>
      </c>
      <c r="BD21" s="21">
        <v>24</v>
      </c>
      <c r="BE21" s="21">
        <v>0</v>
      </c>
      <c r="BF21" s="21">
        <v>14</v>
      </c>
      <c r="BG21" s="21">
        <v>0</v>
      </c>
      <c r="BH21" s="21"/>
      <c r="BI21" s="21"/>
      <c r="BJ21" s="21"/>
      <c r="BK21" s="21"/>
      <c r="BL21" s="21"/>
      <c r="BM21" s="21">
        <v>4</v>
      </c>
      <c r="BN21" s="21">
        <v>24</v>
      </c>
      <c r="BO21" s="21">
        <v>0</v>
      </c>
      <c r="BP21" s="21">
        <v>13</v>
      </c>
      <c r="BQ21" s="21">
        <v>0</v>
      </c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>
        <v>5</v>
      </c>
      <c r="CH21" s="21">
        <v>30</v>
      </c>
      <c r="CI21" s="21">
        <v>0</v>
      </c>
      <c r="CJ21" s="21">
        <v>15</v>
      </c>
      <c r="CK21" s="21">
        <v>0</v>
      </c>
      <c r="CL21" s="21"/>
      <c r="CM21" s="21"/>
      <c r="CN21" s="21"/>
      <c r="CO21" s="21"/>
      <c r="CP21" s="21"/>
      <c r="CQ21" s="21">
        <v>5</v>
      </c>
      <c r="CR21" s="21">
        <v>30</v>
      </c>
      <c r="CS21" s="21">
        <v>0</v>
      </c>
      <c r="CT21" s="21">
        <v>25</v>
      </c>
      <c r="CU21" s="21">
        <v>3</v>
      </c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</row>
    <row r="22" spans="1:129" x14ac:dyDescent="0.25">
      <c r="A22" t="s">
        <v>22</v>
      </c>
      <c r="B22" s="5">
        <f>DA44</f>
        <v>9</v>
      </c>
      <c r="C22" s="15">
        <f>DB44</f>
        <v>54</v>
      </c>
      <c r="D22" s="15">
        <f>DC44</f>
        <v>0</v>
      </c>
      <c r="E22" s="15">
        <f>DD44</f>
        <v>37</v>
      </c>
      <c r="F22" s="15">
        <f>DE44</f>
        <v>3</v>
      </c>
      <c r="H22" s="6"/>
      <c r="I22" s="6" t="s">
        <v>221</v>
      </c>
      <c r="J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21">
        <v>3</v>
      </c>
      <c r="BD22" s="21">
        <v>18</v>
      </c>
      <c r="BE22" s="21">
        <v>0</v>
      </c>
      <c r="BF22" s="21">
        <v>7</v>
      </c>
      <c r="BG22" s="21">
        <v>0</v>
      </c>
      <c r="BH22" s="21"/>
      <c r="BI22" s="21"/>
      <c r="BJ22" s="21"/>
      <c r="BK22" s="21"/>
      <c r="BL22" s="21"/>
      <c r="BM22" s="21">
        <v>3</v>
      </c>
      <c r="BN22" s="21">
        <v>18</v>
      </c>
      <c r="BO22" s="21">
        <v>0</v>
      </c>
      <c r="BP22" s="21">
        <v>23</v>
      </c>
      <c r="BQ22" s="21">
        <v>1</v>
      </c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>
        <v>6</v>
      </c>
      <c r="CH22" s="21">
        <v>36</v>
      </c>
      <c r="CI22" s="21">
        <v>0</v>
      </c>
      <c r="CJ22" s="21">
        <v>19</v>
      </c>
      <c r="CK22" s="21">
        <v>5</v>
      </c>
      <c r="CL22" s="21"/>
      <c r="CM22" s="21"/>
      <c r="CN22" s="21"/>
      <c r="CO22" s="21"/>
      <c r="CP22" s="21"/>
      <c r="CQ22" s="21">
        <v>5</v>
      </c>
      <c r="CR22" s="21">
        <v>30</v>
      </c>
      <c r="CS22" s="21">
        <v>0</v>
      </c>
      <c r="CT22" s="21">
        <v>17</v>
      </c>
      <c r="CU22" s="21">
        <v>1</v>
      </c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</row>
    <row r="23" spans="1:129" x14ac:dyDescent="0.25">
      <c r="A23" t="s">
        <v>198</v>
      </c>
      <c r="B23" s="5">
        <f>BR44</f>
        <v>4</v>
      </c>
      <c r="C23" s="15">
        <f>BS44</f>
        <v>24</v>
      </c>
      <c r="D23" s="15">
        <f>BT44</f>
        <v>0</v>
      </c>
      <c r="E23" s="15">
        <f>BU44</f>
        <v>18</v>
      </c>
      <c r="F23" s="15">
        <f>BV44</f>
        <v>2</v>
      </c>
      <c r="H23" s="6"/>
      <c r="I23" s="6" t="s">
        <v>222</v>
      </c>
      <c r="J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21">
        <v>3</v>
      </c>
      <c r="BD23" s="21">
        <v>18</v>
      </c>
      <c r="BE23" s="21">
        <v>1</v>
      </c>
      <c r="BF23" s="21">
        <v>6</v>
      </c>
      <c r="BG23" s="21">
        <v>0</v>
      </c>
      <c r="BH23" s="21"/>
      <c r="BI23" s="21"/>
      <c r="BJ23" s="21"/>
      <c r="BK23" s="21"/>
      <c r="BL23" s="21"/>
      <c r="BM23" s="21">
        <v>6</v>
      </c>
      <c r="BN23" s="21">
        <v>36</v>
      </c>
      <c r="BO23" s="21">
        <v>3</v>
      </c>
      <c r="BP23" s="21">
        <v>12</v>
      </c>
      <c r="BQ23" s="21">
        <v>0</v>
      </c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>
        <v>4</v>
      </c>
      <c r="CR23" s="21">
        <v>24</v>
      </c>
      <c r="CS23" s="21">
        <v>0</v>
      </c>
      <c r="CT23" s="21">
        <v>11</v>
      </c>
      <c r="CU23" s="21">
        <v>0</v>
      </c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</row>
    <row r="24" spans="1:129" x14ac:dyDescent="0.25">
      <c r="A24" s="4" t="s">
        <v>3</v>
      </c>
      <c r="B24" s="5">
        <f>BW44</f>
        <v>8</v>
      </c>
      <c r="C24" s="15">
        <f>BX44</f>
        <v>48</v>
      </c>
      <c r="D24" s="15">
        <f>BY44</f>
        <v>0</v>
      </c>
      <c r="E24" s="15">
        <f>BZ44</f>
        <v>45</v>
      </c>
      <c r="F24" s="15">
        <f>CA44</f>
        <v>1</v>
      </c>
      <c r="H24" s="6"/>
      <c r="I24" s="6" t="s">
        <v>223</v>
      </c>
      <c r="J24" s="7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21">
        <v>3</v>
      </c>
      <c r="BD24" s="21">
        <v>18</v>
      </c>
      <c r="BE24" s="21">
        <v>1</v>
      </c>
      <c r="BF24" s="21">
        <v>10</v>
      </c>
      <c r="BG24" s="21">
        <v>0</v>
      </c>
      <c r="BH24" s="21"/>
      <c r="BI24" s="21"/>
      <c r="BJ24" s="21"/>
      <c r="BK24" s="21"/>
      <c r="BL24" s="21"/>
      <c r="BM24" s="21">
        <v>3</v>
      </c>
      <c r="BN24" s="21">
        <v>18</v>
      </c>
      <c r="BO24" s="21">
        <v>0</v>
      </c>
      <c r="BP24" s="21">
        <v>9</v>
      </c>
      <c r="BQ24" s="21">
        <v>1</v>
      </c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</row>
    <row r="25" spans="1:129" x14ac:dyDescent="0.25">
      <c r="A25" t="s">
        <v>236</v>
      </c>
      <c r="B25" s="5">
        <f>DP44</f>
        <v>8</v>
      </c>
      <c r="C25" s="15">
        <f>DQ44</f>
        <v>48</v>
      </c>
      <c r="D25" s="15">
        <f>DR44</f>
        <v>0</v>
      </c>
      <c r="E25" s="15">
        <f>DS44</f>
        <v>24</v>
      </c>
      <c r="F25" s="15">
        <f>DT44</f>
        <v>4</v>
      </c>
      <c r="H25" s="6">
        <v>1</v>
      </c>
      <c r="I25" s="6" t="s">
        <v>208</v>
      </c>
      <c r="J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21">
        <v>2</v>
      </c>
      <c r="BD25" s="21">
        <v>12</v>
      </c>
      <c r="BE25" s="21">
        <v>0</v>
      </c>
      <c r="BF25" s="21">
        <v>3</v>
      </c>
      <c r="BG25" s="21">
        <v>2</v>
      </c>
      <c r="BH25" s="21"/>
      <c r="BI25" s="21"/>
      <c r="BJ25" s="21"/>
      <c r="BK25" s="21"/>
      <c r="BL25" s="21"/>
      <c r="BM25" s="21">
        <v>3</v>
      </c>
      <c r="BN25" s="21">
        <v>18</v>
      </c>
      <c r="BO25" s="21">
        <v>0</v>
      </c>
      <c r="BP25" s="21">
        <v>12</v>
      </c>
      <c r="BQ25" s="21">
        <v>0</v>
      </c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</row>
    <row r="26" spans="1:129" x14ac:dyDescent="0.25">
      <c r="A26" t="s">
        <v>217</v>
      </c>
      <c r="B26" s="5">
        <f>DU44</f>
        <v>4</v>
      </c>
      <c r="C26" s="15">
        <f>DV44</f>
        <v>24</v>
      </c>
      <c r="D26" s="15">
        <f>DW44</f>
        <v>0</v>
      </c>
      <c r="E26" s="15">
        <f>DX44</f>
        <v>27</v>
      </c>
      <c r="F26" s="15">
        <f>DY44</f>
        <v>0</v>
      </c>
      <c r="H26" s="6"/>
      <c r="I26" s="6"/>
      <c r="J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21">
        <v>5</v>
      </c>
      <c r="BD26" s="21">
        <v>30</v>
      </c>
      <c r="BE26" s="21">
        <v>1</v>
      </c>
      <c r="BF26" s="21">
        <v>14</v>
      </c>
      <c r="BG26" s="21">
        <v>0</v>
      </c>
      <c r="BH26" s="21"/>
      <c r="BI26" s="21"/>
      <c r="BJ26" s="21"/>
      <c r="BK26" s="21"/>
      <c r="BL26" s="21"/>
      <c r="BM26" s="21">
        <v>1</v>
      </c>
      <c r="BN26" s="21">
        <v>6</v>
      </c>
      <c r="BO26" s="21">
        <v>0</v>
      </c>
      <c r="BP26" s="21">
        <v>2</v>
      </c>
      <c r="BQ26" s="21">
        <v>2</v>
      </c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</row>
    <row r="27" spans="1:129" x14ac:dyDescent="0.25">
      <c r="A27" t="s">
        <v>4</v>
      </c>
      <c r="B27" s="9">
        <f>TRUNC(C27/6)+0.1*(C27-6*TRUNC(C27/6))</f>
        <v>738.2</v>
      </c>
      <c r="C27" s="16">
        <f>SUM(C3:C26)</f>
        <v>4430</v>
      </c>
      <c r="D27" s="16">
        <f>SUM(D3:D26)</f>
        <v>70</v>
      </c>
      <c r="E27" s="16">
        <f>SUM(E3:E26)</f>
        <v>3089</v>
      </c>
      <c r="F27" s="16">
        <f>SUM(F3:F26)</f>
        <v>182</v>
      </c>
      <c r="G27" s="8">
        <f>E27/F27</f>
        <v>16.972527472527471</v>
      </c>
      <c r="H27" s="16">
        <f>SUM(H3:H25)</f>
        <v>13</v>
      </c>
      <c r="I27" s="8"/>
      <c r="J27" s="8"/>
      <c r="K27" s="8">
        <f>C27/F27</f>
        <v>24.340659340659339</v>
      </c>
      <c r="L27" s="8">
        <f>6*E27/C27</f>
        <v>4.183747178329571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21">
        <v>6</v>
      </c>
      <c r="BD27" s="21">
        <v>36</v>
      </c>
      <c r="BE27" s="21">
        <v>0</v>
      </c>
      <c r="BF27" s="21">
        <v>23</v>
      </c>
      <c r="BG27" s="21">
        <v>2</v>
      </c>
      <c r="BH27" s="21"/>
      <c r="BI27" s="21"/>
      <c r="BJ27" s="21"/>
      <c r="BK27" s="21"/>
      <c r="BL27" s="21"/>
      <c r="BM27" s="21">
        <v>2</v>
      </c>
      <c r="BN27" s="21">
        <v>12</v>
      </c>
      <c r="BO27" s="21">
        <v>1</v>
      </c>
      <c r="BP27" s="21">
        <v>7</v>
      </c>
      <c r="BQ27" s="21">
        <v>3</v>
      </c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</row>
    <row r="28" spans="1:129" x14ac:dyDescent="0.25"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21">
        <v>8</v>
      </c>
      <c r="BD28" s="21">
        <v>48</v>
      </c>
      <c r="BE28" s="21">
        <v>1</v>
      </c>
      <c r="BF28" s="21">
        <v>15</v>
      </c>
      <c r="BG28" s="21">
        <v>0</v>
      </c>
      <c r="BH28" s="21"/>
      <c r="BI28" s="21"/>
      <c r="BJ28" s="21"/>
      <c r="BK28" s="21"/>
      <c r="BL28" s="21"/>
      <c r="BM28" s="21">
        <v>6</v>
      </c>
      <c r="BN28" s="21">
        <v>36</v>
      </c>
      <c r="BO28" s="21">
        <v>1</v>
      </c>
      <c r="BP28" s="21">
        <v>21</v>
      </c>
      <c r="BQ28" s="21">
        <v>1</v>
      </c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</row>
    <row r="29" spans="1:129" x14ac:dyDescent="0.25">
      <c r="A29" s="1" t="s">
        <v>19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</row>
    <row r="30" spans="1:129" x14ac:dyDescent="0.25">
      <c r="A30" s="6" t="s">
        <v>210</v>
      </c>
      <c r="B30" s="6" t="s">
        <v>69</v>
      </c>
      <c r="C30" s="6"/>
      <c r="D30" s="6" t="s">
        <v>213</v>
      </c>
      <c r="E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</row>
    <row r="31" spans="1:129" x14ac:dyDescent="0.25">
      <c r="A31" s="6" t="s">
        <v>14</v>
      </c>
      <c r="B31" s="6" t="s">
        <v>226</v>
      </c>
      <c r="C31" s="6"/>
      <c r="D31" s="6" t="s">
        <v>227</v>
      </c>
      <c r="E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</row>
    <row r="32" spans="1:129" x14ac:dyDescent="0.25">
      <c r="B32" s="6"/>
      <c r="C32" s="6"/>
      <c r="D32" s="6"/>
      <c r="E32" s="6"/>
      <c r="F32" s="6"/>
      <c r="G32" s="7"/>
      <c r="H32" s="7"/>
      <c r="I32" s="7"/>
      <c r="J32" s="7"/>
      <c r="K32" s="7"/>
      <c r="L32" s="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</row>
    <row r="33" spans="1:129" x14ac:dyDescent="0.25">
      <c r="A33" s="1" t="s">
        <v>90</v>
      </c>
      <c r="B33" s="6"/>
      <c r="L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</row>
    <row r="34" spans="1:129" x14ac:dyDescent="0.25"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</row>
    <row r="35" spans="1:129" x14ac:dyDescent="0.25">
      <c r="A35" s="1"/>
      <c r="B35" s="6"/>
      <c r="L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</row>
    <row r="36" spans="1:129" x14ac:dyDescent="0.25">
      <c r="A36" s="1"/>
      <c r="B36" s="6" t="s">
        <v>81</v>
      </c>
      <c r="C36" s="6"/>
      <c r="D36" s="17" t="s">
        <v>199</v>
      </c>
      <c r="E36" s="6" t="s">
        <v>76</v>
      </c>
      <c r="F36" s="6"/>
      <c r="G36" s="6" t="s">
        <v>205</v>
      </c>
      <c r="H36" s="6"/>
      <c r="L36" s="6"/>
    </row>
    <row r="37" spans="1:129" x14ac:dyDescent="0.25">
      <c r="A37" s="1"/>
      <c r="B37" s="6" t="s">
        <v>14</v>
      </c>
      <c r="C37" s="6"/>
      <c r="D37" s="17" t="s">
        <v>225</v>
      </c>
      <c r="E37" s="6" t="s">
        <v>226</v>
      </c>
      <c r="F37" s="6"/>
      <c r="G37" s="6" t="s">
        <v>228</v>
      </c>
      <c r="H37" s="6"/>
      <c r="L37" s="6"/>
    </row>
    <row r="38" spans="1:129" x14ac:dyDescent="0.25">
      <c r="A38" s="1"/>
      <c r="B38" s="6" t="s">
        <v>200</v>
      </c>
      <c r="C38" s="6"/>
      <c r="D38" s="6" t="s">
        <v>184</v>
      </c>
      <c r="E38" s="6" t="s">
        <v>92</v>
      </c>
      <c r="F38" s="6"/>
      <c r="G38" s="6" t="s">
        <v>201</v>
      </c>
      <c r="L38" s="6"/>
    </row>
    <row r="39" spans="1:129" x14ac:dyDescent="0.25">
      <c r="A39" s="1"/>
      <c r="B39" s="6" t="s">
        <v>207</v>
      </c>
      <c r="C39" s="6"/>
      <c r="D39" s="17" t="s">
        <v>208</v>
      </c>
      <c r="E39" s="6" t="s">
        <v>66</v>
      </c>
      <c r="F39" s="6"/>
      <c r="G39" s="6" t="s">
        <v>209</v>
      </c>
      <c r="H39" s="6"/>
      <c r="L39" s="6"/>
    </row>
    <row r="40" spans="1:129" x14ac:dyDescent="0.25">
      <c r="A40" s="1"/>
      <c r="B40" s="6" t="s">
        <v>169</v>
      </c>
      <c r="C40" s="6"/>
      <c r="D40" s="6" t="s">
        <v>85</v>
      </c>
      <c r="E40" s="6" t="s">
        <v>68</v>
      </c>
      <c r="F40" s="6"/>
      <c r="G40" s="6" t="s">
        <v>131</v>
      </c>
      <c r="L40" s="6"/>
    </row>
    <row r="41" spans="1:129" x14ac:dyDescent="0.25">
      <c r="A41" s="1"/>
      <c r="B41" s="6" t="s">
        <v>57</v>
      </c>
      <c r="C41" s="6"/>
      <c r="D41" s="6" t="s">
        <v>87</v>
      </c>
      <c r="E41" s="6" t="s">
        <v>68</v>
      </c>
      <c r="F41" s="6"/>
      <c r="G41" s="6" t="s">
        <v>218</v>
      </c>
      <c r="L41" s="6"/>
    </row>
    <row r="42" spans="1:129" x14ac:dyDescent="0.25">
      <c r="A42" s="1"/>
      <c r="B42" s="6" t="s">
        <v>57</v>
      </c>
      <c r="C42" s="6"/>
      <c r="D42" s="6" t="s">
        <v>72</v>
      </c>
      <c r="E42" s="6" t="s">
        <v>202</v>
      </c>
      <c r="F42" s="6"/>
      <c r="G42" s="6" t="s">
        <v>119</v>
      </c>
      <c r="L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</row>
    <row r="43" spans="1:129" x14ac:dyDescent="0.25">
      <c r="A43" s="1"/>
      <c r="B43" s="6" t="s">
        <v>21</v>
      </c>
      <c r="C43" s="6"/>
      <c r="D43" s="6" t="s">
        <v>73</v>
      </c>
      <c r="E43" s="6" t="s">
        <v>92</v>
      </c>
      <c r="F43" s="6"/>
      <c r="G43" s="6" t="s">
        <v>201</v>
      </c>
      <c r="L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</row>
    <row r="44" spans="1:129" x14ac:dyDescent="0.25">
      <c r="A44" s="1"/>
      <c r="B44" s="6" t="s">
        <v>154</v>
      </c>
      <c r="C44" s="6"/>
      <c r="D44" s="6" t="s">
        <v>88</v>
      </c>
      <c r="E44" s="6" t="s">
        <v>93</v>
      </c>
      <c r="F44" s="6"/>
      <c r="G44" s="6" t="s">
        <v>133</v>
      </c>
      <c r="L44" s="6"/>
      <c r="O44" s="21">
        <f>TRUNC(P44/6)+0.1*(P44-6*TRUNC(P44/6))</f>
        <v>1</v>
      </c>
      <c r="P44" s="21">
        <f>SUM(P4:P43)</f>
        <v>6</v>
      </c>
      <c r="Q44" s="21">
        <f>SUM(Q4:Q43)</f>
        <v>0</v>
      </c>
      <c r="R44" s="21">
        <f>SUM(R4:R43)</f>
        <v>6</v>
      </c>
      <c r="S44" s="21">
        <f>SUM(S4:S43)</f>
        <v>0</v>
      </c>
      <c r="T44" s="21">
        <f>TRUNC(U44/6)+0.1*(U44-6*TRUNC(U44/6))</f>
        <v>35</v>
      </c>
      <c r="U44" s="21">
        <f>SUM(U4:U43)</f>
        <v>210</v>
      </c>
      <c r="V44" s="21">
        <f>SUM(V4:V43)</f>
        <v>3</v>
      </c>
      <c r="W44" s="21">
        <f>SUM(W4:W43)</f>
        <v>182</v>
      </c>
      <c r="X44" s="21">
        <f>SUM(X4:X43)</f>
        <v>9</v>
      </c>
      <c r="Y44" s="21">
        <f>TRUNC(Z44/6)+0.1*(Z44-6*TRUNC(Z44/6))</f>
        <v>55</v>
      </c>
      <c r="Z44" s="21">
        <f>SUM(Z4:Z43)</f>
        <v>330</v>
      </c>
      <c r="AA44" s="21">
        <f>SUM(AA4:AA43)</f>
        <v>10</v>
      </c>
      <c r="AB44" s="21">
        <f>SUM(AB4:AB43)</f>
        <v>149</v>
      </c>
      <c r="AC44" s="21">
        <f>SUM(AC4:AC43)</f>
        <v>7</v>
      </c>
      <c r="AD44" s="21">
        <f>TRUNC(AE44/6)+0.1*(AE44-6*TRUNC(AE44/6))</f>
        <v>2</v>
      </c>
      <c r="AE44" s="21">
        <f>SUM(AE4:AE43)</f>
        <v>12</v>
      </c>
      <c r="AF44" s="21">
        <f>SUM(AF4:AF43)</f>
        <v>0</v>
      </c>
      <c r="AG44" s="21">
        <f>SUM(AG4:AG43)</f>
        <v>28</v>
      </c>
      <c r="AH44" s="21">
        <f>SUM(AH4:AH43)</f>
        <v>0</v>
      </c>
      <c r="AI44" s="21">
        <f>TRUNC(AJ44/6)+0.1*(AJ44-6*TRUNC(AJ44/6))</f>
        <v>43.4</v>
      </c>
      <c r="AJ44" s="21">
        <f>SUM(AJ4:AJ43)</f>
        <v>262</v>
      </c>
      <c r="AK44" s="21">
        <f>SUM(AK4:AK43)</f>
        <v>2</v>
      </c>
      <c r="AL44" s="21">
        <f>SUM(AL4:AL43)</f>
        <v>185</v>
      </c>
      <c r="AM44" s="21">
        <f>SUM(AM4:AM43)</f>
        <v>12</v>
      </c>
      <c r="AN44" s="21">
        <f>TRUNC(AO44/6)+0.1*(AO44-6*TRUNC(AO44/6))</f>
        <v>9</v>
      </c>
      <c r="AO44" s="21">
        <f>SUM(AO4:AO43)</f>
        <v>54</v>
      </c>
      <c r="AP44" s="21">
        <f>SUM(AP4:AP43)</f>
        <v>0</v>
      </c>
      <c r="AQ44" s="21">
        <f>SUM(AQ4:AQ43)</f>
        <v>65</v>
      </c>
      <c r="AR44" s="21">
        <f>SUM(AR4:AR43)</f>
        <v>0</v>
      </c>
      <c r="AS44" s="21">
        <f>TRUNC(AT44/6)+0.1*(AT44-6*TRUNC(AT44/6))</f>
        <v>36</v>
      </c>
      <c r="AT44" s="21">
        <f>SUM(AT4:AT43)</f>
        <v>216</v>
      </c>
      <c r="AU44" s="21">
        <f>SUM(AU4:AU43)</f>
        <v>1</v>
      </c>
      <c r="AV44" s="21">
        <f>SUM(AV4:AV43)</f>
        <v>207</v>
      </c>
      <c r="AW44" s="21">
        <f>SUM(AW4:AW43)</f>
        <v>7</v>
      </c>
      <c r="AX44" s="21">
        <f>TRUNC(AY44/6)+0.1*(AY44-6*TRUNC(AY44/6))</f>
        <v>37</v>
      </c>
      <c r="AY44" s="21">
        <f>SUM(AY4:AY43)</f>
        <v>222</v>
      </c>
      <c r="AZ44" s="21">
        <f>SUM(AZ4:AZ43)</f>
        <v>2</v>
      </c>
      <c r="BA44" s="21">
        <f>SUM(BA4:BA43)</f>
        <v>168</v>
      </c>
      <c r="BB44" s="21">
        <f>SUM(BB4:BB43)</f>
        <v>10</v>
      </c>
      <c r="BC44" s="21">
        <f>TRUNC(BD44/6)+0.1*(BD44-6*TRUNC(BD44/6))</f>
        <v>112</v>
      </c>
      <c r="BD44" s="21">
        <f>SUM(BD4:BD43)</f>
        <v>672</v>
      </c>
      <c r="BE44" s="21">
        <f>SUM(BE4:BE43)</f>
        <v>18</v>
      </c>
      <c r="BF44" s="21">
        <f>SUM(BF4:BF43)</f>
        <v>306</v>
      </c>
      <c r="BG44" s="21">
        <f>SUM(BG4:BG43)</f>
        <v>20</v>
      </c>
      <c r="BH44" s="21">
        <f>TRUNC(BI44/6)+0.1*(BI44-6*TRUNC(BI44/6))</f>
        <v>25</v>
      </c>
      <c r="BI44" s="21">
        <f>SUM(BI4:BI43)</f>
        <v>150</v>
      </c>
      <c r="BJ44" s="21">
        <f>SUM(BJ4:BJ43)</f>
        <v>4</v>
      </c>
      <c r="BK44" s="21">
        <f>SUM(BK4:BK43)</f>
        <v>107</v>
      </c>
      <c r="BL44" s="21">
        <f>SUM(BL4:BL43)</f>
        <v>6</v>
      </c>
      <c r="BM44" s="21">
        <f>TRUNC(BN44/6)+0.1*(BN44-6*TRUNC(BN44/6))</f>
        <v>99</v>
      </c>
      <c r="BN44" s="21">
        <f>SUM(BN4:BN43)</f>
        <v>594</v>
      </c>
      <c r="BO44" s="21">
        <f>SUM(BO4:BO43)</f>
        <v>17</v>
      </c>
      <c r="BP44" s="21">
        <f>SUM(BP4:BP43)</f>
        <v>309</v>
      </c>
      <c r="BQ44" s="21">
        <f>SUM(BQ4:BQ43)</f>
        <v>30</v>
      </c>
      <c r="BR44" s="21">
        <f>TRUNC(BS44/6)+0.1*(BS44-6*TRUNC(BS44/6))</f>
        <v>4</v>
      </c>
      <c r="BS44" s="21">
        <f>SUM(BS4:BS43)</f>
        <v>24</v>
      </c>
      <c r="BT44" s="21">
        <f>SUM(BT4:BT43)</f>
        <v>0</v>
      </c>
      <c r="BU44" s="21">
        <f>SUM(BU4:BU43)</f>
        <v>18</v>
      </c>
      <c r="BV44" s="21">
        <f>SUM(BV4:BV43)</f>
        <v>2</v>
      </c>
      <c r="BW44" s="21">
        <f>TRUNC(BX44/6)+0.1*(BX44-6*TRUNC(BX44/6))</f>
        <v>8</v>
      </c>
      <c r="BX44" s="21">
        <f>SUM(BX4:BX43)</f>
        <v>48</v>
      </c>
      <c r="BY44" s="21">
        <f>SUM(BY4:BY43)</f>
        <v>0</v>
      </c>
      <c r="BZ44" s="21">
        <f>SUM(BZ4:BZ43)</f>
        <v>45</v>
      </c>
      <c r="CA44" s="21">
        <f>SUM(CA4:CA43)</f>
        <v>1</v>
      </c>
      <c r="CB44" s="21">
        <f>TRUNC(CC44/6)+0.1*(CC44-6*TRUNC(CC44/6))</f>
        <v>23.2</v>
      </c>
      <c r="CC44" s="21">
        <f>SUM(CC4:CC43)</f>
        <v>140</v>
      </c>
      <c r="CD44" s="21">
        <f>SUM(CD4:CD43)</f>
        <v>1</v>
      </c>
      <c r="CE44" s="21">
        <f>SUM(CE4:CE43)</f>
        <v>132</v>
      </c>
      <c r="CF44" s="21">
        <f>SUM(CF4:CF43)</f>
        <v>6</v>
      </c>
      <c r="CG44" s="21">
        <f>TRUNC(CH44/6)+0.1*(CH44-6*TRUNC(CH44/6))</f>
        <v>76</v>
      </c>
      <c r="CH44" s="21">
        <f>SUM(CH4:CH43)</f>
        <v>456</v>
      </c>
      <c r="CI44" s="21">
        <f>SUM(CI4:CI43)</f>
        <v>7</v>
      </c>
      <c r="CJ44" s="21">
        <f>SUM(CJ4:CJ43)</f>
        <v>322</v>
      </c>
      <c r="CK44" s="21">
        <f>SUM(CK4:CK43)</f>
        <v>17</v>
      </c>
      <c r="CL44" s="21">
        <f>TRUNC(CM44/6)+0.1*(CM44-6*TRUNC(CM44/6))</f>
        <v>56.4</v>
      </c>
      <c r="CM44" s="21">
        <f>SUM(CM4:CM43)</f>
        <v>340</v>
      </c>
      <c r="CN44" s="21">
        <f>SUM(CN4:CN43)</f>
        <v>2</v>
      </c>
      <c r="CO44" s="21">
        <f>SUM(CO4:CO43)</f>
        <v>288</v>
      </c>
      <c r="CP44" s="21">
        <f>SUM(CP4:CP43)</f>
        <v>14</v>
      </c>
      <c r="CQ44" s="21">
        <f>TRUNC(CR44/6)+0.1*(CR44-6*TRUNC(CR44/6))</f>
        <v>62.5</v>
      </c>
      <c r="CR44" s="21">
        <f>SUM(CR4:CR43)</f>
        <v>377</v>
      </c>
      <c r="CS44" s="21">
        <f>SUM(CS4:CS43)</f>
        <v>2</v>
      </c>
      <c r="CT44" s="21">
        <f>SUM(CT4:CT43)</f>
        <v>319</v>
      </c>
      <c r="CU44" s="21">
        <f>SUM(CU4:CU43)</f>
        <v>21</v>
      </c>
      <c r="CV44" s="21">
        <f>TRUNC(CW44/6)+0.1*(CW44-6*TRUNC(CW44/6))</f>
        <v>2</v>
      </c>
      <c r="CW44" s="21">
        <f>SUM(CW4:CW43)</f>
        <v>12</v>
      </c>
      <c r="CX44" s="21">
        <f>SUM(CX4:CX43)</f>
        <v>0</v>
      </c>
      <c r="CY44" s="21">
        <f>SUM(CY4:CY43)</f>
        <v>13</v>
      </c>
      <c r="CZ44" s="21">
        <f>SUM(CZ4:CZ43)</f>
        <v>0</v>
      </c>
      <c r="DA44" s="21">
        <f>TRUNC(DB44/6)+0.1*(DB44-6*TRUNC(DB44/6))</f>
        <v>9</v>
      </c>
      <c r="DB44" s="21">
        <f>SUM(DB4:DB43)</f>
        <v>54</v>
      </c>
      <c r="DC44" s="21">
        <f>SUM(DC4:DC43)</f>
        <v>0</v>
      </c>
      <c r="DD44" s="21">
        <f>SUM(DD4:DD43)</f>
        <v>37</v>
      </c>
      <c r="DE44" s="21">
        <f>SUM(DE4:DE43)</f>
        <v>3</v>
      </c>
      <c r="DF44" s="21">
        <f>TRUNC(DG44/6)+0.1*(DG44-6*TRUNC(DG44/6))</f>
        <v>18.5</v>
      </c>
      <c r="DG44" s="21">
        <f>SUM(DG4:DG43)</f>
        <v>113</v>
      </c>
      <c r="DH44" s="21">
        <f>SUM(DH4:DH43)</f>
        <v>0</v>
      </c>
      <c r="DI44" s="21">
        <f>SUM(DI4:DI43)</f>
        <v>95</v>
      </c>
      <c r="DJ44" s="21">
        <f>SUM(DJ4:DJ43)</f>
        <v>8</v>
      </c>
      <c r="DK44" s="21">
        <f>TRUNC(DL44/6)+0.1*(DL44-6*TRUNC(DL44/6))</f>
        <v>11</v>
      </c>
      <c r="DL44" s="21">
        <f>SUM(DL4:DL43)</f>
        <v>66</v>
      </c>
      <c r="DM44" s="21">
        <f>SUM(DM4:DM43)</f>
        <v>1</v>
      </c>
      <c r="DN44" s="21">
        <f>SUM(DN4:DN43)</f>
        <v>57</v>
      </c>
      <c r="DO44" s="21">
        <f>SUM(DO4:DO43)</f>
        <v>5</v>
      </c>
      <c r="DP44" s="21">
        <f>TRUNC(DQ44/6)+0.1*(DQ44-6*TRUNC(DQ44/6))</f>
        <v>8</v>
      </c>
      <c r="DQ44" s="21">
        <f>SUM(DQ4:DQ43)</f>
        <v>48</v>
      </c>
      <c r="DR44" s="21">
        <f>SUM(DR4:DR43)</f>
        <v>0</v>
      </c>
      <c r="DS44" s="21">
        <f>SUM(DS4:DS43)</f>
        <v>24</v>
      </c>
      <c r="DT44" s="21">
        <f>SUM(DT4:DT43)</f>
        <v>4</v>
      </c>
      <c r="DU44" s="21">
        <f>TRUNC(DV44/6)+0.1*(DV44-6*TRUNC(DV44/6))</f>
        <v>4</v>
      </c>
      <c r="DV44" s="21">
        <f>SUM(DV4:DV43)</f>
        <v>24</v>
      </c>
      <c r="DW44" s="21">
        <f>SUM(DW4:DW43)</f>
        <v>0</v>
      </c>
      <c r="DX44" s="21">
        <f>SUM(DX4:DX43)</f>
        <v>27</v>
      </c>
      <c r="DY44" s="21">
        <f>SUM(DY4:DY43)</f>
        <v>0</v>
      </c>
    </row>
    <row r="45" spans="1:129" x14ac:dyDescent="0.25">
      <c r="A45" s="1"/>
      <c r="B45" s="6" t="s">
        <v>57</v>
      </c>
      <c r="C45" s="6"/>
      <c r="D45" s="6" t="s">
        <v>88</v>
      </c>
      <c r="E45" s="6" t="s">
        <v>203</v>
      </c>
      <c r="F45" s="6"/>
      <c r="G45" s="6" t="s">
        <v>204</v>
      </c>
      <c r="L45" s="6"/>
      <c r="O45" s="21" t="s">
        <v>135</v>
      </c>
      <c r="P45" s="21"/>
      <c r="Q45" s="21"/>
      <c r="R45" s="21"/>
      <c r="S45" s="21"/>
      <c r="T45" s="21" t="s">
        <v>7</v>
      </c>
      <c r="U45" s="21"/>
      <c r="V45" s="21"/>
      <c r="W45" s="21"/>
      <c r="X45" s="21"/>
      <c r="Y45" s="21" t="s">
        <v>8</v>
      </c>
      <c r="Z45" s="21"/>
      <c r="AA45" s="21"/>
      <c r="AB45" s="21"/>
      <c r="AC45" s="21"/>
      <c r="AD45" s="21" t="s">
        <v>197</v>
      </c>
      <c r="AE45" s="21"/>
      <c r="AF45" s="21"/>
      <c r="AG45" s="21"/>
      <c r="AH45" s="21"/>
      <c r="AI45" s="21" t="s">
        <v>21</v>
      </c>
      <c r="AJ45" s="21"/>
      <c r="AK45" s="21"/>
      <c r="AL45" s="21"/>
      <c r="AM45" s="21"/>
      <c r="AN45" s="21" t="s">
        <v>9</v>
      </c>
      <c r="AO45" s="21"/>
      <c r="AP45" s="21"/>
      <c r="AQ45" s="21"/>
      <c r="AR45" s="21"/>
      <c r="AS45" s="21" t="s">
        <v>195</v>
      </c>
      <c r="AT45" s="21"/>
      <c r="AU45" s="21"/>
      <c r="AV45" s="21"/>
      <c r="AW45" s="21"/>
      <c r="AX45" s="21" t="s">
        <v>196</v>
      </c>
      <c r="AY45" s="21"/>
      <c r="AZ45" s="21"/>
      <c r="BA45" s="21"/>
      <c r="BB45" s="21"/>
      <c r="BC45" s="21" t="s">
        <v>10</v>
      </c>
      <c r="BD45" s="21"/>
      <c r="BE45" s="21"/>
      <c r="BF45" s="21"/>
      <c r="BG45" s="21"/>
      <c r="BH45" s="21" t="s">
        <v>11</v>
      </c>
      <c r="BI45" s="21"/>
      <c r="BJ45" s="21"/>
      <c r="BK45" s="21"/>
      <c r="BL45" s="21"/>
      <c r="BM45" s="21" t="s">
        <v>12</v>
      </c>
      <c r="BN45" s="21"/>
      <c r="BO45" s="21"/>
      <c r="BP45" s="21"/>
      <c r="BQ45" s="21"/>
      <c r="BR45" s="21" t="s">
        <v>198</v>
      </c>
      <c r="BS45" s="21"/>
      <c r="BT45" s="21"/>
      <c r="BU45" s="21"/>
      <c r="BV45" s="21"/>
      <c r="BW45" s="21" t="s">
        <v>3</v>
      </c>
      <c r="BX45" s="21"/>
      <c r="BY45" s="21"/>
      <c r="BZ45" s="21"/>
      <c r="CA45" s="21"/>
      <c r="CB45" s="21" t="s">
        <v>13</v>
      </c>
      <c r="CC45" s="21"/>
      <c r="CD45" s="21"/>
      <c r="CE45" s="21"/>
      <c r="CF45" s="21"/>
      <c r="CG45" s="21" t="s">
        <v>14</v>
      </c>
      <c r="CH45" s="21"/>
      <c r="CI45" s="21"/>
      <c r="CJ45" s="21"/>
      <c r="CK45" s="21"/>
      <c r="CL45" s="21" t="s">
        <v>200</v>
      </c>
      <c r="CM45" s="21"/>
      <c r="CN45" s="21"/>
      <c r="CO45" s="21"/>
      <c r="CP45" s="21"/>
      <c r="CQ45" s="21" t="s">
        <v>15</v>
      </c>
      <c r="CR45" s="21"/>
      <c r="CS45" s="21"/>
      <c r="CT45" s="21"/>
      <c r="CU45" s="21"/>
      <c r="CV45" s="21" t="s">
        <v>137</v>
      </c>
      <c r="CW45" s="21"/>
      <c r="CX45" s="21"/>
      <c r="CY45" s="21"/>
      <c r="CZ45" s="21"/>
      <c r="DA45" s="21" t="s">
        <v>22</v>
      </c>
      <c r="DB45" s="21"/>
      <c r="DC45" s="21"/>
      <c r="DD45" s="21"/>
      <c r="DE45" s="21"/>
      <c r="DF45" s="21" t="s">
        <v>29</v>
      </c>
      <c r="DG45" s="21"/>
      <c r="DH45" s="21"/>
      <c r="DI45" s="21"/>
      <c r="DJ45" s="21"/>
      <c r="DK45" s="21" t="s">
        <v>138</v>
      </c>
      <c r="DL45" s="21"/>
      <c r="DM45" s="21"/>
      <c r="DN45" s="21"/>
      <c r="DO45" s="21"/>
      <c r="DP45" s="21" t="s">
        <v>206</v>
      </c>
      <c r="DQ45" s="21"/>
      <c r="DR45" s="21"/>
      <c r="DS45" s="21"/>
      <c r="DT45" s="21"/>
      <c r="DU45" s="21" t="s">
        <v>217</v>
      </c>
      <c r="DV45" s="21"/>
      <c r="DW45" s="21"/>
      <c r="DX45" s="21"/>
      <c r="DY45" s="21"/>
    </row>
    <row r="46" spans="1:129" x14ac:dyDescent="0.25">
      <c r="A46" s="1"/>
      <c r="B46" s="6" t="s">
        <v>210</v>
      </c>
      <c r="C46" s="6"/>
      <c r="D46" s="6" t="s">
        <v>211</v>
      </c>
      <c r="E46" s="6" t="s">
        <v>69</v>
      </c>
      <c r="F46" s="6"/>
      <c r="G46" s="6" t="s">
        <v>212</v>
      </c>
      <c r="H46" s="6"/>
      <c r="L46" s="6"/>
    </row>
    <row r="47" spans="1:129" x14ac:dyDescent="0.25">
      <c r="A47" s="1"/>
      <c r="B47" s="6" t="s">
        <v>57</v>
      </c>
      <c r="C47" s="6"/>
      <c r="D47" s="6" t="s">
        <v>52</v>
      </c>
      <c r="E47" s="6" t="s">
        <v>68</v>
      </c>
      <c r="F47" s="6"/>
      <c r="G47" s="6" t="s">
        <v>131</v>
      </c>
      <c r="L47" s="6"/>
    </row>
    <row r="48" spans="1:129" x14ac:dyDescent="0.25">
      <c r="A48" s="1"/>
      <c r="B48" s="6" t="s">
        <v>171</v>
      </c>
      <c r="C48" s="6"/>
      <c r="D48" s="6" t="s">
        <v>56</v>
      </c>
      <c r="E48" s="6" t="s">
        <v>80</v>
      </c>
      <c r="F48" s="6"/>
      <c r="G48" s="6" t="s">
        <v>216</v>
      </c>
      <c r="H48" s="6"/>
      <c r="L48" s="6"/>
    </row>
    <row r="49" spans="1:12" x14ac:dyDescent="0.25">
      <c r="A49" s="1"/>
      <c r="H49" s="6"/>
      <c r="L49" s="6"/>
    </row>
    <row r="50" spans="1:12" x14ac:dyDescent="0.25">
      <c r="A50" s="1"/>
      <c r="H50" s="6"/>
      <c r="L50" s="6"/>
    </row>
    <row r="51" spans="1:12" x14ac:dyDescent="0.25">
      <c r="H51" s="6"/>
      <c r="L51" s="6"/>
    </row>
    <row r="52" spans="1:12" x14ac:dyDescent="0.25">
      <c r="H52" s="6"/>
      <c r="L52" s="6"/>
    </row>
    <row r="53" spans="1:12" x14ac:dyDescent="0.25">
      <c r="H53" s="6"/>
      <c r="L53" s="6"/>
    </row>
    <row r="54" spans="1:12" x14ac:dyDescent="0.25">
      <c r="A54" s="1"/>
      <c r="H54" s="6"/>
      <c r="L54" s="6"/>
    </row>
    <row r="55" spans="1:12" x14ac:dyDescent="0.25">
      <c r="A55" s="1"/>
      <c r="H55" s="6"/>
      <c r="L55" s="6"/>
    </row>
    <row r="56" spans="1:12" x14ac:dyDescent="0.25">
      <c r="A56" s="1"/>
      <c r="H56" s="6"/>
      <c r="L56" s="6"/>
    </row>
    <row r="57" spans="1:12" x14ac:dyDescent="0.25">
      <c r="A57" s="1"/>
      <c r="H57" s="6"/>
      <c r="L57" s="6"/>
    </row>
  </sheetData>
  <phoneticPr fontId="8" type="noConversion"/>
  <printOptions gridLines="1" gridLinesSet="0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29</vt:i4>
      </vt:variant>
    </vt:vector>
  </HeadingPairs>
  <TitlesOfParts>
    <vt:vector size="63" baseType="lpstr">
      <vt:lpstr>93</vt:lpstr>
      <vt:lpstr>94</vt:lpstr>
      <vt:lpstr>95</vt:lpstr>
      <vt:lpstr>96</vt:lpstr>
      <vt:lpstr>97</vt:lpstr>
      <vt:lpstr>98</vt:lpstr>
      <vt:lpstr>99</vt:lpstr>
      <vt:lpstr>00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Career</vt:lpstr>
      <vt:lpstr>25</vt:lpstr>
      <vt:lpstr>'00'!Print_Area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'23'!Print_Area</vt:lpstr>
      <vt:lpstr>'93'!Print_Area</vt:lpstr>
      <vt:lpstr>'94'!Print_Area</vt:lpstr>
      <vt:lpstr>'95'!Print_Area</vt:lpstr>
      <vt:lpstr>'96'!Print_Area</vt:lpstr>
      <vt:lpstr>'97'!Print_Area</vt:lpstr>
      <vt:lpstr>'98'!Print_Area</vt:lpstr>
      <vt:lpstr>'99'!Print_Area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Stephens, Mark</dc:creator>
  <cp:lastModifiedBy>Stephens, Mark</cp:lastModifiedBy>
  <cp:lastPrinted>2023-09-06T15:43:26Z</cp:lastPrinted>
  <dcterms:created xsi:type="dcterms:W3CDTF">1999-08-26T12:19:56Z</dcterms:created>
  <dcterms:modified xsi:type="dcterms:W3CDTF">2025-10-13T19:56:17Z</dcterms:modified>
</cp:coreProperties>
</file>