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lobalisation Team\Mark S\personal\cr\"/>
    </mc:Choice>
  </mc:AlternateContent>
  <xr:revisionPtr revIDLastSave="0" documentId="13_ncr:1_{6443902E-1235-46D7-A325-B70DD3BFF66F}" xr6:coauthVersionLast="47" xr6:coauthVersionMax="47" xr10:uidLastSave="{00000000-0000-0000-0000-000000000000}"/>
  <bookViews>
    <workbookView xWindow="-108" yWindow="-108" windowWidth="23256" windowHeight="13896" firstSheet="21" activeTab="33" xr2:uid="{00000000-000D-0000-FFFF-FFFF00000000}"/>
  </bookViews>
  <sheets>
    <sheet name="1993" sheetId="11" r:id="rId1"/>
    <sheet name="1994" sheetId="10" r:id="rId2"/>
    <sheet name="1995" sheetId="9" r:id="rId3"/>
    <sheet name="1996" sheetId="8" r:id="rId4"/>
    <sheet name="1997" sheetId="7" r:id="rId5"/>
    <sheet name="1998" sheetId="1" r:id="rId6"/>
    <sheet name="1999" sheetId="2" r:id="rId7"/>
    <sheet name="2000" sheetId="6" r:id="rId8"/>
    <sheet name="2001" sheetId="5" r:id="rId9"/>
    <sheet name="2002" sheetId="4" r:id="rId10"/>
    <sheet name="2003" sheetId="12" r:id="rId11"/>
    <sheet name="2004" sheetId="13" r:id="rId12"/>
    <sheet name="2005" sheetId="14" r:id="rId13"/>
    <sheet name="2006" sheetId="15" r:id="rId14"/>
    <sheet name="2007" sheetId="16" r:id="rId15"/>
    <sheet name="2008" sheetId="17" r:id="rId16"/>
    <sheet name="2009" sheetId="18" r:id="rId17"/>
    <sheet name="2010" sheetId="19" r:id="rId18"/>
    <sheet name="2011" sheetId="20" r:id="rId19"/>
    <sheet name="2012" sheetId="21" r:id="rId20"/>
    <sheet name="2013" sheetId="22" r:id="rId21"/>
    <sheet name="2014" sheetId="23" r:id="rId22"/>
    <sheet name="2015" sheetId="24" r:id="rId23"/>
    <sheet name="2016" sheetId="25" r:id="rId24"/>
    <sheet name="2017" sheetId="26" r:id="rId25"/>
    <sheet name="2018" sheetId="27" r:id="rId26"/>
    <sheet name="2019" sheetId="28" r:id="rId27"/>
    <sheet name="2020" sheetId="29" r:id="rId28"/>
    <sheet name="2021" sheetId="30" r:id="rId29"/>
    <sheet name="2022" sheetId="31" r:id="rId30"/>
    <sheet name="2023" sheetId="32" r:id="rId31"/>
    <sheet name="2024" sheetId="33" r:id="rId32"/>
    <sheet name="2025" sheetId="34" r:id="rId33"/>
    <sheet name="Career" sheetId="3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3" l="1"/>
  <c r="B34" i="3"/>
  <c r="B32" i="3"/>
  <c r="B31" i="3"/>
  <c r="B30" i="3"/>
  <c r="B24" i="3"/>
  <c r="B19" i="3"/>
  <c r="B12" i="3"/>
  <c r="B11" i="3"/>
  <c r="B3" i="3"/>
  <c r="A14" i="34"/>
  <c r="B44" i="3"/>
  <c r="B40" i="3"/>
  <c r="B36" i="3"/>
  <c r="B29" i="3"/>
  <c r="B28" i="3"/>
  <c r="B27" i="3"/>
  <c r="B18" i="3"/>
  <c r="B13" i="3"/>
  <c r="B9" i="3"/>
  <c r="B4" i="3"/>
  <c r="A20" i="33"/>
  <c r="B75" i="3"/>
  <c r="A17" i="32"/>
  <c r="B74" i="3"/>
  <c r="B67" i="3"/>
  <c r="B60" i="3"/>
  <c r="A13" i="31"/>
  <c r="A13" i="30"/>
  <c r="B54" i="3"/>
  <c r="B78" i="3"/>
  <c r="A9" i="29"/>
  <c r="B72" i="3"/>
  <c r="B8" i="3"/>
  <c r="A13" i="28"/>
  <c r="B16" i="3"/>
  <c r="A11" i="27"/>
  <c r="B83" i="3"/>
  <c r="B68" i="3"/>
  <c r="B58" i="3"/>
  <c r="A12" i="26"/>
  <c r="B48" i="3"/>
  <c r="A11" i="25"/>
  <c r="B49" i="3"/>
  <c r="A10" i="24"/>
  <c r="B21" i="3"/>
  <c r="B66" i="3"/>
  <c r="B50" i="3"/>
  <c r="B53" i="3"/>
  <c r="A13" i="23"/>
  <c r="B22" i="3"/>
  <c r="B15" i="3"/>
  <c r="B5" i="3"/>
  <c r="B77" i="3"/>
  <c r="B57" i="3"/>
  <c r="A10" i="21"/>
  <c r="A8" i="11"/>
  <c r="A7" i="10"/>
  <c r="A11" i="9"/>
  <c r="A5" i="8"/>
  <c r="A11" i="7"/>
  <c r="A11" i="1"/>
  <c r="A10" i="2"/>
  <c r="A13" i="6"/>
  <c r="A12" i="5"/>
  <c r="A14" i="4"/>
  <c r="A15" i="12"/>
  <c r="A18" i="13"/>
  <c r="A12" i="14"/>
  <c r="A14" i="15"/>
  <c r="A16" i="16"/>
  <c r="A11" i="17"/>
  <c r="A16" i="18"/>
  <c r="A15" i="19"/>
  <c r="A18" i="20"/>
  <c r="B47" i="3"/>
  <c r="B2" i="3"/>
  <c r="B51" i="3"/>
  <c r="B52" i="3"/>
  <c r="B6" i="3"/>
  <c r="B7" i="3"/>
  <c r="B56" i="3"/>
  <c r="B55" i="3"/>
  <c r="B10" i="3"/>
  <c r="B59" i="3"/>
  <c r="B61" i="3"/>
  <c r="B62" i="3"/>
  <c r="B14" i="3"/>
  <c r="B63" i="3"/>
  <c r="B17" i="3"/>
  <c r="B64" i="3"/>
  <c r="B65" i="3"/>
  <c r="B20" i="3"/>
  <c r="B69" i="3"/>
  <c r="B23" i="3"/>
  <c r="B70" i="3"/>
  <c r="B71" i="3"/>
  <c r="B25" i="3"/>
  <c r="B26" i="3"/>
  <c r="B73" i="3"/>
  <c r="B76" i="3"/>
  <c r="B79" i="3"/>
  <c r="B33" i="3"/>
  <c r="B80" i="3"/>
  <c r="B81" i="3"/>
  <c r="B82" i="3"/>
  <c r="B35" i="3"/>
  <c r="B37" i="3"/>
  <c r="B38" i="3"/>
  <c r="B84" i="3"/>
  <c r="B41" i="3"/>
  <c r="B85" i="3"/>
  <c r="B42" i="3"/>
  <c r="B43" i="3"/>
  <c r="B86" i="3"/>
  <c r="B87" i="3"/>
  <c r="B45" i="3"/>
  <c r="A16" i="22"/>
  <c r="B89" i="3" l="1"/>
  <c r="B90" i="3" s="1"/>
</calcChain>
</file>

<file path=xl/sharedStrings.xml><?xml version="1.0" encoding="utf-8"?>
<sst xmlns="http://schemas.openxmlformats.org/spreadsheetml/2006/main" count="587" uniqueCount="243">
  <si>
    <t>Sixes - 1998</t>
  </si>
  <si>
    <t>J Furnham</t>
  </si>
  <si>
    <t>R Brown</t>
  </si>
  <si>
    <t>J Clapham</t>
  </si>
  <si>
    <t>G John</t>
  </si>
  <si>
    <t>D Lewis</t>
  </si>
  <si>
    <t>M Stephens</t>
  </si>
  <si>
    <t>P Stephens</t>
  </si>
  <si>
    <t>M Williams</t>
  </si>
  <si>
    <t>Four sixes in an innings</t>
  </si>
  <si>
    <t>J Furnham v Colwinstone  Jul 19</t>
  </si>
  <si>
    <t>Sixes - 1999</t>
  </si>
  <si>
    <t>A Hood</t>
  </si>
  <si>
    <t>S O'Reilly</t>
  </si>
  <si>
    <t>J Furnham v Lampeter  Sep 6</t>
  </si>
  <si>
    <t>M Williams v Taffs Well  Jul 18</t>
  </si>
  <si>
    <t>Sixes - 2000</t>
  </si>
  <si>
    <t>A Furnham</t>
  </si>
  <si>
    <t>R Holliday</t>
  </si>
  <si>
    <t>M Vyas</t>
  </si>
  <si>
    <t>J Furnham v Amersham  Jul 27</t>
  </si>
  <si>
    <t>P Stephens v Barry Wdrs  Apr 30</t>
  </si>
  <si>
    <t>None</t>
  </si>
  <si>
    <t>Sixes - 2001</t>
  </si>
  <si>
    <t>B Cossins</t>
  </si>
  <si>
    <t>C Elsbury</t>
  </si>
  <si>
    <t>S Gough</t>
  </si>
  <si>
    <t>Sixes - Career</t>
  </si>
  <si>
    <t>J Furnham v Amersham  Jul 27, 2000</t>
  </si>
  <si>
    <t>M Williams v Taffs Well  Jul 18, 1999</t>
  </si>
  <si>
    <t>J Furnham v Colwinstone  Jul 19, 1998</t>
  </si>
  <si>
    <t>Sixes - 2002</t>
  </si>
  <si>
    <t>G John v WCMD July 11</t>
  </si>
  <si>
    <t>D Lewis v WCMD July 11</t>
  </si>
  <si>
    <t>G John v WCMD July 11, 2002</t>
  </si>
  <si>
    <t>W Goad</t>
  </si>
  <si>
    <t>M Foote</t>
  </si>
  <si>
    <t>P Bee</t>
  </si>
  <si>
    <t>C Griffiths</t>
  </si>
  <si>
    <t>D Kernick</t>
  </si>
  <si>
    <t>K Purse</t>
  </si>
  <si>
    <t>M Richards</t>
  </si>
  <si>
    <t>M Breeze</t>
  </si>
  <si>
    <t>K Holdaway</t>
  </si>
  <si>
    <t>M Breeze v Begbroke Jun 12</t>
  </si>
  <si>
    <t>M Breeze v Begbroke Jun 12, 1994</t>
  </si>
  <si>
    <t>M Gibbs</t>
  </si>
  <si>
    <t>D White</t>
  </si>
  <si>
    <t>S Stokes</t>
  </si>
  <si>
    <t>M Breeze v Efail Isaf May 7</t>
  </si>
  <si>
    <t>M Breeze v Efail Isaf May 7, 1995</t>
  </si>
  <si>
    <t>Sixes - 1994</t>
  </si>
  <si>
    <t>Sixes - 1995</t>
  </si>
  <si>
    <t>Sixes - 1996</t>
  </si>
  <si>
    <t>Sixes - 1997</t>
  </si>
  <si>
    <t>G Long</t>
  </si>
  <si>
    <t>Sixes - 2003</t>
  </si>
  <si>
    <t>E Dain</t>
  </si>
  <si>
    <t>Sixes - 1993</t>
  </si>
  <si>
    <t>E Daine</t>
  </si>
  <si>
    <t>S Venkat</t>
  </si>
  <si>
    <t>S Gough v Lampeter Aug 31, 2003</t>
  </si>
  <si>
    <t>Sixes - 2004</t>
  </si>
  <si>
    <t>J Prior</t>
  </si>
  <si>
    <t>P Biggs</t>
  </si>
  <si>
    <t>S Fitzgerald</t>
  </si>
  <si>
    <t>J Thomas</t>
  </si>
  <si>
    <t>*** not including sixes v Frampton Sep 26</t>
  </si>
  <si>
    <t>Four sixes in an innings ***</t>
  </si>
  <si>
    <t>Sixes - 2005</t>
  </si>
  <si>
    <t>G Webber</t>
  </si>
  <si>
    <t>S Venkat v Clytha  July 18, 2004</t>
  </si>
  <si>
    <t>S Venkat v Cavaliers  June 16, 2004</t>
  </si>
  <si>
    <t>S Gough v Lampeter Aug 31</t>
  </si>
  <si>
    <t>S Venkat v Clytha  July 18</t>
  </si>
  <si>
    <t>S Venkat v Cavaliers  June 16</t>
  </si>
  <si>
    <t>S Venkat v Pumsaint  June 20</t>
  </si>
  <si>
    <t>S O'Reilly v Clytha Jul 11</t>
  </si>
  <si>
    <t>Sixes - 2006</t>
  </si>
  <si>
    <t>J Pike</t>
  </si>
  <si>
    <t>K Swain</t>
  </si>
  <si>
    <t>O'Reilly</t>
  </si>
  <si>
    <t>Sixes - 2007</t>
  </si>
  <si>
    <t>S Hand</t>
  </si>
  <si>
    <t>S Karim</t>
  </si>
  <si>
    <t>J Roach</t>
  </si>
  <si>
    <t>M Smith</t>
  </si>
  <si>
    <t>Sixes - 2008</t>
  </si>
  <si>
    <t>J Furnham v Barry Strollers July 27th</t>
  </si>
  <si>
    <t>J Furnham v Barry Strollers July 27, 2008</t>
  </si>
  <si>
    <t>D Thomas</t>
  </si>
  <si>
    <t>Sixes - 2009</t>
  </si>
  <si>
    <t>A Akbari</t>
  </si>
  <si>
    <t>K Swain v Cavaliers at Wenvoe June 22nd</t>
  </si>
  <si>
    <t>E Stewart</t>
  </si>
  <si>
    <t>not inc v Frampton</t>
  </si>
  <si>
    <t>Sixes - 2010</t>
  </si>
  <si>
    <t>Jebin</t>
  </si>
  <si>
    <t>Loveridge</t>
  </si>
  <si>
    <t>K Swain v Consmen at Llanrumney, May 18th</t>
  </si>
  <si>
    <t>K Swain v Eclipse at St Fagans, Aug 3rd</t>
  </si>
  <si>
    <t>G Loveridge v Highways H at Blackweir, Jun 23rd</t>
  </si>
  <si>
    <t>E Stewart v Blaina at Blaina, Jun 6th</t>
  </si>
  <si>
    <t>G Day</t>
  </si>
  <si>
    <t>Kannan</t>
  </si>
  <si>
    <t>M Kannan</t>
  </si>
  <si>
    <t>K Swain v Consmen at Llanrumney, May 18 2010</t>
  </si>
  <si>
    <t>Sixes - 2011</t>
  </si>
  <si>
    <t>G Loveridge</t>
  </si>
  <si>
    <t>N Lal</t>
  </si>
  <si>
    <t>Afzaal</t>
  </si>
  <si>
    <t>N Lal v Monkswood at Beaufort Arms, May 29th</t>
  </si>
  <si>
    <t>T Nichols</t>
  </si>
  <si>
    <t>G Loveridge v Tredegar at Tredegar RFC, Aug 14th</t>
  </si>
  <si>
    <t>K Swain v Clytha at The Moat, Aug 21st</t>
  </si>
  <si>
    <t>K Swain v D Powis at The Common, Aug 28th</t>
  </si>
  <si>
    <t>N Afzaal</t>
  </si>
  <si>
    <t>K Swain v Rhiwbina at Cath School. July 21st 2011</t>
  </si>
  <si>
    <t>K Swain v D Powis at The Common, Aug 28th 2011</t>
  </si>
  <si>
    <t>K Swain v Clytha at The Moat, Aug 21st 2011</t>
  </si>
  <si>
    <t>N Lal v Monkswood at Beaufort Arms, May 29th 2011</t>
  </si>
  <si>
    <t>K Swain v Rhiwbina at Cath School, July 21st</t>
  </si>
  <si>
    <t>end</t>
  </si>
  <si>
    <t>Does not include 4+ v Frampton at The Green</t>
  </si>
  <si>
    <t>Sixes - 2012</t>
  </si>
  <si>
    <t>Bowes</t>
  </si>
  <si>
    <t>P Bowes v Malpas at Malpas, May 13th</t>
  </si>
  <si>
    <t>Britton</t>
  </si>
  <si>
    <t>E Stewart v Tintern at The Abbey, Jul 1st</t>
  </si>
  <si>
    <t>P Bowes</t>
  </si>
  <si>
    <t>D Britton</t>
  </si>
  <si>
    <t>E Stewart v Tintern at The Abbey, Jul 1 2012</t>
  </si>
  <si>
    <t>K Swain v D Powis at The Common, Aug 26th</t>
  </si>
  <si>
    <t>end 2012</t>
  </si>
  <si>
    <t>T Cox</t>
  </si>
  <si>
    <t>S Norman</t>
  </si>
  <si>
    <t>W Mason-Wilkes</t>
  </si>
  <si>
    <t>W Mason-W v Llanarth at Llanarth, Apr 28 2013</t>
  </si>
  <si>
    <t>E Stewart v Barry Wdrs at Sully Hosp, Sep 1 2013</t>
  </si>
  <si>
    <t>W Mason-W v Lisvane at St Mellons, Aug 11 2013</t>
  </si>
  <si>
    <t>K Swain v Whit Heath at Whit Hosp, Jun 9 2013</t>
  </si>
  <si>
    <t>Sixes - 2013</t>
  </si>
  <si>
    <t>Sixes - 2014</t>
  </si>
  <si>
    <t>W Mason-W v Consmen at Wenvoe, Jul 2 2014</t>
  </si>
  <si>
    <t>M Hard</t>
  </si>
  <si>
    <t>T Bamber</t>
  </si>
  <si>
    <t>K Swain v CBBs at Wenvoe, Aug 6 2015</t>
  </si>
  <si>
    <t>Sixes - 2015</t>
  </si>
  <si>
    <t>P Andrews</t>
  </si>
  <si>
    <t>end 2015</t>
  </si>
  <si>
    <t>K Swain v Whit Heath at Whit Hosp, Jun 7 2015</t>
  </si>
  <si>
    <t>Sixes - 2016</t>
  </si>
  <si>
    <t>W Mason-Wilkes v Bargoed at Wenvoe, May 8 2016</t>
  </si>
  <si>
    <t>K Swain v Rhiwbina at Blackweir, May 24 2016</t>
  </si>
  <si>
    <t>W Mason-Wilkes v Cavaliers at Cath School, Jul 3 2016</t>
  </si>
  <si>
    <t>Rumman</t>
  </si>
  <si>
    <t>Owens</t>
  </si>
  <si>
    <t>K Swain v D Powis at The Common, Aug 14 2016</t>
  </si>
  <si>
    <t>Afzaal R</t>
  </si>
  <si>
    <t>Owens R</t>
  </si>
  <si>
    <t>K Swain v D Powis at The Common, Aug 26th 2012</t>
  </si>
  <si>
    <t>Also</t>
  </si>
  <si>
    <t>Stewart</t>
  </si>
  <si>
    <t>end 2016</t>
  </si>
  <si>
    <t>Sixes - 2017</t>
  </si>
  <si>
    <t>Singh J</t>
  </si>
  <si>
    <t>Ellis</t>
  </si>
  <si>
    <t>Inam</t>
  </si>
  <si>
    <t>Day G</t>
  </si>
  <si>
    <t>Bywater</t>
  </si>
  <si>
    <t>W Mason-Wilkes v Eclipse at St Fagans, May 4 2017</t>
  </si>
  <si>
    <t>A Bywater v Cross Keys at Cross Keys, Aug 6 2017</t>
  </si>
  <si>
    <t>W Mason-Wilkes v Cross Keys at Cross Keys, Aug 6 2017</t>
  </si>
  <si>
    <t>W Mason-Wilkes v Medics at Blackweir, Jun 20 2017</t>
  </si>
  <si>
    <t>end usk</t>
  </si>
  <si>
    <t>Sixes - 2018</t>
  </si>
  <si>
    <t>Cullen</t>
  </si>
  <si>
    <t>Lewis</t>
  </si>
  <si>
    <t>Goad</t>
  </si>
  <si>
    <t>W Mason-Wilkes v Wick at Village Green, Aug 27 2018</t>
  </si>
  <si>
    <t>A Bywater v Wick at Village Green, Aug 27 2018</t>
  </si>
  <si>
    <t>G Loveridge v Barry Wdrs at Sully Hosp, Sep 2 2018</t>
  </si>
  <si>
    <t>end 2018</t>
  </si>
  <si>
    <t>Sixes - 2019</t>
  </si>
  <si>
    <t>Biggs</t>
  </si>
  <si>
    <t>Day</t>
  </si>
  <si>
    <t>King D</t>
  </si>
  <si>
    <t>G Loveridge v Malpas at Malpas, May 19 2019</t>
  </si>
  <si>
    <t>Biggs S</t>
  </si>
  <si>
    <t>Bowes P</t>
  </si>
  <si>
    <t>Brown R</t>
  </si>
  <si>
    <t>Breeze M</t>
  </si>
  <si>
    <t>Britton D</t>
  </si>
  <si>
    <t>Akbari A</t>
  </si>
  <si>
    <t>G Loveridge v Barry Wdrs at Sully Hosp, Sep 1 2019</t>
  </si>
  <si>
    <t>G Loveridge v Barry West End at Barry Island, July 7 2019</t>
  </si>
  <si>
    <t>end 2019</t>
  </si>
  <si>
    <t>Sixes - 2020</t>
  </si>
  <si>
    <t>end 2020</t>
  </si>
  <si>
    <t>Hodkinson</t>
  </si>
  <si>
    <t>Offley</t>
  </si>
  <si>
    <t>Clemens</t>
  </si>
  <si>
    <t>W Mason-Wilkes v Barry Wdrs at Sully Hosp, May 2nd 2021</t>
  </si>
  <si>
    <t>Sixes - 2021</t>
  </si>
  <si>
    <t>Clemens S</t>
  </si>
  <si>
    <t>Swain</t>
  </si>
  <si>
    <t>K Swain v Barry Wdrs at Sully Hosp, Sep 12th 2021</t>
  </si>
  <si>
    <t>end 2021</t>
  </si>
  <si>
    <t>Sixes - 2022</t>
  </si>
  <si>
    <t>Heath</t>
  </si>
  <si>
    <t>Finch</t>
  </si>
  <si>
    <t>Marugonda</t>
  </si>
  <si>
    <t>W Mason-Wilkes v Barry Wdrs at Sully Hosp, Aug 7th 2022</t>
  </si>
  <si>
    <t>W Mason-Wilkes v Chancellor's at Blackweir, Jun 23rd 2022</t>
  </si>
  <si>
    <t>Finch G</t>
  </si>
  <si>
    <t>Heath A</t>
  </si>
  <si>
    <t>Sixes - 2023</t>
  </si>
  <si>
    <t>Davies Rhys</t>
  </si>
  <si>
    <t>G Loveridge v D Powis at the Common, Jun 25th 2023</t>
  </si>
  <si>
    <t>Mhatre</t>
  </si>
  <si>
    <t>Sayers</t>
  </si>
  <si>
    <t>G Loveridge v Glenwood at Wenvoe, Jul 6th 2023</t>
  </si>
  <si>
    <t>Warren</t>
  </si>
  <si>
    <t>Beaumont</t>
  </si>
  <si>
    <t>R Sayers v Malpas at Malpas, Aug 13th 2023</t>
  </si>
  <si>
    <t>R Sayers v Hunlet at Huntley, Sep 9th 2023</t>
  </si>
  <si>
    <t>Warren L</t>
  </si>
  <si>
    <t>Sixes - 2024</t>
  </si>
  <si>
    <t>Grassam</t>
  </si>
  <si>
    <t>Lewis D</t>
  </si>
  <si>
    <t>Lewis J</t>
  </si>
  <si>
    <t>W Mason-Wilkes v Wick at Wick, Jun 9th 2024</t>
  </si>
  <si>
    <t>R Sayers v D Powis at The Common, Jun 23rd 2024</t>
  </si>
  <si>
    <t>Forster</t>
  </si>
  <si>
    <t>R Sayers v Cardiff at Forest Farm, Aug 27th 2024</t>
  </si>
  <si>
    <t>K Swain v Whit Heath at Whit Hosp, Sep 1st 2024</t>
  </si>
  <si>
    <t>Stagg</t>
  </si>
  <si>
    <t>J Lewis</t>
  </si>
  <si>
    <t>Sixes - 2025</t>
  </si>
  <si>
    <t>R Sayers v Lisvane at St Mellons, May 11th 2025</t>
  </si>
  <si>
    <t>Israil</t>
  </si>
  <si>
    <t>Davies R</t>
  </si>
  <si>
    <t>7 sixes or played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</si>
</sst>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8"/>
      <name val="Arial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7" fontId="0" fillId="0" borderId="0" xfId="0" applyNumberForma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workbookViewId="0">
      <selection activeCell="A2" sqref="A2"/>
    </sheetView>
  </sheetViews>
  <sheetFormatPr defaultRowHeight="13.2" x14ac:dyDescent="0.25"/>
  <cols>
    <col min="1" max="1" width="5.33203125" customWidth="1"/>
  </cols>
  <sheetData>
    <row r="1" spans="1:2" x14ac:dyDescent="0.25">
      <c r="A1" s="1" t="s">
        <v>58</v>
      </c>
    </row>
    <row r="3" spans="1:2" x14ac:dyDescent="0.25">
      <c r="A3">
        <v>1</v>
      </c>
      <c r="B3" t="s">
        <v>37</v>
      </c>
    </row>
    <row r="4" spans="1:2" x14ac:dyDescent="0.25">
      <c r="A4">
        <v>3</v>
      </c>
      <c r="B4" t="s">
        <v>38</v>
      </c>
    </row>
    <row r="5" spans="1:2" x14ac:dyDescent="0.25">
      <c r="A5">
        <v>4</v>
      </c>
      <c r="B5" t="s">
        <v>39</v>
      </c>
    </row>
    <row r="6" spans="1:2" x14ac:dyDescent="0.25">
      <c r="A6">
        <v>3</v>
      </c>
      <c r="B6" t="s">
        <v>40</v>
      </c>
    </row>
    <row r="7" spans="1:2" x14ac:dyDescent="0.25">
      <c r="A7">
        <v>1</v>
      </c>
      <c r="B7" t="s">
        <v>41</v>
      </c>
    </row>
    <row r="8" spans="1:2" x14ac:dyDescent="0.25">
      <c r="A8" s="1">
        <f>SUM(A3:A7)</f>
        <v>12</v>
      </c>
    </row>
    <row r="11" spans="1:2" x14ac:dyDescent="0.25">
      <c r="A11" t="s">
        <v>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0"/>
  <sheetViews>
    <sheetView zoomScale="95" workbookViewId="0">
      <selection activeCell="A15" sqref="A15"/>
    </sheetView>
  </sheetViews>
  <sheetFormatPr defaultRowHeight="13.2" x14ac:dyDescent="0.25"/>
  <cols>
    <col min="1" max="1" width="5.5546875" customWidth="1"/>
  </cols>
  <sheetData>
    <row r="1" spans="1:4" x14ac:dyDescent="0.25">
      <c r="A1" s="1" t="s">
        <v>31</v>
      </c>
    </row>
    <row r="2" spans="1:4" x14ac:dyDescent="0.25">
      <c r="A2">
        <v>1</v>
      </c>
      <c r="B2" t="s">
        <v>36</v>
      </c>
      <c r="C2" s="2"/>
      <c r="D2" s="3"/>
    </row>
    <row r="3" spans="1:4" x14ac:dyDescent="0.25">
      <c r="A3">
        <v>1</v>
      </c>
      <c r="B3" t="s">
        <v>1</v>
      </c>
      <c r="C3" s="2"/>
      <c r="D3" s="3"/>
    </row>
    <row r="4" spans="1:4" x14ac:dyDescent="0.25">
      <c r="A4">
        <v>1</v>
      </c>
      <c r="B4" t="s">
        <v>35</v>
      </c>
      <c r="C4" s="2"/>
      <c r="D4" s="3"/>
    </row>
    <row r="5" spans="1:4" x14ac:dyDescent="0.25">
      <c r="A5">
        <v>2</v>
      </c>
      <c r="B5" t="s">
        <v>18</v>
      </c>
    </row>
    <row r="6" spans="1:4" x14ac:dyDescent="0.25">
      <c r="A6">
        <v>2</v>
      </c>
      <c r="B6" t="s">
        <v>12</v>
      </c>
    </row>
    <row r="7" spans="1:4" x14ac:dyDescent="0.25">
      <c r="A7">
        <v>10</v>
      </c>
      <c r="B7" t="s">
        <v>4</v>
      </c>
    </row>
    <row r="8" spans="1:4" x14ac:dyDescent="0.25">
      <c r="A8">
        <v>11</v>
      </c>
      <c r="B8" t="s">
        <v>5</v>
      </c>
    </row>
    <row r="9" spans="1:4" x14ac:dyDescent="0.25">
      <c r="A9">
        <v>2</v>
      </c>
      <c r="B9" t="s">
        <v>13</v>
      </c>
    </row>
    <row r="10" spans="1:4" x14ac:dyDescent="0.25">
      <c r="A10">
        <v>3</v>
      </c>
      <c r="B10" t="s">
        <v>6</v>
      </c>
    </row>
    <row r="11" spans="1:4" x14ac:dyDescent="0.25">
      <c r="A11">
        <v>4</v>
      </c>
      <c r="B11" t="s">
        <v>7</v>
      </c>
    </row>
    <row r="12" spans="1:4" x14ac:dyDescent="0.25">
      <c r="A12">
        <v>1</v>
      </c>
      <c r="B12" t="s">
        <v>19</v>
      </c>
    </row>
    <row r="13" spans="1:4" x14ac:dyDescent="0.25">
      <c r="A13">
        <v>1</v>
      </c>
      <c r="B13" t="s">
        <v>8</v>
      </c>
    </row>
    <row r="14" spans="1:4" x14ac:dyDescent="0.25">
      <c r="A14" s="1">
        <f>SUM(A2:A13)</f>
        <v>39</v>
      </c>
    </row>
    <row r="17" spans="1:2" x14ac:dyDescent="0.25">
      <c r="A17" t="s">
        <v>9</v>
      </c>
    </row>
    <row r="19" spans="1:2" x14ac:dyDescent="0.25">
      <c r="A19">
        <v>6</v>
      </c>
      <c r="B19" t="s">
        <v>32</v>
      </c>
    </row>
    <row r="20" spans="1:2" x14ac:dyDescent="0.25">
      <c r="A20">
        <v>4</v>
      </c>
      <c r="B20" t="s">
        <v>33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9"/>
  <sheetViews>
    <sheetView workbookViewId="0">
      <selection activeCell="D31" sqref="D31"/>
    </sheetView>
  </sheetViews>
  <sheetFormatPr defaultRowHeight="13.2" x14ac:dyDescent="0.25"/>
  <cols>
    <col min="1" max="1" width="5.33203125" customWidth="1"/>
    <col min="2" max="2" width="10.6640625" customWidth="1"/>
    <col min="3" max="3" width="5.5546875" customWidth="1"/>
    <col min="4" max="4" width="6.5546875" customWidth="1"/>
  </cols>
  <sheetData>
    <row r="1" spans="1:4" x14ac:dyDescent="0.25">
      <c r="A1" s="1" t="s">
        <v>56</v>
      </c>
    </row>
    <row r="2" spans="1:4" x14ac:dyDescent="0.25">
      <c r="C2" s="2"/>
      <c r="D2" s="3"/>
    </row>
    <row r="3" spans="1:4" x14ac:dyDescent="0.25">
      <c r="A3">
        <v>1</v>
      </c>
      <c r="B3" t="s">
        <v>59</v>
      </c>
      <c r="C3" s="2"/>
      <c r="D3" s="3"/>
    </row>
    <row r="4" spans="1:4" x14ac:dyDescent="0.25">
      <c r="A4">
        <v>2</v>
      </c>
      <c r="B4" t="s">
        <v>36</v>
      </c>
      <c r="C4" s="2"/>
      <c r="D4" s="3"/>
    </row>
    <row r="5" spans="1:4" x14ac:dyDescent="0.25">
      <c r="A5">
        <v>10</v>
      </c>
      <c r="B5" t="s">
        <v>17</v>
      </c>
      <c r="C5" s="2"/>
      <c r="D5" s="3"/>
    </row>
    <row r="6" spans="1:4" x14ac:dyDescent="0.25">
      <c r="A6">
        <v>6</v>
      </c>
      <c r="B6" t="s">
        <v>1</v>
      </c>
      <c r="C6" s="2"/>
      <c r="D6" s="3"/>
    </row>
    <row r="7" spans="1:4" x14ac:dyDescent="0.25">
      <c r="A7">
        <v>6</v>
      </c>
      <c r="B7" t="s">
        <v>26</v>
      </c>
      <c r="C7" s="2"/>
      <c r="D7" s="3"/>
    </row>
    <row r="8" spans="1:4" x14ac:dyDescent="0.25">
      <c r="A8">
        <v>1</v>
      </c>
      <c r="B8" t="s">
        <v>12</v>
      </c>
      <c r="C8" s="2"/>
      <c r="D8" s="3"/>
    </row>
    <row r="9" spans="1:4" x14ac:dyDescent="0.25">
      <c r="A9">
        <v>1</v>
      </c>
      <c r="B9" t="s">
        <v>4</v>
      </c>
      <c r="C9" s="2"/>
      <c r="D9" s="3"/>
    </row>
    <row r="10" spans="1:4" x14ac:dyDescent="0.25">
      <c r="A10">
        <v>2</v>
      </c>
      <c r="B10" t="s">
        <v>5</v>
      </c>
      <c r="C10" s="2"/>
      <c r="D10" s="3"/>
    </row>
    <row r="11" spans="1:4" x14ac:dyDescent="0.25">
      <c r="A11">
        <v>1</v>
      </c>
      <c r="B11" t="s">
        <v>6</v>
      </c>
      <c r="C11" s="2"/>
      <c r="D11" s="3"/>
    </row>
    <row r="12" spans="1:4" x14ac:dyDescent="0.25">
      <c r="A12">
        <v>5</v>
      </c>
      <c r="B12" t="s">
        <v>7</v>
      </c>
    </row>
    <row r="13" spans="1:4" x14ac:dyDescent="0.25">
      <c r="A13">
        <v>7</v>
      </c>
      <c r="B13" t="s">
        <v>60</v>
      </c>
    </row>
    <row r="14" spans="1:4" x14ac:dyDescent="0.25">
      <c r="A14">
        <v>1</v>
      </c>
      <c r="B14" t="s">
        <v>19</v>
      </c>
    </row>
    <row r="15" spans="1:4" x14ac:dyDescent="0.25">
      <c r="A15" s="1">
        <f>SUM(A3:A14)</f>
        <v>43</v>
      </c>
    </row>
    <row r="18" spans="1:2" x14ac:dyDescent="0.25">
      <c r="A18" t="s">
        <v>9</v>
      </c>
    </row>
    <row r="19" spans="1:2" x14ac:dyDescent="0.25">
      <c r="A19">
        <v>6</v>
      </c>
      <c r="B19" t="s">
        <v>73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4"/>
  <sheetViews>
    <sheetView workbookViewId="0">
      <selection activeCell="B24" sqref="B24"/>
    </sheetView>
  </sheetViews>
  <sheetFormatPr defaultRowHeight="13.2" x14ac:dyDescent="0.25"/>
  <cols>
    <col min="1" max="1" width="4.5546875" customWidth="1"/>
    <col min="2" max="2" width="10.6640625" customWidth="1"/>
  </cols>
  <sheetData>
    <row r="1" spans="1:2" x14ac:dyDescent="0.25">
      <c r="A1" s="1" t="s">
        <v>62</v>
      </c>
    </row>
    <row r="2" spans="1:2" x14ac:dyDescent="0.25">
      <c r="A2">
        <v>1</v>
      </c>
      <c r="B2" t="s">
        <v>64</v>
      </c>
    </row>
    <row r="3" spans="1:2" x14ac:dyDescent="0.25">
      <c r="A3">
        <v>3</v>
      </c>
      <c r="B3" t="s">
        <v>57</v>
      </c>
    </row>
    <row r="4" spans="1:2" x14ac:dyDescent="0.25">
      <c r="A4">
        <v>2</v>
      </c>
      <c r="B4" t="s">
        <v>65</v>
      </c>
    </row>
    <row r="5" spans="1:2" x14ac:dyDescent="0.25">
      <c r="A5">
        <v>3</v>
      </c>
      <c r="B5" t="s">
        <v>17</v>
      </c>
    </row>
    <row r="6" spans="1:2" x14ac:dyDescent="0.25">
      <c r="A6">
        <v>5</v>
      </c>
      <c r="B6" t="s">
        <v>1</v>
      </c>
    </row>
    <row r="7" spans="1:2" x14ac:dyDescent="0.25">
      <c r="A7">
        <v>5</v>
      </c>
      <c r="B7" t="s">
        <v>35</v>
      </c>
    </row>
    <row r="8" spans="1:2" x14ac:dyDescent="0.25">
      <c r="A8">
        <v>8</v>
      </c>
      <c r="B8" t="s">
        <v>26</v>
      </c>
    </row>
    <row r="9" spans="1:2" x14ac:dyDescent="0.25">
      <c r="A9">
        <v>1</v>
      </c>
      <c r="B9" t="s">
        <v>18</v>
      </c>
    </row>
    <row r="10" spans="1:2" x14ac:dyDescent="0.25">
      <c r="A10">
        <v>1</v>
      </c>
      <c r="B10" t="s">
        <v>12</v>
      </c>
    </row>
    <row r="11" spans="1:2" x14ac:dyDescent="0.25">
      <c r="A11">
        <v>1</v>
      </c>
      <c r="B11" t="s">
        <v>4</v>
      </c>
    </row>
    <row r="12" spans="1:2" x14ac:dyDescent="0.25">
      <c r="A12">
        <v>2</v>
      </c>
      <c r="B12" t="s">
        <v>5</v>
      </c>
    </row>
    <row r="13" spans="1:2" x14ac:dyDescent="0.25">
      <c r="A13">
        <v>1</v>
      </c>
      <c r="B13" t="s">
        <v>63</v>
      </c>
    </row>
    <row r="14" spans="1:2" x14ac:dyDescent="0.25">
      <c r="A14">
        <v>1</v>
      </c>
      <c r="B14" t="s">
        <v>6</v>
      </c>
    </row>
    <row r="15" spans="1:2" x14ac:dyDescent="0.25">
      <c r="A15">
        <v>7</v>
      </c>
      <c r="B15" t="s">
        <v>7</v>
      </c>
    </row>
    <row r="16" spans="1:2" x14ac:dyDescent="0.25">
      <c r="A16">
        <v>1</v>
      </c>
      <c r="B16" t="s">
        <v>66</v>
      </c>
    </row>
    <row r="17" spans="1:3" x14ac:dyDescent="0.25">
      <c r="A17">
        <v>21</v>
      </c>
      <c r="B17" t="s">
        <v>60</v>
      </c>
    </row>
    <row r="18" spans="1:3" x14ac:dyDescent="0.25">
      <c r="A18" s="1">
        <f>SUM(A2:A17)</f>
        <v>63</v>
      </c>
    </row>
    <row r="20" spans="1:3" x14ac:dyDescent="0.25">
      <c r="A20" t="s">
        <v>68</v>
      </c>
    </row>
    <row r="21" spans="1:3" x14ac:dyDescent="0.25">
      <c r="A21">
        <v>9</v>
      </c>
      <c r="B21" t="s">
        <v>74</v>
      </c>
    </row>
    <row r="22" spans="1:3" x14ac:dyDescent="0.25">
      <c r="A22">
        <v>5</v>
      </c>
      <c r="B22" t="s">
        <v>75</v>
      </c>
    </row>
    <row r="23" spans="1:3" x14ac:dyDescent="0.25">
      <c r="A23">
        <v>4</v>
      </c>
      <c r="B23" t="s">
        <v>76</v>
      </c>
    </row>
    <row r="24" spans="1:3" x14ac:dyDescent="0.25">
      <c r="C24" t="s">
        <v>67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5"/>
  <sheetViews>
    <sheetView workbookViewId="0">
      <selection activeCell="E30" sqref="E30"/>
    </sheetView>
  </sheetViews>
  <sheetFormatPr defaultRowHeight="13.2" x14ac:dyDescent="0.25"/>
  <cols>
    <col min="1" max="1" width="4.6640625" customWidth="1"/>
  </cols>
  <sheetData>
    <row r="1" spans="1:2" x14ac:dyDescent="0.25">
      <c r="A1" s="1" t="s">
        <v>69</v>
      </c>
    </row>
    <row r="2" spans="1:2" x14ac:dyDescent="0.25">
      <c r="A2">
        <v>3</v>
      </c>
      <c r="B2" t="s">
        <v>57</v>
      </c>
    </row>
    <row r="3" spans="1:2" x14ac:dyDescent="0.25">
      <c r="A3">
        <v>1</v>
      </c>
      <c r="B3" t="s">
        <v>17</v>
      </c>
    </row>
    <row r="4" spans="1:2" x14ac:dyDescent="0.25">
      <c r="A4">
        <v>2</v>
      </c>
      <c r="B4" t="s">
        <v>1</v>
      </c>
    </row>
    <row r="5" spans="1:2" x14ac:dyDescent="0.25">
      <c r="A5">
        <v>4</v>
      </c>
      <c r="B5" t="s">
        <v>35</v>
      </c>
    </row>
    <row r="6" spans="1:2" x14ac:dyDescent="0.25">
      <c r="A6">
        <v>1</v>
      </c>
      <c r="B6" t="s">
        <v>12</v>
      </c>
    </row>
    <row r="7" spans="1:2" x14ac:dyDescent="0.25">
      <c r="A7">
        <v>2</v>
      </c>
      <c r="B7" t="s">
        <v>5</v>
      </c>
    </row>
    <row r="8" spans="1:2" x14ac:dyDescent="0.25">
      <c r="A8">
        <v>4</v>
      </c>
      <c r="B8" t="s">
        <v>13</v>
      </c>
    </row>
    <row r="9" spans="1:2" x14ac:dyDescent="0.25">
      <c r="A9">
        <v>1</v>
      </c>
      <c r="B9" t="s">
        <v>6</v>
      </c>
    </row>
    <row r="10" spans="1:2" x14ac:dyDescent="0.25">
      <c r="A10">
        <v>1</v>
      </c>
      <c r="B10" t="s">
        <v>7</v>
      </c>
    </row>
    <row r="11" spans="1:2" x14ac:dyDescent="0.25">
      <c r="A11">
        <v>2</v>
      </c>
      <c r="B11" t="s">
        <v>70</v>
      </c>
    </row>
    <row r="12" spans="1:2" x14ac:dyDescent="0.25">
      <c r="A12" s="1">
        <f>SUM(A2:A11)</f>
        <v>21</v>
      </c>
    </row>
    <row r="14" spans="1:2" x14ac:dyDescent="0.25">
      <c r="A14" t="s">
        <v>9</v>
      </c>
    </row>
    <row r="15" spans="1:2" x14ac:dyDescent="0.25">
      <c r="A15">
        <v>4</v>
      </c>
      <c r="B15" t="s">
        <v>77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6"/>
  <sheetViews>
    <sheetView workbookViewId="0">
      <selection activeCell="E31" sqref="E31"/>
    </sheetView>
  </sheetViews>
  <sheetFormatPr defaultRowHeight="13.2" x14ac:dyDescent="0.25"/>
  <cols>
    <col min="1" max="1" width="6" customWidth="1"/>
  </cols>
  <sheetData>
    <row r="1" spans="1:2" x14ac:dyDescent="0.25">
      <c r="A1" s="1" t="s">
        <v>78</v>
      </c>
    </row>
    <row r="2" spans="1:2" x14ac:dyDescent="0.25">
      <c r="A2" s="4">
        <v>1</v>
      </c>
      <c r="B2" t="s">
        <v>57</v>
      </c>
    </row>
    <row r="3" spans="1:2" x14ac:dyDescent="0.25">
      <c r="A3" s="4">
        <v>1</v>
      </c>
      <c r="B3" t="s">
        <v>65</v>
      </c>
    </row>
    <row r="4" spans="1:2" x14ac:dyDescent="0.25">
      <c r="A4" s="4">
        <v>1</v>
      </c>
      <c r="B4" t="s">
        <v>36</v>
      </c>
    </row>
    <row r="5" spans="1:2" x14ac:dyDescent="0.25">
      <c r="A5" s="4">
        <v>1</v>
      </c>
      <c r="B5" t="s">
        <v>1</v>
      </c>
    </row>
    <row r="6" spans="1:2" x14ac:dyDescent="0.25">
      <c r="A6">
        <v>1</v>
      </c>
      <c r="B6" t="s">
        <v>12</v>
      </c>
    </row>
    <row r="7" spans="1:2" x14ac:dyDescent="0.25">
      <c r="A7">
        <v>3</v>
      </c>
      <c r="B7" t="s">
        <v>5</v>
      </c>
    </row>
    <row r="8" spans="1:2" x14ac:dyDescent="0.25">
      <c r="A8">
        <v>1</v>
      </c>
      <c r="B8" t="s">
        <v>81</v>
      </c>
    </row>
    <row r="9" spans="1:2" x14ac:dyDescent="0.25">
      <c r="A9">
        <v>2</v>
      </c>
      <c r="B9" t="s">
        <v>79</v>
      </c>
    </row>
    <row r="10" spans="1:2" x14ac:dyDescent="0.25">
      <c r="A10">
        <v>3</v>
      </c>
      <c r="B10" t="s">
        <v>6</v>
      </c>
    </row>
    <row r="11" spans="1:2" x14ac:dyDescent="0.25">
      <c r="A11">
        <v>5</v>
      </c>
      <c r="B11" t="s">
        <v>7</v>
      </c>
    </row>
    <row r="12" spans="1:2" x14ac:dyDescent="0.25">
      <c r="A12">
        <v>6</v>
      </c>
      <c r="B12" t="s">
        <v>80</v>
      </c>
    </row>
    <row r="13" spans="1:2" x14ac:dyDescent="0.25">
      <c r="A13">
        <v>2</v>
      </c>
      <c r="B13" t="s">
        <v>19</v>
      </c>
    </row>
    <row r="14" spans="1:2" x14ac:dyDescent="0.25">
      <c r="A14" s="1">
        <f>SUM(A2:A13)</f>
        <v>27</v>
      </c>
    </row>
    <row r="16" spans="1:2" x14ac:dyDescent="0.25">
      <c r="A16" t="s">
        <v>9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8"/>
  <sheetViews>
    <sheetView workbookViewId="0">
      <selection activeCell="F31" sqref="F31"/>
    </sheetView>
  </sheetViews>
  <sheetFormatPr defaultRowHeight="13.2" x14ac:dyDescent="0.25"/>
  <sheetData>
    <row r="1" spans="1:2" x14ac:dyDescent="0.25">
      <c r="A1" s="1" t="s">
        <v>82</v>
      </c>
    </row>
    <row r="2" spans="1:2" x14ac:dyDescent="0.25">
      <c r="A2" s="4"/>
    </row>
    <row r="3" spans="1:2" x14ac:dyDescent="0.25">
      <c r="A3" s="4">
        <v>2</v>
      </c>
      <c r="B3" t="s">
        <v>17</v>
      </c>
    </row>
    <row r="4" spans="1:2" x14ac:dyDescent="0.25">
      <c r="A4" s="4">
        <v>1</v>
      </c>
      <c r="B4" t="s">
        <v>26</v>
      </c>
    </row>
    <row r="5" spans="1:2" x14ac:dyDescent="0.25">
      <c r="A5" s="4">
        <v>1</v>
      </c>
      <c r="B5" t="s">
        <v>83</v>
      </c>
    </row>
    <row r="6" spans="1:2" x14ac:dyDescent="0.25">
      <c r="A6">
        <v>2</v>
      </c>
      <c r="B6" t="s">
        <v>12</v>
      </c>
    </row>
    <row r="7" spans="1:2" x14ac:dyDescent="0.25">
      <c r="A7">
        <v>1</v>
      </c>
      <c r="B7" t="s">
        <v>84</v>
      </c>
    </row>
    <row r="8" spans="1:2" x14ac:dyDescent="0.25">
      <c r="A8">
        <v>1</v>
      </c>
      <c r="B8" t="s">
        <v>5</v>
      </c>
    </row>
    <row r="9" spans="1:2" x14ac:dyDescent="0.25">
      <c r="A9">
        <v>1</v>
      </c>
      <c r="B9" t="s">
        <v>81</v>
      </c>
    </row>
    <row r="10" spans="1:2" x14ac:dyDescent="0.25">
      <c r="A10">
        <v>1</v>
      </c>
      <c r="B10" t="s">
        <v>85</v>
      </c>
    </row>
    <row r="11" spans="1:2" x14ac:dyDescent="0.25">
      <c r="A11">
        <v>3</v>
      </c>
      <c r="B11" t="s">
        <v>86</v>
      </c>
    </row>
    <row r="12" spans="1:2" x14ac:dyDescent="0.25">
      <c r="A12">
        <v>2</v>
      </c>
      <c r="B12" t="s">
        <v>6</v>
      </c>
    </row>
    <row r="13" spans="1:2" x14ac:dyDescent="0.25">
      <c r="A13">
        <v>1</v>
      </c>
      <c r="B13" t="s">
        <v>7</v>
      </c>
    </row>
    <row r="14" spans="1:2" x14ac:dyDescent="0.25">
      <c r="A14">
        <v>5</v>
      </c>
      <c r="B14" t="s">
        <v>80</v>
      </c>
    </row>
    <row r="15" spans="1:2" x14ac:dyDescent="0.25">
      <c r="A15">
        <v>3</v>
      </c>
      <c r="B15" t="s">
        <v>19</v>
      </c>
    </row>
    <row r="16" spans="1:2" x14ac:dyDescent="0.25">
      <c r="A16" s="1">
        <f>SUM(A2:A15)</f>
        <v>24</v>
      </c>
    </row>
    <row r="18" spans="1:1" x14ac:dyDescent="0.25">
      <c r="A18" t="s">
        <v>9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4"/>
  <sheetViews>
    <sheetView workbookViewId="0">
      <selection activeCell="F30" sqref="F30"/>
    </sheetView>
  </sheetViews>
  <sheetFormatPr defaultRowHeight="13.2" x14ac:dyDescent="0.25"/>
  <cols>
    <col min="1" max="1" width="6.109375" customWidth="1"/>
    <col min="2" max="2" width="12.6640625" customWidth="1"/>
  </cols>
  <sheetData>
    <row r="1" spans="1:2" x14ac:dyDescent="0.25">
      <c r="A1" s="1" t="s">
        <v>87</v>
      </c>
    </row>
    <row r="2" spans="1:2" x14ac:dyDescent="0.25">
      <c r="A2" s="4"/>
    </row>
    <row r="3" spans="1:2" x14ac:dyDescent="0.25">
      <c r="A3" s="4">
        <v>1</v>
      </c>
      <c r="B3" t="s">
        <v>17</v>
      </c>
    </row>
    <row r="4" spans="1:2" x14ac:dyDescent="0.25">
      <c r="A4" s="4">
        <v>11</v>
      </c>
      <c r="B4" t="s">
        <v>1</v>
      </c>
    </row>
    <row r="5" spans="1:2" x14ac:dyDescent="0.25">
      <c r="A5" s="4">
        <v>5</v>
      </c>
      <c r="B5" t="s">
        <v>5</v>
      </c>
    </row>
    <row r="6" spans="1:2" x14ac:dyDescent="0.25">
      <c r="A6">
        <v>2</v>
      </c>
      <c r="B6" t="s">
        <v>81</v>
      </c>
    </row>
    <row r="7" spans="1:2" x14ac:dyDescent="0.25">
      <c r="A7">
        <v>3</v>
      </c>
      <c r="B7" t="s">
        <v>86</v>
      </c>
    </row>
    <row r="8" spans="1:2" x14ac:dyDescent="0.25">
      <c r="A8">
        <v>2</v>
      </c>
      <c r="B8" t="s">
        <v>7</v>
      </c>
    </row>
    <row r="9" spans="1:2" x14ac:dyDescent="0.25">
      <c r="A9">
        <v>9</v>
      </c>
      <c r="B9" t="s">
        <v>80</v>
      </c>
    </row>
    <row r="10" spans="1:2" x14ac:dyDescent="0.25">
      <c r="A10">
        <v>1</v>
      </c>
      <c r="B10" t="s">
        <v>90</v>
      </c>
    </row>
    <row r="11" spans="1:2" x14ac:dyDescent="0.25">
      <c r="A11" s="1">
        <f>SUM(A2:A10)</f>
        <v>34</v>
      </c>
    </row>
    <row r="13" spans="1:2" x14ac:dyDescent="0.25">
      <c r="A13" t="s">
        <v>9</v>
      </c>
    </row>
    <row r="14" spans="1:2" x14ac:dyDescent="0.25">
      <c r="A14">
        <v>7</v>
      </c>
      <c r="B14" t="s">
        <v>88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21"/>
  <sheetViews>
    <sheetView workbookViewId="0">
      <selection activeCell="G30" sqref="G30"/>
    </sheetView>
  </sheetViews>
  <sheetFormatPr defaultRowHeight="13.2" x14ac:dyDescent="0.25"/>
  <cols>
    <col min="1" max="1" width="5.33203125" customWidth="1"/>
  </cols>
  <sheetData>
    <row r="1" spans="1:2" x14ac:dyDescent="0.25">
      <c r="A1" s="1" t="s">
        <v>91</v>
      </c>
    </row>
    <row r="2" spans="1:2" x14ac:dyDescent="0.25">
      <c r="A2" s="1"/>
    </row>
    <row r="3" spans="1:2" x14ac:dyDescent="0.25">
      <c r="A3" s="4">
        <v>2</v>
      </c>
      <c r="B3" t="s">
        <v>92</v>
      </c>
    </row>
    <row r="4" spans="1:2" x14ac:dyDescent="0.25">
      <c r="A4" s="4">
        <v>3</v>
      </c>
      <c r="B4" t="s">
        <v>1</v>
      </c>
    </row>
    <row r="5" spans="1:2" x14ac:dyDescent="0.25">
      <c r="A5" s="4">
        <v>1</v>
      </c>
      <c r="B5" t="s">
        <v>26</v>
      </c>
    </row>
    <row r="6" spans="1:2" x14ac:dyDescent="0.25">
      <c r="A6" s="4">
        <v>1</v>
      </c>
      <c r="B6" t="s">
        <v>83</v>
      </c>
    </row>
    <row r="7" spans="1:2" x14ac:dyDescent="0.25">
      <c r="A7" s="4">
        <v>1</v>
      </c>
      <c r="B7" t="s">
        <v>18</v>
      </c>
    </row>
    <row r="8" spans="1:2" x14ac:dyDescent="0.25">
      <c r="A8" s="4">
        <v>1</v>
      </c>
      <c r="B8" t="s">
        <v>12</v>
      </c>
    </row>
    <row r="9" spans="1:2" x14ac:dyDescent="0.25">
      <c r="A9" s="4">
        <v>2</v>
      </c>
      <c r="B9" t="s">
        <v>5</v>
      </c>
    </row>
    <row r="10" spans="1:2" x14ac:dyDescent="0.25">
      <c r="A10">
        <v>2</v>
      </c>
      <c r="B10" t="s">
        <v>81</v>
      </c>
    </row>
    <row r="11" spans="1:2" x14ac:dyDescent="0.25">
      <c r="A11">
        <v>5</v>
      </c>
      <c r="B11" t="s">
        <v>86</v>
      </c>
    </row>
    <row r="12" spans="1:2" x14ac:dyDescent="0.25">
      <c r="A12">
        <v>2</v>
      </c>
      <c r="B12" t="s">
        <v>7</v>
      </c>
    </row>
    <row r="13" spans="1:2" x14ac:dyDescent="0.25">
      <c r="A13">
        <v>4</v>
      </c>
      <c r="B13" t="s">
        <v>94</v>
      </c>
    </row>
    <row r="14" spans="1:2" x14ac:dyDescent="0.25">
      <c r="A14">
        <v>12</v>
      </c>
      <c r="B14" t="s">
        <v>80</v>
      </c>
    </row>
    <row r="15" spans="1:2" x14ac:dyDescent="0.25">
      <c r="A15">
        <v>5</v>
      </c>
      <c r="B15" t="s">
        <v>19</v>
      </c>
    </row>
    <row r="16" spans="1:2" x14ac:dyDescent="0.25">
      <c r="A16" s="1">
        <f>SUM(A3:A15)</f>
        <v>41</v>
      </c>
    </row>
    <row r="18" spans="1:2" x14ac:dyDescent="0.25">
      <c r="A18" t="s">
        <v>9</v>
      </c>
    </row>
    <row r="19" spans="1:2" x14ac:dyDescent="0.25">
      <c r="A19">
        <v>4</v>
      </c>
      <c r="B19" t="s">
        <v>93</v>
      </c>
    </row>
    <row r="21" spans="1:2" x14ac:dyDescent="0.25">
      <c r="B21" t="s">
        <v>95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22"/>
  <sheetViews>
    <sheetView workbookViewId="0">
      <selection activeCell="F28" sqref="F28"/>
    </sheetView>
  </sheetViews>
  <sheetFormatPr defaultRowHeight="13.2" x14ac:dyDescent="0.25"/>
  <cols>
    <col min="1" max="1" width="6.33203125" customWidth="1"/>
  </cols>
  <sheetData>
    <row r="1" spans="1:2" x14ac:dyDescent="0.25">
      <c r="A1" s="1" t="s">
        <v>96</v>
      </c>
    </row>
    <row r="2" spans="1:2" x14ac:dyDescent="0.25">
      <c r="A2" s="1"/>
    </row>
    <row r="3" spans="1:2" x14ac:dyDescent="0.25">
      <c r="A3" s="4">
        <v>4</v>
      </c>
      <c r="B3" t="s">
        <v>92</v>
      </c>
    </row>
    <row r="4" spans="1:2" x14ac:dyDescent="0.25">
      <c r="A4" s="4">
        <v>1</v>
      </c>
      <c r="B4" t="s">
        <v>103</v>
      </c>
    </row>
    <row r="5" spans="1:2" x14ac:dyDescent="0.25">
      <c r="A5" s="4">
        <v>1</v>
      </c>
      <c r="B5" t="s">
        <v>1</v>
      </c>
    </row>
    <row r="6" spans="1:2" x14ac:dyDescent="0.25">
      <c r="A6" s="4">
        <v>1</v>
      </c>
      <c r="B6" t="s">
        <v>83</v>
      </c>
    </row>
    <row r="7" spans="1:2" x14ac:dyDescent="0.25">
      <c r="A7" s="4">
        <v>1</v>
      </c>
      <c r="B7" t="s">
        <v>12</v>
      </c>
    </row>
    <row r="8" spans="1:2" x14ac:dyDescent="0.25">
      <c r="A8" s="4">
        <v>1</v>
      </c>
      <c r="B8" t="s">
        <v>97</v>
      </c>
    </row>
    <row r="9" spans="1:2" x14ac:dyDescent="0.25">
      <c r="A9" s="4">
        <v>1</v>
      </c>
      <c r="B9" t="s">
        <v>104</v>
      </c>
    </row>
    <row r="10" spans="1:2" x14ac:dyDescent="0.25">
      <c r="A10" s="4">
        <v>5</v>
      </c>
      <c r="B10" t="s">
        <v>5</v>
      </c>
    </row>
    <row r="11" spans="1:2" x14ac:dyDescent="0.25">
      <c r="A11" s="4">
        <v>15</v>
      </c>
      <c r="B11" t="s">
        <v>98</v>
      </c>
    </row>
    <row r="12" spans="1:2" x14ac:dyDescent="0.25">
      <c r="A12" s="4">
        <v>5</v>
      </c>
      <c r="B12" t="s">
        <v>81</v>
      </c>
    </row>
    <row r="13" spans="1:2" x14ac:dyDescent="0.25">
      <c r="A13">
        <v>10</v>
      </c>
      <c r="B13" t="s">
        <v>94</v>
      </c>
    </row>
    <row r="14" spans="1:2" x14ac:dyDescent="0.25">
      <c r="A14">
        <v>19</v>
      </c>
      <c r="B14" t="s">
        <v>80</v>
      </c>
    </row>
    <row r="15" spans="1:2" x14ac:dyDescent="0.25">
      <c r="A15" s="1">
        <f>SUM(A3:A14)</f>
        <v>64</v>
      </c>
    </row>
    <row r="17" spans="1:2" x14ac:dyDescent="0.25">
      <c r="A17" t="s">
        <v>9</v>
      </c>
    </row>
    <row r="18" spans="1:2" x14ac:dyDescent="0.25">
      <c r="A18">
        <v>8</v>
      </c>
      <c r="B18" t="s">
        <v>99</v>
      </c>
    </row>
    <row r="19" spans="1:2" x14ac:dyDescent="0.25">
      <c r="A19">
        <v>4</v>
      </c>
      <c r="B19" t="s">
        <v>100</v>
      </c>
    </row>
    <row r="20" spans="1:2" x14ac:dyDescent="0.25">
      <c r="A20">
        <v>4</v>
      </c>
      <c r="B20" t="s">
        <v>101</v>
      </c>
    </row>
    <row r="21" spans="1:2" x14ac:dyDescent="0.25">
      <c r="A21">
        <v>4</v>
      </c>
      <c r="B21" t="s">
        <v>102</v>
      </c>
    </row>
    <row r="22" spans="1:2" x14ac:dyDescent="0.25">
      <c r="B22" t="s">
        <v>95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5"/>
  <sheetViews>
    <sheetView workbookViewId="0">
      <selection activeCell="D13" sqref="D13"/>
    </sheetView>
  </sheetViews>
  <sheetFormatPr defaultRowHeight="13.2" x14ac:dyDescent="0.25"/>
  <cols>
    <col min="1" max="1" width="5.33203125" customWidth="1"/>
    <col min="2" max="2" width="10.88671875" customWidth="1"/>
  </cols>
  <sheetData>
    <row r="1" spans="1:4" x14ac:dyDescent="0.25">
      <c r="A1" s="1" t="s">
        <v>107</v>
      </c>
    </row>
    <row r="2" spans="1:4" x14ac:dyDescent="0.25">
      <c r="A2" s="1"/>
      <c r="C2" s="2" t="s">
        <v>122</v>
      </c>
      <c r="D2">
        <v>2011</v>
      </c>
    </row>
    <row r="3" spans="1:4" x14ac:dyDescent="0.25">
      <c r="A3" s="4">
        <v>1</v>
      </c>
      <c r="B3" t="s">
        <v>110</v>
      </c>
    </row>
    <row r="4" spans="1:4" x14ac:dyDescent="0.25">
      <c r="A4" s="4">
        <v>1</v>
      </c>
      <c r="B4" t="s">
        <v>92</v>
      </c>
    </row>
    <row r="5" spans="1:4" x14ac:dyDescent="0.25">
      <c r="A5" s="4">
        <v>5</v>
      </c>
      <c r="B5" t="s">
        <v>103</v>
      </c>
    </row>
    <row r="6" spans="1:4" x14ac:dyDescent="0.25">
      <c r="A6" s="4">
        <v>6</v>
      </c>
      <c r="B6" t="s">
        <v>1</v>
      </c>
    </row>
    <row r="7" spans="1:4" x14ac:dyDescent="0.25">
      <c r="A7" s="4">
        <v>1</v>
      </c>
      <c r="B7" t="s">
        <v>18</v>
      </c>
    </row>
    <row r="8" spans="1:4" x14ac:dyDescent="0.25">
      <c r="A8" s="4">
        <v>1</v>
      </c>
      <c r="B8" t="s">
        <v>12</v>
      </c>
    </row>
    <row r="9" spans="1:4" x14ac:dyDescent="0.25">
      <c r="A9" s="4">
        <v>12</v>
      </c>
      <c r="B9" t="s">
        <v>109</v>
      </c>
    </row>
    <row r="10" spans="1:4" x14ac:dyDescent="0.25">
      <c r="A10" s="4">
        <v>1</v>
      </c>
      <c r="B10" t="s">
        <v>5</v>
      </c>
    </row>
    <row r="11" spans="1:4" x14ac:dyDescent="0.25">
      <c r="A11" s="4">
        <v>7</v>
      </c>
      <c r="B11" t="s">
        <v>108</v>
      </c>
    </row>
    <row r="12" spans="1:4" x14ac:dyDescent="0.25">
      <c r="A12" s="4">
        <v>1</v>
      </c>
      <c r="B12" t="s">
        <v>112</v>
      </c>
    </row>
    <row r="13" spans="1:4" x14ac:dyDescent="0.25">
      <c r="A13" s="4">
        <v>1</v>
      </c>
      <c r="B13" t="s">
        <v>85</v>
      </c>
    </row>
    <row r="14" spans="1:4" x14ac:dyDescent="0.25">
      <c r="A14" s="4">
        <v>2</v>
      </c>
      <c r="B14" t="s">
        <v>86</v>
      </c>
    </row>
    <row r="15" spans="1:4" x14ac:dyDescent="0.25">
      <c r="A15" s="4">
        <v>1</v>
      </c>
      <c r="B15" t="s">
        <v>7</v>
      </c>
    </row>
    <row r="16" spans="1:4" x14ac:dyDescent="0.25">
      <c r="A16">
        <v>10</v>
      </c>
      <c r="B16" t="s">
        <v>94</v>
      </c>
    </row>
    <row r="17" spans="1:2" x14ac:dyDescent="0.25">
      <c r="A17">
        <v>27</v>
      </c>
      <c r="B17" t="s">
        <v>80</v>
      </c>
    </row>
    <row r="18" spans="1:2" x14ac:dyDescent="0.25">
      <c r="A18" s="1">
        <f>SUM(A3:A17)</f>
        <v>77</v>
      </c>
    </row>
    <row r="20" spans="1:2" x14ac:dyDescent="0.25">
      <c r="A20" t="s">
        <v>9</v>
      </c>
    </row>
    <row r="21" spans="1:2" x14ac:dyDescent="0.25">
      <c r="A21">
        <v>7</v>
      </c>
      <c r="B21" t="s">
        <v>121</v>
      </c>
    </row>
    <row r="22" spans="1:2" x14ac:dyDescent="0.25">
      <c r="A22">
        <v>5</v>
      </c>
      <c r="B22" t="s">
        <v>115</v>
      </c>
    </row>
    <row r="23" spans="1:2" x14ac:dyDescent="0.25">
      <c r="A23">
        <v>5</v>
      </c>
      <c r="B23" t="s">
        <v>114</v>
      </c>
    </row>
    <row r="24" spans="1:2" x14ac:dyDescent="0.25">
      <c r="A24">
        <v>5</v>
      </c>
      <c r="B24" t="s">
        <v>111</v>
      </c>
    </row>
    <row r="25" spans="1:2" x14ac:dyDescent="0.25">
      <c r="A25">
        <v>4</v>
      </c>
      <c r="B25" t="s">
        <v>113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C17" sqref="C17"/>
    </sheetView>
  </sheetViews>
  <sheetFormatPr defaultRowHeight="13.2" x14ac:dyDescent="0.25"/>
  <cols>
    <col min="1" max="1" width="5.6640625" customWidth="1"/>
  </cols>
  <sheetData>
    <row r="1" spans="1:2" x14ac:dyDescent="0.25">
      <c r="A1" s="1" t="s">
        <v>51</v>
      </c>
    </row>
    <row r="3" spans="1:2" x14ac:dyDescent="0.25">
      <c r="A3">
        <v>15</v>
      </c>
      <c r="B3" t="s">
        <v>42</v>
      </c>
    </row>
    <row r="4" spans="1:2" x14ac:dyDescent="0.25">
      <c r="A4">
        <v>1</v>
      </c>
      <c r="B4" t="s">
        <v>38</v>
      </c>
    </row>
    <row r="5" spans="1:2" x14ac:dyDescent="0.25">
      <c r="A5">
        <v>6</v>
      </c>
      <c r="B5" t="s">
        <v>43</v>
      </c>
    </row>
    <row r="6" spans="1:2" x14ac:dyDescent="0.25">
      <c r="A6">
        <v>3</v>
      </c>
      <c r="B6" t="s">
        <v>39</v>
      </c>
    </row>
    <row r="7" spans="1:2" x14ac:dyDescent="0.25">
      <c r="A7" s="1">
        <f>SUM(A3:A6)</f>
        <v>25</v>
      </c>
    </row>
    <row r="9" spans="1:2" x14ac:dyDescent="0.25">
      <c r="A9" t="s">
        <v>9</v>
      </c>
    </row>
    <row r="11" spans="1:2" x14ac:dyDescent="0.25">
      <c r="A11">
        <v>6</v>
      </c>
      <c r="B11" t="s">
        <v>44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5"/>
  <sheetViews>
    <sheetView workbookViewId="0">
      <selection activeCell="C20" sqref="C20"/>
    </sheetView>
  </sheetViews>
  <sheetFormatPr defaultRowHeight="13.2" x14ac:dyDescent="0.25"/>
  <cols>
    <col min="1" max="1" width="5.44140625" customWidth="1"/>
    <col min="2" max="2" width="12.44140625" customWidth="1"/>
  </cols>
  <sheetData>
    <row r="1" spans="1:5" x14ac:dyDescent="0.25">
      <c r="A1" s="1" t="s">
        <v>124</v>
      </c>
    </row>
    <row r="2" spans="1:5" x14ac:dyDescent="0.25">
      <c r="A2" s="1"/>
      <c r="C2" s="7" t="s">
        <v>133</v>
      </c>
      <c r="D2" s="3"/>
      <c r="E2" s="4"/>
    </row>
    <row r="3" spans="1:5" x14ac:dyDescent="0.25">
      <c r="A3" s="4">
        <v>6</v>
      </c>
      <c r="B3" s="4" t="s">
        <v>125</v>
      </c>
    </row>
    <row r="4" spans="1:5" x14ac:dyDescent="0.25">
      <c r="A4" s="4">
        <v>4</v>
      </c>
      <c r="B4" s="4" t="s">
        <v>127</v>
      </c>
    </row>
    <row r="5" spans="1:5" x14ac:dyDescent="0.25">
      <c r="A5" s="4">
        <v>3</v>
      </c>
      <c r="B5" t="s">
        <v>1</v>
      </c>
    </row>
    <row r="6" spans="1:5" x14ac:dyDescent="0.25">
      <c r="A6" s="4">
        <v>9</v>
      </c>
      <c r="B6" t="s">
        <v>108</v>
      </c>
    </row>
    <row r="7" spans="1:5" x14ac:dyDescent="0.25">
      <c r="A7" s="4">
        <v>1</v>
      </c>
      <c r="B7" s="4" t="s">
        <v>81</v>
      </c>
    </row>
    <row r="8" spans="1:5" x14ac:dyDescent="0.25">
      <c r="A8">
        <v>6</v>
      </c>
      <c r="B8" t="s">
        <v>94</v>
      </c>
    </row>
    <row r="9" spans="1:5" x14ac:dyDescent="0.25">
      <c r="A9">
        <v>12</v>
      </c>
      <c r="B9" t="s">
        <v>80</v>
      </c>
    </row>
    <row r="10" spans="1:5" x14ac:dyDescent="0.25">
      <c r="A10" s="1">
        <f>SUM(A3:A9)</f>
        <v>41</v>
      </c>
    </row>
    <row r="12" spans="1:5" x14ac:dyDescent="0.25">
      <c r="A12" t="s">
        <v>9</v>
      </c>
    </row>
    <row r="13" spans="1:5" x14ac:dyDescent="0.25">
      <c r="A13">
        <v>5</v>
      </c>
      <c r="B13" s="4" t="s">
        <v>132</v>
      </c>
    </row>
    <row r="14" spans="1:5" x14ac:dyDescent="0.25">
      <c r="A14">
        <v>5</v>
      </c>
      <c r="B14" s="4" t="s">
        <v>128</v>
      </c>
    </row>
    <row r="15" spans="1:5" x14ac:dyDescent="0.25">
      <c r="A15">
        <v>4</v>
      </c>
      <c r="B15" s="4" t="s">
        <v>126</v>
      </c>
    </row>
  </sheetData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22"/>
  <sheetViews>
    <sheetView workbookViewId="0">
      <selection activeCell="C7" sqref="C7"/>
    </sheetView>
  </sheetViews>
  <sheetFormatPr defaultRowHeight="13.2" x14ac:dyDescent="0.25"/>
  <cols>
    <col min="2" max="2" width="15.88671875" customWidth="1"/>
  </cols>
  <sheetData>
    <row r="1" spans="1:2" x14ac:dyDescent="0.25">
      <c r="A1" s="1" t="s">
        <v>141</v>
      </c>
    </row>
    <row r="2" spans="1:2" x14ac:dyDescent="0.25">
      <c r="A2" s="1"/>
    </row>
    <row r="3" spans="1:2" x14ac:dyDescent="0.25">
      <c r="A3">
        <v>1</v>
      </c>
      <c r="B3" s="4" t="s">
        <v>129</v>
      </c>
    </row>
    <row r="4" spans="1:2" x14ac:dyDescent="0.25">
      <c r="A4">
        <v>1</v>
      </c>
      <c r="B4" t="s">
        <v>134</v>
      </c>
    </row>
    <row r="6" spans="1:2" x14ac:dyDescent="0.25">
      <c r="A6">
        <v>4</v>
      </c>
      <c r="B6" t="s">
        <v>1</v>
      </c>
    </row>
    <row r="7" spans="1:2" x14ac:dyDescent="0.25">
      <c r="A7">
        <v>2</v>
      </c>
      <c r="B7" t="s">
        <v>18</v>
      </c>
    </row>
    <row r="8" spans="1:2" x14ac:dyDescent="0.25">
      <c r="A8">
        <v>1</v>
      </c>
      <c r="B8" t="s">
        <v>12</v>
      </c>
    </row>
    <row r="9" spans="1:2" x14ac:dyDescent="0.25">
      <c r="A9">
        <v>4</v>
      </c>
      <c r="B9" t="s">
        <v>5</v>
      </c>
    </row>
    <row r="10" spans="1:2" x14ac:dyDescent="0.25">
      <c r="A10">
        <v>1</v>
      </c>
      <c r="B10" t="s">
        <v>98</v>
      </c>
    </row>
    <row r="11" spans="1:2" x14ac:dyDescent="0.25">
      <c r="A11">
        <v>18</v>
      </c>
      <c r="B11" t="s">
        <v>136</v>
      </c>
    </row>
    <row r="12" spans="1:2" x14ac:dyDescent="0.25">
      <c r="A12">
        <v>1</v>
      </c>
      <c r="B12" t="s">
        <v>135</v>
      </c>
    </row>
    <row r="13" spans="1:2" x14ac:dyDescent="0.25">
      <c r="A13">
        <v>2</v>
      </c>
      <c r="B13" t="s">
        <v>13</v>
      </c>
    </row>
    <row r="14" spans="1:2" x14ac:dyDescent="0.25">
      <c r="A14">
        <v>11</v>
      </c>
      <c r="B14" t="s">
        <v>94</v>
      </c>
    </row>
    <row r="15" spans="1:2" x14ac:dyDescent="0.25">
      <c r="A15">
        <v>6</v>
      </c>
      <c r="B15" t="s">
        <v>80</v>
      </c>
    </row>
    <row r="16" spans="1:2" x14ac:dyDescent="0.25">
      <c r="A16" s="1">
        <f>SUM(A3:A15)</f>
        <v>52</v>
      </c>
    </row>
    <row r="18" spans="1:2" x14ac:dyDescent="0.25">
      <c r="A18" s="5" t="s">
        <v>9</v>
      </c>
    </row>
    <row r="19" spans="1:2" x14ac:dyDescent="0.25">
      <c r="A19">
        <v>5</v>
      </c>
      <c r="B19" t="s">
        <v>137</v>
      </c>
    </row>
    <row r="20" spans="1:2" x14ac:dyDescent="0.25">
      <c r="A20">
        <v>4</v>
      </c>
      <c r="B20" t="s">
        <v>138</v>
      </c>
    </row>
    <row r="21" spans="1:2" x14ac:dyDescent="0.25">
      <c r="A21">
        <v>4</v>
      </c>
      <c r="B21" t="s">
        <v>139</v>
      </c>
    </row>
    <row r="22" spans="1:2" x14ac:dyDescent="0.25">
      <c r="A22">
        <v>4</v>
      </c>
      <c r="B22" t="s">
        <v>140</v>
      </c>
    </row>
  </sheetData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7"/>
  <sheetViews>
    <sheetView workbookViewId="0">
      <selection activeCell="H34" sqref="H34"/>
    </sheetView>
  </sheetViews>
  <sheetFormatPr defaultRowHeight="13.2" x14ac:dyDescent="0.25"/>
  <sheetData>
    <row r="1" spans="1:2" x14ac:dyDescent="0.25">
      <c r="A1" s="1" t="s">
        <v>142</v>
      </c>
    </row>
    <row r="2" spans="1:2" x14ac:dyDescent="0.25">
      <c r="A2" s="1"/>
    </row>
    <row r="3" spans="1:2" x14ac:dyDescent="0.25">
      <c r="B3" s="4"/>
    </row>
    <row r="4" spans="1:2" x14ac:dyDescent="0.25">
      <c r="A4">
        <v>1</v>
      </c>
      <c r="B4" t="s">
        <v>145</v>
      </c>
    </row>
    <row r="5" spans="1:2" x14ac:dyDescent="0.25">
      <c r="A5">
        <v>1</v>
      </c>
      <c r="B5" t="s">
        <v>130</v>
      </c>
    </row>
    <row r="6" spans="1:2" x14ac:dyDescent="0.25">
      <c r="A6">
        <v>2</v>
      </c>
      <c r="B6" t="s">
        <v>144</v>
      </c>
    </row>
    <row r="7" spans="1:2" x14ac:dyDescent="0.25">
      <c r="A7">
        <v>1</v>
      </c>
      <c r="B7" t="s">
        <v>18</v>
      </c>
    </row>
    <row r="8" spans="1:2" x14ac:dyDescent="0.25">
      <c r="A8">
        <v>1</v>
      </c>
      <c r="B8" t="s">
        <v>5</v>
      </c>
    </row>
    <row r="9" spans="1:2" x14ac:dyDescent="0.25">
      <c r="A9">
        <v>3</v>
      </c>
      <c r="B9" s="4" t="s">
        <v>98</v>
      </c>
    </row>
    <row r="10" spans="1:2" x14ac:dyDescent="0.25">
      <c r="A10">
        <v>16</v>
      </c>
      <c r="B10" t="s">
        <v>136</v>
      </c>
    </row>
    <row r="11" spans="1:2" x14ac:dyDescent="0.25">
      <c r="A11">
        <v>6</v>
      </c>
      <c r="B11" t="s">
        <v>94</v>
      </c>
    </row>
    <row r="12" spans="1:2" x14ac:dyDescent="0.25">
      <c r="A12">
        <v>10</v>
      </c>
      <c r="B12" t="s">
        <v>80</v>
      </c>
    </row>
    <row r="13" spans="1:2" x14ac:dyDescent="0.25">
      <c r="A13" s="1">
        <f>SUM(A3:A12)</f>
        <v>41</v>
      </c>
    </row>
    <row r="16" spans="1:2" x14ac:dyDescent="0.25">
      <c r="A16" s="5" t="s">
        <v>9</v>
      </c>
    </row>
    <row r="17" spans="1:2" x14ac:dyDescent="0.25">
      <c r="A17">
        <v>4</v>
      </c>
      <c r="B17" t="s">
        <v>143</v>
      </c>
    </row>
  </sheetData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15"/>
  <sheetViews>
    <sheetView workbookViewId="0">
      <selection activeCell="G31" sqref="G31"/>
    </sheetView>
  </sheetViews>
  <sheetFormatPr defaultRowHeight="13.2" x14ac:dyDescent="0.25"/>
  <cols>
    <col min="1" max="1" width="6.6640625" customWidth="1"/>
  </cols>
  <sheetData>
    <row r="1" spans="1:3" x14ac:dyDescent="0.25">
      <c r="A1" s="1" t="s">
        <v>147</v>
      </c>
    </row>
    <row r="2" spans="1:3" x14ac:dyDescent="0.25">
      <c r="A2" s="1"/>
      <c r="C2" s="4" t="s">
        <v>149</v>
      </c>
    </row>
    <row r="3" spans="1:3" x14ac:dyDescent="0.25">
      <c r="B3" s="4"/>
    </row>
    <row r="4" spans="1:3" x14ac:dyDescent="0.25">
      <c r="A4">
        <v>3</v>
      </c>
      <c r="B4" t="s">
        <v>148</v>
      </c>
    </row>
    <row r="5" spans="1:3" x14ac:dyDescent="0.25">
      <c r="A5">
        <v>2</v>
      </c>
      <c r="B5" t="s">
        <v>103</v>
      </c>
    </row>
    <row r="6" spans="1:3" x14ac:dyDescent="0.25">
      <c r="A6">
        <v>3</v>
      </c>
      <c r="B6" t="s">
        <v>5</v>
      </c>
    </row>
    <row r="7" spans="1:3" x14ac:dyDescent="0.25">
      <c r="A7">
        <v>7</v>
      </c>
      <c r="B7" t="s">
        <v>136</v>
      </c>
    </row>
    <row r="8" spans="1:3" x14ac:dyDescent="0.25">
      <c r="A8">
        <v>8</v>
      </c>
      <c r="B8" t="s">
        <v>94</v>
      </c>
    </row>
    <row r="9" spans="1:3" x14ac:dyDescent="0.25">
      <c r="A9">
        <v>20</v>
      </c>
      <c r="B9" t="s">
        <v>80</v>
      </c>
    </row>
    <row r="10" spans="1:3" x14ac:dyDescent="0.25">
      <c r="A10" s="1">
        <f>SUM(A3:A9)</f>
        <v>43</v>
      </c>
    </row>
    <row r="13" spans="1:3" x14ac:dyDescent="0.25">
      <c r="A13" s="5" t="s">
        <v>9</v>
      </c>
    </row>
    <row r="14" spans="1:3" x14ac:dyDescent="0.25">
      <c r="A14">
        <v>4</v>
      </c>
      <c r="B14" t="s">
        <v>146</v>
      </c>
    </row>
    <row r="15" spans="1:3" x14ac:dyDescent="0.25">
      <c r="A15">
        <v>4</v>
      </c>
      <c r="B15" t="s">
        <v>150</v>
      </c>
    </row>
  </sheetData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8"/>
  <sheetViews>
    <sheetView workbookViewId="0">
      <selection activeCell="G10" sqref="G10"/>
    </sheetView>
  </sheetViews>
  <sheetFormatPr defaultRowHeight="13.2" x14ac:dyDescent="0.25"/>
  <sheetData>
    <row r="1" spans="1:3" x14ac:dyDescent="0.25">
      <c r="A1" s="1" t="s">
        <v>151</v>
      </c>
    </row>
    <row r="2" spans="1:3" x14ac:dyDescent="0.25">
      <c r="A2" s="1"/>
      <c r="C2" s="4" t="s">
        <v>163</v>
      </c>
    </row>
    <row r="3" spans="1:3" x14ac:dyDescent="0.25">
      <c r="B3" s="4"/>
    </row>
    <row r="4" spans="1:3" x14ac:dyDescent="0.25">
      <c r="A4">
        <v>1</v>
      </c>
      <c r="B4" t="s">
        <v>103</v>
      </c>
    </row>
    <row r="5" spans="1:3" x14ac:dyDescent="0.25">
      <c r="A5">
        <v>4</v>
      </c>
      <c r="B5" t="s">
        <v>5</v>
      </c>
    </row>
    <row r="6" spans="1:3" x14ac:dyDescent="0.25">
      <c r="A6">
        <v>22</v>
      </c>
      <c r="B6" t="s">
        <v>136</v>
      </c>
    </row>
    <row r="7" spans="1:3" x14ac:dyDescent="0.25">
      <c r="A7">
        <v>1</v>
      </c>
      <c r="B7" t="s">
        <v>156</v>
      </c>
    </row>
    <row r="8" spans="1:3" x14ac:dyDescent="0.25">
      <c r="A8">
        <v>1</v>
      </c>
      <c r="B8" t="s">
        <v>155</v>
      </c>
    </row>
    <row r="9" spans="1:3" x14ac:dyDescent="0.25">
      <c r="A9">
        <v>1</v>
      </c>
      <c r="B9" t="s">
        <v>162</v>
      </c>
    </row>
    <row r="10" spans="1:3" x14ac:dyDescent="0.25">
      <c r="A10">
        <v>20</v>
      </c>
      <c r="B10" t="s">
        <v>80</v>
      </c>
    </row>
    <row r="11" spans="1:3" x14ac:dyDescent="0.25">
      <c r="A11" s="1">
        <f>SUM(A3:A10)</f>
        <v>50</v>
      </c>
    </row>
    <row r="14" spans="1:3" x14ac:dyDescent="0.25">
      <c r="A14" s="5" t="s">
        <v>9</v>
      </c>
    </row>
    <row r="15" spans="1:3" x14ac:dyDescent="0.25">
      <c r="A15">
        <v>8</v>
      </c>
      <c r="B15" t="s">
        <v>152</v>
      </c>
    </row>
    <row r="16" spans="1:3" x14ac:dyDescent="0.25">
      <c r="A16">
        <v>8</v>
      </c>
      <c r="B16" t="s">
        <v>153</v>
      </c>
    </row>
    <row r="17" spans="1:2" x14ac:dyDescent="0.25">
      <c r="A17">
        <v>5</v>
      </c>
      <c r="B17" t="s">
        <v>157</v>
      </c>
    </row>
    <row r="18" spans="1:2" x14ac:dyDescent="0.25">
      <c r="A18">
        <v>4</v>
      </c>
      <c r="B18" t="s">
        <v>154</v>
      </c>
    </row>
  </sheetData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19"/>
  <sheetViews>
    <sheetView workbookViewId="0">
      <selection activeCell="D21" sqref="D21"/>
    </sheetView>
  </sheetViews>
  <sheetFormatPr defaultRowHeight="13.2" x14ac:dyDescent="0.25"/>
  <sheetData>
    <row r="1" spans="1:3" x14ac:dyDescent="0.25">
      <c r="A1" s="1" t="s">
        <v>164</v>
      </c>
    </row>
    <row r="2" spans="1:3" x14ac:dyDescent="0.25">
      <c r="A2" s="1"/>
      <c r="C2" s="4" t="s">
        <v>174</v>
      </c>
    </row>
    <row r="3" spans="1:3" x14ac:dyDescent="0.25">
      <c r="A3">
        <v>7</v>
      </c>
      <c r="B3" s="4" t="s">
        <v>169</v>
      </c>
    </row>
    <row r="4" spans="1:3" x14ac:dyDescent="0.25">
      <c r="A4">
        <v>3</v>
      </c>
      <c r="B4" t="s">
        <v>168</v>
      </c>
    </row>
    <row r="5" spans="1:3" x14ac:dyDescent="0.25">
      <c r="A5">
        <v>2</v>
      </c>
      <c r="B5" t="s">
        <v>166</v>
      </c>
    </row>
    <row r="6" spans="1:3" x14ac:dyDescent="0.25">
      <c r="A6">
        <v>1</v>
      </c>
      <c r="B6" t="s">
        <v>167</v>
      </c>
    </row>
    <row r="7" spans="1:3" x14ac:dyDescent="0.25">
      <c r="A7">
        <v>20</v>
      </c>
      <c r="B7" t="s">
        <v>136</v>
      </c>
    </row>
    <row r="8" spans="1:3" x14ac:dyDescent="0.25">
      <c r="A8">
        <v>2</v>
      </c>
      <c r="B8" t="s">
        <v>156</v>
      </c>
    </row>
    <row r="9" spans="1:3" x14ac:dyDescent="0.25">
      <c r="A9">
        <v>3</v>
      </c>
      <c r="B9" t="s">
        <v>165</v>
      </c>
    </row>
    <row r="10" spans="1:3" x14ac:dyDescent="0.25">
      <c r="A10">
        <v>8</v>
      </c>
      <c r="B10" t="s">
        <v>162</v>
      </c>
    </row>
    <row r="11" spans="1:3" x14ac:dyDescent="0.25">
      <c r="A11">
        <v>4</v>
      </c>
      <c r="B11" t="s">
        <v>80</v>
      </c>
    </row>
    <row r="12" spans="1:3" x14ac:dyDescent="0.25">
      <c r="A12" s="1">
        <f>SUM(A3:A11)</f>
        <v>50</v>
      </c>
    </row>
    <row r="15" spans="1:3" x14ac:dyDescent="0.25">
      <c r="A15" s="5" t="s">
        <v>9</v>
      </c>
    </row>
    <row r="16" spans="1:3" x14ac:dyDescent="0.25">
      <c r="A16">
        <v>4</v>
      </c>
      <c r="B16" t="s">
        <v>170</v>
      </c>
    </row>
    <row r="17" spans="1:2" x14ac:dyDescent="0.25">
      <c r="A17">
        <v>4</v>
      </c>
      <c r="B17" t="s">
        <v>173</v>
      </c>
    </row>
    <row r="18" spans="1:2" x14ac:dyDescent="0.25">
      <c r="A18">
        <v>4</v>
      </c>
      <c r="B18" t="s">
        <v>171</v>
      </c>
    </row>
    <row r="19" spans="1:2" x14ac:dyDescent="0.25">
      <c r="A19">
        <v>4</v>
      </c>
      <c r="B19" t="s">
        <v>172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17"/>
  <sheetViews>
    <sheetView zoomScale="90" zoomScaleNormal="90" workbookViewId="0">
      <selection activeCell="B5" sqref="B5:B6"/>
    </sheetView>
  </sheetViews>
  <sheetFormatPr defaultRowHeight="13.2" x14ac:dyDescent="0.25"/>
  <cols>
    <col min="1" max="1" width="6.109375" customWidth="1"/>
  </cols>
  <sheetData>
    <row r="1" spans="1:3" x14ac:dyDescent="0.25">
      <c r="A1" s="1" t="s">
        <v>175</v>
      </c>
    </row>
    <row r="2" spans="1:3" x14ac:dyDescent="0.25">
      <c r="A2" s="1"/>
      <c r="C2" s="4" t="s">
        <v>182</v>
      </c>
    </row>
    <row r="3" spans="1:3" x14ac:dyDescent="0.25">
      <c r="A3">
        <v>13</v>
      </c>
      <c r="B3" s="4" t="s">
        <v>169</v>
      </c>
    </row>
    <row r="4" spans="1:3" x14ac:dyDescent="0.25">
      <c r="A4">
        <v>1</v>
      </c>
      <c r="B4" s="4" t="s">
        <v>176</v>
      </c>
    </row>
    <row r="5" spans="1:3" x14ac:dyDescent="0.25">
      <c r="A5">
        <v>3</v>
      </c>
      <c r="B5" t="s">
        <v>178</v>
      </c>
    </row>
    <row r="6" spans="1:3" x14ac:dyDescent="0.25">
      <c r="A6">
        <v>2</v>
      </c>
      <c r="B6" t="s">
        <v>177</v>
      </c>
    </row>
    <row r="7" spans="1:3" x14ac:dyDescent="0.25">
      <c r="A7">
        <v>12</v>
      </c>
      <c r="B7" t="s">
        <v>98</v>
      </c>
    </row>
    <row r="8" spans="1:3" x14ac:dyDescent="0.25">
      <c r="A8">
        <v>14</v>
      </c>
      <c r="B8" t="s">
        <v>136</v>
      </c>
    </row>
    <row r="9" spans="1:3" x14ac:dyDescent="0.25">
      <c r="A9">
        <v>3</v>
      </c>
      <c r="B9" t="s">
        <v>81</v>
      </c>
    </row>
    <row r="10" spans="1:3" x14ac:dyDescent="0.25">
      <c r="A10">
        <v>8</v>
      </c>
      <c r="B10" t="s">
        <v>80</v>
      </c>
    </row>
    <row r="11" spans="1:3" x14ac:dyDescent="0.25">
      <c r="A11" s="1">
        <f>SUM(A3:A10)</f>
        <v>56</v>
      </c>
    </row>
    <row r="14" spans="1:3" x14ac:dyDescent="0.25">
      <c r="A14" s="5" t="s">
        <v>9</v>
      </c>
    </row>
    <row r="15" spans="1:3" x14ac:dyDescent="0.25">
      <c r="A15">
        <v>5</v>
      </c>
      <c r="B15" t="s">
        <v>179</v>
      </c>
    </row>
    <row r="16" spans="1:3" x14ac:dyDescent="0.25">
      <c r="A16">
        <v>4</v>
      </c>
      <c r="B16" t="s">
        <v>180</v>
      </c>
    </row>
    <row r="17" spans="1:2" x14ac:dyDescent="0.25">
      <c r="A17">
        <v>4</v>
      </c>
      <c r="B17" t="s">
        <v>181</v>
      </c>
    </row>
  </sheetData>
  <pageMargins left="1.3779527559055118" right="0.98425196850393704" top="0.98425196850393704" bottom="0.98425196850393704" header="0.51181102362204722" footer="0.5118110236220472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9"/>
  <sheetViews>
    <sheetView zoomScale="90" zoomScaleNormal="90" workbookViewId="0">
      <selection activeCell="H16" sqref="H16"/>
    </sheetView>
  </sheetViews>
  <sheetFormatPr defaultRowHeight="13.2" x14ac:dyDescent="0.25"/>
  <cols>
    <col min="1" max="1" width="5.5546875" customWidth="1"/>
  </cols>
  <sheetData>
    <row r="1" spans="1:3" x14ac:dyDescent="0.25">
      <c r="A1" s="1" t="s">
        <v>183</v>
      </c>
    </row>
    <row r="2" spans="1:3" x14ac:dyDescent="0.25">
      <c r="A2" s="1"/>
      <c r="C2" s="4" t="s">
        <v>196</v>
      </c>
    </row>
    <row r="3" spans="1:3" x14ac:dyDescent="0.25">
      <c r="A3" s="4">
        <v>2</v>
      </c>
      <c r="B3" s="4" t="s">
        <v>184</v>
      </c>
      <c r="C3" s="4"/>
    </row>
    <row r="4" spans="1:3" x14ac:dyDescent="0.25">
      <c r="A4">
        <v>4</v>
      </c>
      <c r="B4" s="4" t="s">
        <v>169</v>
      </c>
    </row>
    <row r="5" spans="1:3" x14ac:dyDescent="0.25">
      <c r="A5">
        <v>1</v>
      </c>
      <c r="B5" s="4" t="s">
        <v>185</v>
      </c>
    </row>
    <row r="6" spans="1:3" x14ac:dyDescent="0.25">
      <c r="A6">
        <v>1</v>
      </c>
      <c r="B6" s="4" t="s">
        <v>186</v>
      </c>
    </row>
    <row r="7" spans="1:3" x14ac:dyDescent="0.25">
      <c r="A7">
        <v>4</v>
      </c>
      <c r="B7" t="s">
        <v>177</v>
      </c>
    </row>
    <row r="8" spans="1:3" x14ac:dyDescent="0.25">
      <c r="A8">
        <v>21</v>
      </c>
      <c r="B8" t="s">
        <v>98</v>
      </c>
    </row>
    <row r="9" spans="1:3" x14ac:dyDescent="0.25">
      <c r="A9">
        <v>16</v>
      </c>
      <c r="B9" t="s">
        <v>136</v>
      </c>
    </row>
    <row r="10" spans="1:3" x14ac:dyDescent="0.25">
      <c r="A10">
        <v>2</v>
      </c>
      <c r="B10" s="4" t="s">
        <v>156</v>
      </c>
    </row>
    <row r="11" spans="1:3" x14ac:dyDescent="0.25">
      <c r="A11">
        <v>1</v>
      </c>
      <c r="B11" s="4" t="s">
        <v>162</v>
      </c>
    </row>
    <row r="12" spans="1:3" x14ac:dyDescent="0.25">
      <c r="A12">
        <v>9</v>
      </c>
      <c r="B12" t="s">
        <v>80</v>
      </c>
    </row>
    <row r="13" spans="1:3" x14ac:dyDescent="0.25">
      <c r="A13" s="1">
        <f>SUM(A3:A12)</f>
        <v>61</v>
      </c>
    </row>
    <row r="16" spans="1:3" x14ac:dyDescent="0.25">
      <c r="A16" s="5" t="s">
        <v>9</v>
      </c>
    </row>
    <row r="17" spans="1:2" x14ac:dyDescent="0.25">
      <c r="A17" s="4">
        <v>5</v>
      </c>
      <c r="B17" t="s">
        <v>194</v>
      </c>
    </row>
    <row r="18" spans="1:2" x14ac:dyDescent="0.25">
      <c r="A18">
        <v>5</v>
      </c>
      <c r="B18" s="4" t="s">
        <v>187</v>
      </c>
    </row>
    <row r="19" spans="1:2" x14ac:dyDescent="0.25">
      <c r="A19">
        <v>4</v>
      </c>
      <c r="B19" s="4" t="s">
        <v>195</v>
      </c>
    </row>
  </sheetData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15"/>
  <sheetViews>
    <sheetView zoomScale="90" zoomScaleNormal="90" workbookViewId="0">
      <selection activeCell="F12" sqref="F12"/>
    </sheetView>
  </sheetViews>
  <sheetFormatPr defaultRowHeight="13.2" x14ac:dyDescent="0.25"/>
  <cols>
    <col min="1" max="1" width="5.109375" customWidth="1"/>
  </cols>
  <sheetData>
    <row r="1" spans="1:3" x14ac:dyDescent="0.25">
      <c r="A1" s="1" t="s">
        <v>197</v>
      </c>
    </row>
    <row r="2" spans="1:3" x14ac:dyDescent="0.25">
      <c r="A2" s="1"/>
      <c r="C2" s="4" t="s">
        <v>198</v>
      </c>
    </row>
    <row r="3" spans="1:3" x14ac:dyDescent="0.25">
      <c r="A3">
        <v>1</v>
      </c>
      <c r="B3" s="4" t="s">
        <v>199</v>
      </c>
    </row>
    <row r="4" spans="1:3" x14ac:dyDescent="0.25">
      <c r="A4">
        <v>1</v>
      </c>
      <c r="B4" t="s">
        <v>177</v>
      </c>
    </row>
    <row r="5" spans="1:3" x14ac:dyDescent="0.25">
      <c r="A5">
        <v>5</v>
      </c>
      <c r="B5" t="s">
        <v>98</v>
      </c>
    </row>
    <row r="6" spans="1:3" x14ac:dyDescent="0.25">
      <c r="A6">
        <v>6</v>
      </c>
      <c r="B6" t="s">
        <v>136</v>
      </c>
    </row>
    <row r="7" spans="1:3" x14ac:dyDescent="0.25">
      <c r="A7">
        <v>1</v>
      </c>
      <c r="B7" s="4" t="s">
        <v>200</v>
      </c>
    </row>
    <row r="8" spans="1:3" x14ac:dyDescent="0.25">
      <c r="A8">
        <v>1</v>
      </c>
      <c r="B8" s="4" t="s">
        <v>156</v>
      </c>
    </row>
    <row r="9" spans="1:3" x14ac:dyDescent="0.25">
      <c r="A9" s="1">
        <f>SUM(A3:A8)</f>
        <v>15</v>
      </c>
    </row>
    <row r="12" spans="1:3" x14ac:dyDescent="0.25">
      <c r="A12" s="5" t="s">
        <v>9</v>
      </c>
    </row>
    <row r="13" spans="1:3" x14ac:dyDescent="0.25">
      <c r="A13" s="4"/>
    </row>
    <row r="14" spans="1:3" x14ac:dyDescent="0.25">
      <c r="B14" s="4"/>
    </row>
    <row r="15" spans="1:3" x14ac:dyDescent="0.25">
      <c r="B15" s="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9"/>
  <sheetViews>
    <sheetView zoomScale="90" zoomScaleNormal="90" workbookViewId="0">
      <selection activeCell="E12" sqref="E12"/>
    </sheetView>
  </sheetViews>
  <sheetFormatPr defaultRowHeight="13.2" x14ac:dyDescent="0.25"/>
  <cols>
    <col min="1" max="1" width="7.21875" customWidth="1"/>
    <col min="2" max="2" width="14.21875" customWidth="1"/>
  </cols>
  <sheetData>
    <row r="1" spans="1:3" x14ac:dyDescent="0.25">
      <c r="A1" s="1" t="s">
        <v>203</v>
      </c>
    </row>
    <row r="2" spans="1:3" x14ac:dyDescent="0.25">
      <c r="A2" s="1"/>
      <c r="C2" s="4" t="s">
        <v>207</v>
      </c>
    </row>
    <row r="3" spans="1:3" x14ac:dyDescent="0.25">
      <c r="A3">
        <v>1</v>
      </c>
      <c r="B3" t="s">
        <v>201</v>
      </c>
    </row>
    <row r="4" spans="1:3" x14ac:dyDescent="0.25">
      <c r="A4">
        <v>2</v>
      </c>
      <c r="B4" t="s">
        <v>176</v>
      </c>
    </row>
    <row r="5" spans="1:3" x14ac:dyDescent="0.25">
      <c r="A5">
        <v>2</v>
      </c>
      <c r="B5" s="4" t="s">
        <v>199</v>
      </c>
    </row>
    <row r="6" spans="1:3" x14ac:dyDescent="0.25">
      <c r="A6">
        <v>4</v>
      </c>
      <c r="B6" t="s">
        <v>177</v>
      </c>
    </row>
    <row r="7" spans="1:3" x14ac:dyDescent="0.25">
      <c r="A7">
        <v>2</v>
      </c>
      <c r="B7" t="s">
        <v>98</v>
      </c>
    </row>
    <row r="8" spans="1:3" x14ac:dyDescent="0.25">
      <c r="A8">
        <v>16</v>
      </c>
      <c r="B8" t="s">
        <v>136</v>
      </c>
    </row>
    <row r="9" spans="1:3" x14ac:dyDescent="0.25">
      <c r="A9">
        <v>1</v>
      </c>
      <c r="B9" s="4" t="s">
        <v>81</v>
      </c>
    </row>
    <row r="10" spans="1:3" x14ac:dyDescent="0.25">
      <c r="A10">
        <v>2</v>
      </c>
      <c r="B10" s="4" t="s">
        <v>156</v>
      </c>
    </row>
    <row r="11" spans="1:3" x14ac:dyDescent="0.25">
      <c r="A11">
        <v>3</v>
      </c>
      <c r="B11" s="4" t="s">
        <v>162</v>
      </c>
    </row>
    <row r="12" spans="1:3" x14ac:dyDescent="0.25">
      <c r="A12">
        <v>6</v>
      </c>
      <c r="B12" s="4" t="s">
        <v>205</v>
      </c>
    </row>
    <row r="13" spans="1:3" x14ac:dyDescent="0.25">
      <c r="A13" s="1">
        <f>SUM(A3:A12)</f>
        <v>39</v>
      </c>
    </row>
    <row r="16" spans="1:3" x14ac:dyDescent="0.25">
      <c r="A16" s="5" t="s">
        <v>9</v>
      </c>
    </row>
    <row r="18" spans="1:2" x14ac:dyDescent="0.25">
      <c r="A18">
        <v>7</v>
      </c>
      <c r="B18" t="s">
        <v>202</v>
      </c>
    </row>
    <row r="19" spans="1:2" x14ac:dyDescent="0.25">
      <c r="A19">
        <v>6</v>
      </c>
      <c r="B19" t="s">
        <v>206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A5" sqref="A5"/>
    </sheetView>
  </sheetViews>
  <sheetFormatPr defaultRowHeight="13.2" x14ac:dyDescent="0.25"/>
  <cols>
    <col min="1" max="1" width="5.5546875" customWidth="1"/>
  </cols>
  <sheetData>
    <row r="1" spans="1:2" x14ac:dyDescent="0.25">
      <c r="A1" s="1" t="s">
        <v>52</v>
      </c>
    </row>
    <row r="3" spans="1:2" x14ac:dyDescent="0.25">
      <c r="A3">
        <v>18</v>
      </c>
      <c r="B3" t="s">
        <v>42</v>
      </c>
    </row>
    <row r="4" spans="1:2" x14ac:dyDescent="0.25">
      <c r="A4">
        <v>1</v>
      </c>
      <c r="B4" t="s">
        <v>46</v>
      </c>
    </row>
    <row r="5" spans="1:2" x14ac:dyDescent="0.25">
      <c r="A5">
        <v>2</v>
      </c>
      <c r="B5" t="s">
        <v>12</v>
      </c>
    </row>
    <row r="6" spans="1:2" x14ac:dyDescent="0.25">
      <c r="A6">
        <v>1</v>
      </c>
      <c r="B6" t="s">
        <v>43</v>
      </c>
    </row>
    <row r="7" spans="1:2" x14ac:dyDescent="0.25">
      <c r="A7">
        <v>1</v>
      </c>
      <c r="B7" t="s">
        <v>39</v>
      </c>
    </row>
    <row r="8" spans="1:2" x14ac:dyDescent="0.25">
      <c r="A8">
        <v>1</v>
      </c>
      <c r="B8" t="s">
        <v>40</v>
      </c>
    </row>
    <row r="9" spans="1:2" x14ac:dyDescent="0.25">
      <c r="A9">
        <v>3</v>
      </c>
      <c r="B9" t="s">
        <v>48</v>
      </c>
    </row>
    <row r="10" spans="1:2" x14ac:dyDescent="0.25">
      <c r="A10">
        <v>1</v>
      </c>
      <c r="B10" t="s">
        <v>47</v>
      </c>
    </row>
    <row r="11" spans="1:2" x14ac:dyDescent="0.25">
      <c r="A11" s="1">
        <f>SUM(A3:A10)</f>
        <v>28</v>
      </c>
    </row>
    <row r="15" spans="1:2" x14ac:dyDescent="0.25">
      <c r="A15" t="s">
        <v>9</v>
      </c>
    </row>
    <row r="17" spans="1:2" x14ac:dyDescent="0.25">
      <c r="A17">
        <v>10</v>
      </c>
      <c r="B17" t="s">
        <v>49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19"/>
  <sheetViews>
    <sheetView workbookViewId="0">
      <selection activeCell="A12" sqref="A12"/>
    </sheetView>
  </sheetViews>
  <sheetFormatPr defaultRowHeight="13.2" x14ac:dyDescent="0.25"/>
  <cols>
    <col min="1" max="1" width="5.44140625" customWidth="1"/>
  </cols>
  <sheetData>
    <row r="1" spans="1:3" x14ac:dyDescent="0.25">
      <c r="A1" s="1" t="s">
        <v>208</v>
      </c>
    </row>
    <row r="2" spans="1:3" x14ac:dyDescent="0.25">
      <c r="A2" s="1"/>
      <c r="C2" s="4" t="s">
        <v>122</v>
      </c>
    </row>
    <row r="3" spans="1:3" x14ac:dyDescent="0.25">
      <c r="A3">
        <v>1</v>
      </c>
      <c r="B3" t="s">
        <v>184</v>
      </c>
    </row>
    <row r="4" spans="1:3" x14ac:dyDescent="0.25">
      <c r="A4">
        <v>1</v>
      </c>
      <c r="B4" t="s">
        <v>185</v>
      </c>
    </row>
    <row r="5" spans="1:3" x14ac:dyDescent="0.25">
      <c r="A5">
        <v>2</v>
      </c>
      <c r="B5" t="s">
        <v>210</v>
      </c>
    </row>
    <row r="6" spans="1:3" x14ac:dyDescent="0.25">
      <c r="A6">
        <v>1</v>
      </c>
      <c r="B6" t="s">
        <v>209</v>
      </c>
    </row>
    <row r="7" spans="1:3" x14ac:dyDescent="0.25">
      <c r="A7">
        <v>3</v>
      </c>
      <c r="B7" s="4" t="s">
        <v>199</v>
      </c>
    </row>
    <row r="8" spans="1:3" x14ac:dyDescent="0.25">
      <c r="A8">
        <v>17</v>
      </c>
      <c r="B8" t="s">
        <v>98</v>
      </c>
    </row>
    <row r="9" spans="1:3" x14ac:dyDescent="0.25">
      <c r="A9">
        <v>3</v>
      </c>
      <c r="B9" t="s">
        <v>211</v>
      </c>
    </row>
    <row r="10" spans="1:3" x14ac:dyDescent="0.25">
      <c r="A10">
        <v>26</v>
      </c>
      <c r="B10" t="s">
        <v>136</v>
      </c>
    </row>
    <row r="11" spans="1:3" x14ac:dyDescent="0.25">
      <c r="A11">
        <v>1</v>
      </c>
      <c r="B11" s="4" t="s">
        <v>81</v>
      </c>
    </row>
    <row r="12" spans="1:3" x14ac:dyDescent="0.25">
      <c r="A12">
        <v>6</v>
      </c>
      <c r="B12" s="4" t="s">
        <v>162</v>
      </c>
    </row>
    <row r="13" spans="1:3" x14ac:dyDescent="0.25">
      <c r="A13" s="1">
        <f>SUM(A3:A12)</f>
        <v>61</v>
      </c>
    </row>
    <row r="16" spans="1:3" x14ac:dyDescent="0.25">
      <c r="A16" s="5" t="s">
        <v>9</v>
      </c>
    </row>
    <row r="18" spans="1:2" x14ac:dyDescent="0.25">
      <c r="A18">
        <v>5</v>
      </c>
      <c r="B18" t="s">
        <v>212</v>
      </c>
    </row>
    <row r="19" spans="1:2" x14ac:dyDescent="0.25">
      <c r="A19">
        <v>4</v>
      </c>
      <c r="B19" t="s">
        <v>213</v>
      </c>
    </row>
  </sheetData>
  <phoneticPr fontId="5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24"/>
  <sheetViews>
    <sheetView workbookViewId="0">
      <selection sqref="A1:F24"/>
    </sheetView>
  </sheetViews>
  <sheetFormatPr defaultRowHeight="13.2" x14ac:dyDescent="0.25"/>
  <cols>
    <col min="1" max="1" width="4.77734375" customWidth="1"/>
  </cols>
  <sheetData>
    <row r="1" spans="1:3" x14ac:dyDescent="0.25">
      <c r="A1" s="1" t="s">
        <v>216</v>
      </c>
    </row>
    <row r="2" spans="1:3" x14ac:dyDescent="0.25">
      <c r="A2" s="1"/>
      <c r="C2" s="4" t="s">
        <v>122</v>
      </c>
    </row>
    <row r="3" spans="1:3" x14ac:dyDescent="0.25">
      <c r="A3">
        <v>1</v>
      </c>
      <c r="B3" t="s">
        <v>223</v>
      </c>
    </row>
    <row r="4" spans="1:3" x14ac:dyDescent="0.25">
      <c r="A4">
        <v>2</v>
      </c>
      <c r="B4" t="s">
        <v>184</v>
      </c>
    </row>
    <row r="5" spans="1:3" x14ac:dyDescent="0.25">
      <c r="A5">
        <v>2</v>
      </c>
      <c r="B5" t="s">
        <v>176</v>
      </c>
    </row>
    <row r="6" spans="1:3" x14ac:dyDescent="0.25">
      <c r="A6">
        <v>2</v>
      </c>
      <c r="B6" t="s">
        <v>217</v>
      </c>
    </row>
    <row r="7" spans="1:3" x14ac:dyDescent="0.25">
      <c r="A7">
        <v>3</v>
      </c>
      <c r="B7" t="s">
        <v>185</v>
      </c>
    </row>
    <row r="8" spans="1:3" x14ac:dyDescent="0.25">
      <c r="A8">
        <v>2</v>
      </c>
      <c r="B8" s="4" t="s">
        <v>199</v>
      </c>
    </row>
    <row r="9" spans="1:3" x14ac:dyDescent="0.25">
      <c r="A9">
        <v>1</v>
      </c>
      <c r="B9" t="s">
        <v>177</v>
      </c>
    </row>
    <row r="10" spans="1:3" x14ac:dyDescent="0.25">
      <c r="A10">
        <v>30</v>
      </c>
      <c r="B10" t="s">
        <v>98</v>
      </c>
    </row>
    <row r="11" spans="1:3" x14ac:dyDescent="0.25">
      <c r="A11">
        <v>16</v>
      </c>
      <c r="B11" t="s">
        <v>136</v>
      </c>
    </row>
    <row r="12" spans="1:3" x14ac:dyDescent="0.25">
      <c r="A12">
        <v>4</v>
      </c>
      <c r="B12" t="s">
        <v>219</v>
      </c>
    </row>
    <row r="13" spans="1:3" x14ac:dyDescent="0.25">
      <c r="A13">
        <v>2</v>
      </c>
      <c r="B13" s="4" t="s">
        <v>81</v>
      </c>
    </row>
    <row r="14" spans="1:3" x14ac:dyDescent="0.25">
      <c r="A14">
        <v>7</v>
      </c>
      <c r="B14" s="4" t="s">
        <v>156</v>
      </c>
    </row>
    <row r="15" spans="1:3" x14ac:dyDescent="0.25">
      <c r="A15">
        <v>11</v>
      </c>
      <c r="B15" s="4" t="s">
        <v>220</v>
      </c>
    </row>
    <row r="16" spans="1:3" x14ac:dyDescent="0.25">
      <c r="A16">
        <v>1</v>
      </c>
      <c r="B16" s="4" t="s">
        <v>222</v>
      </c>
    </row>
    <row r="17" spans="1:2" x14ac:dyDescent="0.25">
      <c r="A17" s="1">
        <f>SUM(A3:A16)</f>
        <v>84</v>
      </c>
    </row>
    <row r="20" spans="1:2" x14ac:dyDescent="0.25">
      <c r="A20" s="5" t="s">
        <v>9</v>
      </c>
    </row>
    <row r="21" spans="1:2" x14ac:dyDescent="0.25">
      <c r="A21">
        <v>5</v>
      </c>
      <c r="B21" t="s">
        <v>224</v>
      </c>
    </row>
    <row r="22" spans="1:2" x14ac:dyDescent="0.25">
      <c r="A22">
        <v>5</v>
      </c>
      <c r="B22" t="s">
        <v>218</v>
      </c>
    </row>
    <row r="23" spans="1:2" x14ac:dyDescent="0.25">
      <c r="A23">
        <v>4</v>
      </c>
      <c r="B23" t="s">
        <v>225</v>
      </c>
    </row>
    <row r="24" spans="1:2" x14ac:dyDescent="0.25">
      <c r="A24">
        <v>4</v>
      </c>
      <c r="B24" t="s">
        <v>221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27"/>
  <sheetViews>
    <sheetView workbookViewId="0">
      <selection activeCell="J26" sqref="J26"/>
    </sheetView>
  </sheetViews>
  <sheetFormatPr defaultRowHeight="13.2" x14ac:dyDescent="0.25"/>
  <cols>
    <col min="1" max="1" width="5.109375" customWidth="1"/>
  </cols>
  <sheetData>
    <row r="1" spans="1:3" x14ac:dyDescent="0.25">
      <c r="A1" s="1" t="s">
        <v>227</v>
      </c>
    </row>
    <row r="2" spans="1:3" x14ac:dyDescent="0.25">
      <c r="A2" s="1"/>
      <c r="C2" s="4" t="s">
        <v>122</v>
      </c>
    </row>
    <row r="3" spans="1:3" x14ac:dyDescent="0.25">
      <c r="A3">
        <v>4</v>
      </c>
      <c r="B3" t="s">
        <v>223</v>
      </c>
    </row>
    <row r="4" spans="1:3" x14ac:dyDescent="0.25">
      <c r="A4">
        <v>1</v>
      </c>
      <c r="B4" t="s">
        <v>184</v>
      </c>
    </row>
    <row r="5" spans="1:3" x14ac:dyDescent="0.25">
      <c r="A5">
        <v>1</v>
      </c>
      <c r="B5" t="s">
        <v>176</v>
      </c>
    </row>
    <row r="6" spans="1:3" x14ac:dyDescent="0.25">
      <c r="A6">
        <v>4</v>
      </c>
      <c r="B6" t="s">
        <v>185</v>
      </c>
    </row>
    <row r="7" spans="1:3" x14ac:dyDescent="0.25">
      <c r="A7">
        <v>3</v>
      </c>
      <c r="B7" t="s">
        <v>233</v>
      </c>
    </row>
    <row r="8" spans="1:3" x14ac:dyDescent="0.25">
      <c r="A8">
        <v>1</v>
      </c>
      <c r="B8" t="s">
        <v>228</v>
      </c>
    </row>
    <row r="9" spans="1:3" x14ac:dyDescent="0.25">
      <c r="A9">
        <v>5</v>
      </c>
      <c r="B9" t="s">
        <v>229</v>
      </c>
    </row>
    <row r="10" spans="1:3" x14ac:dyDescent="0.25">
      <c r="A10">
        <v>1</v>
      </c>
      <c r="B10" t="s">
        <v>230</v>
      </c>
    </row>
    <row r="11" spans="1:3" x14ac:dyDescent="0.25">
      <c r="A11">
        <v>2</v>
      </c>
      <c r="B11" t="s">
        <v>98</v>
      </c>
    </row>
    <row r="12" spans="1:3" x14ac:dyDescent="0.25">
      <c r="A12">
        <v>19</v>
      </c>
      <c r="B12" t="s">
        <v>136</v>
      </c>
    </row>
    <row r="13" spans="1:3" x14ac:dyDescent="0.25">
      <c r="A13">
        <v>1</v>
      </c>
      <c r="B13" s="4" t="s">
        <v>81</v>
      </c>
    </row>
    <row r="14" spans="1:3" x14ac:dyDescent="0.25">
      <c r="A14">
        <v>2</v>
      </c>
      <c r="B14" s="4" t="s">
        <v>156</v>
      </c>
    </row>
    <row r="15" spans="1:3" x14ac:dyDescent="0.25">
      <c r="A15">
        <v>17</v>
      </c>
      <c r="B15" s="4" t="s">
        <v>220</v>
      </c>
    </row>
    <row r="16" spans="1:3" x14ac:dyDescent="0.25">
      <c r="A16">
        <v>1</v>
      </c>
      <c r="B16" s="4" t="s">
        <v>236</v>
      </c>
    </row>
    <row r="17" spans="1:2" x14ac:dyDescent="0.25">
      <c r="A17">
        <v>1</v>
      </c>
      <c r="B17" s="4" t="s">
        <v>162</v>
      </c>
    </row>
    <row r="18" spans="1:2" x14ac:dyDescent="0.25">
      <c r="A18">
        <v>4</v>
      </c>
      <c r="B18" s="4" t="s">
        <v>205</v>
      </c>
    </row>
    <row r="19" spans="1:2" x14ac:dyDescent="0.25">
      <c r="A19">
        <v>1</v>
      </c>
      <c r="B19" s="4" t="s">
        <v>222</v>
      </c>
    </row>
    <row r="20" spans="1:2" x14ac:dyDescent="0.25">
      <c r="A20" s="1">
        <f>SUM(A3:A19)</f>
        <v>68</v>
      </c>
    </row>
    <row r="23" spans="1:2" x14ac:dyDescent="0.25">
      <c r="A23" s="5" t="s">
        <v>9</v>
      </c>
    </row>
    <row r="24" spans="1:2" x14ac:dyDescent="0.25">
      <c r="A24" s="4">
        <v>6</v>
      </c>
      <c r="B24" t="s">
        <v>232</v>
      </c>
    </row>
    <row r="25" spans="1:2" x14ac:dyDescent="0.25">
      <c r="A25">
        <v>6</v>
      </c>
      <c r="B25" t="s">
        <v>231</v>
      </c>
    </row>
    <row r="26" spans="1:2" x14ac:dyDescent="0.25">
      <c r="A26">
        <v>5</v>
      </c>
      <c r="B26" s="4" t="s">
        <v>234</v>
      </c>
    </row>
    <row r="27" spans="1:2" x14ac:dyDescent="0.25">
      <c r="A27">
        <v>4</v>
      </c>
      <c r="B27" s="4" t="s">
        <v>235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25F8-7430-477A-A647-398E68D8215E}">
  <dimension ref="A1:C18"/>
  <sheetViews>
    <sheetView workbookViewId="0">
      <selection activeCell="A7" sqref="A7"/>
    </sheetView>
  </sheetViews>
  <sheetFormatPr defaultRowHeight="13.2" x14ac:dyDescent="0.25"/>
  <cols>
    <col min="1" max="1" width="4.6640625" customWidth="1"/>
  </cols>
  <sheetData>
    <row r="1" spans="1:3" x14ac:dyDescent="0.25">
      <c r="A1" s="1" t="s">
        <v>238</v>
      </c>
    </row>
    <row r="2" spans="1:3" x14ac:dyDescent="0.25">
      <c r="A2" s="1"/>
      <c r="C2" s="4" t="s">
        <v>122</v>
      </c>
    </row>
    <row r="3" spans="1:3" x14ac:dyDescent="0.25">
      <c r="A3">
        <v>1</v>
      </c>
      <c r="B3" t="s">
        <v>223</v>
      </c>
    </row>
    <row r="4" spans="1:3" x14ac:dyDescent="0.25">
      <c r="A4">
        <v>1</v>
      </c>
      <c r="B4" t="s">
        <v>241</v>
      </c>
    </row>
    <row r="5" spans="1:3" x14ac:dyDescent="0.25">
      <c r="A5">
        <v>3</v>
      </c>
      <c r="B5" t="s">
        <v>185</v>
      </c>
    </row>
    <row r="6" spans="1:3" x14ac:dyDescent="0.25">
      <c r="A6">
        <v>3</v>
      </c>
      <c r="B6" t="s">
        <v>199</v>
      </c>
    </row>
    <row r="7" spans="1:3" x14ac:dyDescent="0.25">
      <c r="A7">
        <v>1</v>
      </c>
      <c r="B7" t="s">
        <v>240</v>
      </c>
    </row>
    <row r="8" spans="1:3" x14ac:dyDescent="0.25">
      <c r="A8">
        <v>5</v>
      </c>
      <c r="B8" t="s">
        <v>136</v>
      </c>
    </row>
    <row r="9" spans="1:3" x14ac:dyDescent="0.25">
      <c r="A9">
        <v>1</v>
      </c>
      <c r="B9" s="4" t="s">
        <v>81</v>
      </c>
    </row>
    <row r="10" spans="1:3" x14ac:dyDescent="0.25">
      <c r="A10">
        <v>1</v>
      </c>
      <c r="B10" s="4" t="s">
        <v>156</v>
      </c>
    </row>
    <row r="11" spans="1:3" x14ac:dyDescent="0.25">
      <c r="A11">
        <v>6</v>
      </c>
      <c r="B11" s="4" t="s">
        <v>220</v>
      </c>
    </row>
    <row r="12" spans="1:3" x14ac:dyDescent="0.25">
      <c r="A12">
        <v>3</v>
      </c>
      <c r="B12" s="4" t="s">
        <v>162</v>
      </c>
    </row>
    <row r="13" spans="1:3" x14ac:dyDescent="0.25">
      <c r="B13" s="4"/>
    </row>
    <row r="14" spans="1:3" x14ac:dyDescent="0.25">
      <c r="A14" s="1">
        <f>SUM(A3:A13)</f>
        <v>25</v>
      </c>
    </row>
    <row r="17" spans="1:2" x14ac:dyDescent="0.25">
      <c r="A17" s="5" t="s">
        <v>9</v>
      </c>
    </row>
    <row r="18" spans="1:2" x14ac:dyDescent="0.25">
      <c r="A18" s="4">
        <v>5</v>
      </c>
      <c r="B18" t="s">
        <v>239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128"/>
  <sheetViews>
    <sheetView tabSelected="1" zoomScale="80" workbookViewId="0">
      <selection activeCell="F105" sqref="F105"/>
    </sheetView>
  </sheetViews>
  <sheetFormatPr defaultRowHeight="13.2" x14ac:dyDescent="0.25"/>
  <cols>
    <col min="1" max="1" width="7.6640625" customWidth="1"/>
    <col min="2" max="2" width="6.33203125" customWidth="1"/>
    <col min="3" max="3" width="16.33203125" customWidth="1"/>
    <col min="4" max="4" width="6.33203125" customWidth="1"/>
    <col min="5" max="5" width="5.44140625" customWidth="1"/>
  </cols>
  <sheetData>
    <row r="1" spans="1:17" x14ac:dyDescent="0.25">
      <c r="A1" s="1" t="s">
        <v>27</v>
      </c>
      <c r="D1" s="4" t="s">
        <v>242</v>
      </c>
    </row>
    <row r="2" spans="1:17" x14ac:dyDescent="0.25">
      <c r="B2" s="4">
        <f>'2009'!A3+'2010'!A3+'2011'!A4</f>
        <v>7</v>
      </c>
      <c r="C2" s="4" t="s">
        <v>193</v>
      </c>
    </row>
    <row r="3" spans="1:17" x14ac:dyDescent="0.25">
      <c r="B3" s="4">
        <f>'2023'!A3+'2024'!A3+'2025'!A3</f>
        <v>6</v>
      </c>
      <c r="C3" s="4" t="s">
        <v>223</v>
      </c>
    </row>
    <row r="4" spans="1:17" x14ac:dyDescent="0.25">
      <c r="B4" s="4">
        <f>'2019'!A3+'2022'!A3+'2023'!A4+'2024'!A4</f>
        <v>6</v>
      </c>
      <c r="C4" s="4" t="s">
        <v>188</v>
      </c>
    </row>
    <row r="5" spans="1:17" x14ac:dyDescent="0.25">
      <c r="B5">
        <f>'2012'!A3+'2013'!A3</f>
        <v>7</v>
      </c>
      <c r="C5" s="4" t="s">
        <v>189</v>
      </c>
    </row>
    <row r="6" spans="1:17" x14ac:dyDescent="0.25">
      <c r="B6">
        <f>'1994'!A3+'1995'!A3</f>
        <v>33</v>
      </c>
      <c r="C6" s="4" t="s">
        <v>191</v>
      </c>
    </row>
    <row r="7" spans="1:17" x14ac:dyDescent="0.25">
      <c r="B7">
        <f>'1997'!A3+'1998'!A3+'1999'!A3</f>
        <v>13</v>
      </c>
      <c r="C7" s="4" t="s">
        <v>190</v>
      </c>
    </row>
    <row r="8" spans="1:17" x14ac:dyDescent="0.25">
      <c r="B8">
        <f>'2017'!A3+'2018'!A3+'2019'!A4</f>
        <v>24</v>
      </c>
      <c r="C8" t="s">
        <v>169</v>
      </c>
    </row>
    <row r="9" spans="1:17" x14ac:dyDescent="0.25">
      <c r="B9">
        <f>'2018'!A4+'2021'!A4+'2023'!A5+'2024'!A5</f>
        <v>6</v>
      </c>
      <c r="C9" t="s">
        <v>176</v>
      </c>
    </row>
    <row r="10" spans="1:17" x14ac:dyDescent="0.25">
      <c r="B10">
        <f>'2003'!A3+'2004'!A3+'2005'!A2+'2006'!A2</f>
        <v>8</v>
      </c>
      <c r="C10" t="s">
        <v>57</v>
      </c>
    </row>
    <row r="11" spans="1:17" x14ac:dyDescent="0.25">
      <c r="B11">
        <f>'2023'!A6+'2025'!A4</f>
        <v>3</v>
      </c>
      <c r="C11" s="4" t="s">
        <v>217</v>
      </c>
    </row>
    <row r="12" spans="1:17" x14ac:dyDescent="0.25">
      <c r="B12">
        <f>'2010'!A4+'2011'!A5+'2015'!A5+'2016'!A4+'2017'!A4+'2019'!A5+'2022'!A4+'2023'!A7+'2024'!A6+'2025'!A5</f>
        <v>24</v>
      </c>
      <c r="C12" t="s">
        <v>103</v>
      </c>
    </row>
    <row r="13" spans="1:17" x14ac:dyDescent="0.25">
      <c r="B13">
        <f>'2024'!A7</f>
        <v>3</v>
      </c>
      <c r="C13" t="s">
        <v>233</v>
      </c>
    </row>
    <row r="14" spans="1:17" x14ac:dyDescent="0.25">
      <c r="B14">
        <f>'2000'!A3+'2003'!A5+'2004'!A5+'2005'!A3+'2007'!A3+'2008'!A3</f>
        <v>18</v>
      </c>
      <c r="C14" t="s">
        <v>17</v>
      </c>
    </row>
    <row r="15" spans="1:17" x14ac:dyDescent="0.25">
      <c r="B15">
        <f>'1996'!A3+'1998'!A5+'1999'!A4+'2000'!A4+'2001'!A5+'2002'!A3+'2003'!A6+'2004'!A6+'2005'!A4+'2006'!A5+'2008'!A4+'2009'!A4+'2010'!A5+'2011'!A6+'2012'!A5+'2013'!A6</f>
        <v>87</v>
      </c>
      <c r="C15" t="s">
        <v>1</v>
      </c>
    </row>
    <row r="16" spans="1:17" x14ac:dyDescent="0.25">
      <c r="B16">
        <f>'2002'!A4+'2004'!A7+'2005'!A5+'2018'!A5</f>
        <v>13</v>
      </c>
      <c r="C16" t="s">
        <v>35</v>
      </c>
      <c r="Q16" s="1"/>
    </row>
    <row r="17" spans="2:3" x14ac:dyDescent="0.25">
      <c r="B17">
        <f>'2001'!A6+'2003'!A7+'2004'!A8+'2007'!A4+'2009'!A5</f>
        <v>18</v>
      </c>
      <c r="C17" t="s">
        <v>26</v>
      </c>
    </row>
    <row r="18" spans="2:3" x14ac:dyDescent="0.25">
      <c r="B18">
        <f>'2024'!A8</f>
        <v>1</v>
      </c>
      <c r="C18" t="s">
        <v>228</v>
      </c>
    </row>
    <row r="19" spans="2:3" x14ac:dyDescent="0.25">
      <c r="B19">
        <f>'2020'!A3+'2021'!A5+'2022'!A7+'2023'!A8+'2025'!A6</f>
        <v>11</v>
      </c>
      <c r="C19" t="s">
        <v>199</v>
      </c>
    </row>
    <row r="20" spans="2:3" x14ac:dyDescent="0.25">
      <c r="B20">
        <f>'1994'!A5+'1995'!A6</f>
        <v>7</v>
      </c>
      <c r="C20" t="s">
        <v>43</v>
      </c>
    </row>
    <row r="21" spans="2:3" x14ac:dyDescent="0.25">
      <c r="B21">
        <f>'1997'!A4+'2000'!A5+'2002'!A5+'2004'!A9+'2009'!A7+'2011'!A7+'2013'!A7+'2014'!A7</f>
        <v>10</v>
      </c>
      <c r="C21" t="s">
        <v>18</v>
      </c>
    </row>
    <row r="22" spans="2:3" x14ac:dyDescent="0.25">
      <c r="B22">
        <f>'1995'!A5+'1997'!A5+'1999'!A5+'2001'!A7+'2002'!A6+'2003'!A8+'2004'!A10+'2005'!A6+'2006'!A6+'2007'!A6+'2009'!A8+'2010'!A7+'2011'!A8+'2013'!A8</f>
        <v>18</v>
      </c>
      <c r="C22" t="s">
        <v>12</v>
      </c>
    </row>
    <row r="23" spans="2:3" x14ac:dyDescent="0.25">
      <c r="B23">
        <f>'1997'!A6+'1998'!A6+'2000'!A6+'2002'!A7+'2003'!A9+'2004'!A11</f>
        <v>17</v>
      </c>
      <c r="C23" t="s">
        <v>4</v>
      </c>
    </row>
    <row r="24" spans="2:3" x14ac:dyDescent="0.25">
      <c r="B24">
        <f>'2025'!A7</f>
        <v>1</v>
      </c>
      <c r="C24" t="s">
        <v>240</v>
      </c>
    </row>
    <row r="25" spans="2:3" x14ac:dyDescent="0.25">
      <c r="B25">
        <f>'1993'!A5+'1994'!A6+'1995'!A7</f>
        <v>8</v>
      </c>
      <c r="C25" t="s">
        <v>39</v>
      </c>
    </row>
    <row r="26" spans="2:3" x14ac:dyDescent="0.25">
      <c r="B26">
        <f>'2011'!A9</f>
        <v>12</v>
      </c>
      <c r="C26" t="s">
        <v>109</v>
      </c>
    </row>
    <row r="27" spans="2:3" x14ac:dyDescent="0.25">
      <c r="B27">
        <f>'1998'!A7+'2000'!A7+'2002'!A8+'2003'!A10+'2004'!A12+'2005'!A7+'2006'!A7+'2007'!A8+'2008'!A5+'2009'!A9+'2010'!A10+'2011'!A10+'2013'!A9+'2014'!A8+'2015'!A6+'2016'!A5+'2018'!A6+'2019'!A7+'2020'!A4+'2021'!A6+'2023'!A9+'2024'!A9</f>
        <v>67</v>
      </c>
      <c r="C27" t="s">
        <v>5</v>
      </c>
    </row>
    <row r="28" spans="2:3" x14ac:dyDescent="0.25">
      <c r="B28">
        <f>'2024'!A10</f>
        <v>1</v>
      </c>
      <c r="C28" t="s">
        <v>237</v>
      </c>
    </row>
    <row r="29" spans="2:3" x14ac:dyDescent="0.25">
      <c r="B29">
        <f>'2010'!A11+'2011'!A11+'2012'!A6+'2013'!A10+'2014'!A9+'2018'!A7+'2019'!A8+'2020'!A5+'2021'!A7+'2022'!A8+'2023'!A10+'2024'!A11</f>
        <v>124</v>
      </c>
      <c r="C29" s="4" t="s">
        <v>108</v>
      </c>
    </row>
    <row r="30" spans="2:3" x14ac:dyDescent="0.25">
      <c r="B30">
        <f>'2013'!A11+'2014'!A10+'2015'!A7+'2016'!A6+'2017'!A7+'2018'!A8+'2019'!A9+'2020'!A6+'2021'!A8+'2022'!A10+'2023'!A11+'2024'!A12+'2025'!A8</f>
        <v>201</v>
      </c>
      <c r="C30" s="4" t="s">
        <v>136</v>
      </c>
    </row>
    <row r="31" spans="2:3" x14ac:dyDescent="0.25">
      <c r="B31">
        <f>'1999'!A6+'2000'!A8+'2001'!A8+'2002'!A9+'2005'!A8+'2006'!A8+'2007'!A9+'2008'!A6+'2009'!A10+'2010'!A12+'2012'!A7+'2013'!A13+'2018'!A9+'2021'!A9+'2022'!A11+'2023'!A13+'2024'!A13+'2025'!A9</f>
        <v>32</v>
      </c>
      <c r="C31" t="s">
        <v>13</v>
      </c>
    </row>
    <row r="32" spans="2:3" x14ac:dyDescent="0.25">
      <c r="B32">
        <f>'2016'!A7+'2017'!A8+'2019'!A10+'2020'!A8+'2021'!A10+'2023'!A14+'2024'!A14+'2025'!A10</f>
        <v>18</v>
      </c>
      <c r="C32" t="s">
        <v>159</v>
      </c>
    </row>
    <row r="33" spans="2:3" x14ac:dyDescent="0.25">
      <c r="B33">
        <f>'2004'!A13</f>
        <v>1</v>
      </c>
      <c r="C33" t="s">
        <v>63</v>
      </c>
    </row>
    <row r="34" spans="2:3" x14ac:dyDescent="0.25">
      <c r="B34">
        <f>'2023'!A15+'2024'!A15+'2025'!A11</f>
        <v>34</v>
      </c>
      <c r="C34" s="4" t="s">
        <v>220</v>
      </c>
    </row>
    <row r="35" spans="2:3" x14ac:dyDescent="0.25">
      <c r="B35">
        <f>'2007'!A11+'2008'!A7+'2009'!A11+'2011'!A14</f>
        <v>13</v>
      </c>
      <c r="C35" t="s">
        <v>86</v>
      </c>
    </row>
    <row r="36" spans="2:3" x14ac:dyDescent="0.25">
      <c r="B36">
        <f>'2024'!A16</f>
        <v>1</v>
      </c>
      <c r="C36" t="s">
        <v>236</v>
      </c>
    </row>
    <row r="37" spans="2:3" x14ac:dyDescent="0.25">
      <c r="B37">
        <f>'1998'!A8+'1999'!A7+'2000'!A9+'2002'!A10+'2003'!A11+'2004'!A14+'2005'!A9+'2006'!A10+'2007'!A12</f>
        <v>16</v>
      </c>
      <c r="C37" t="s">
        <v>6</v>
      </c>
    </row>
    <row r="38" spans="2:3" x14ac:dyDescent="0.25">
      <c r="B38">
        <f>'1996'!A4+'1997'!A8+'1998'!A9+'1999'!A8+'2000'!A10+'2001'!A9+'2002'!A11+'2003'!A12+'2004'!A15+'2005'!A10+'2006'!A11+'2007'!A13+'2008'!A8+'2009'!A12+'2011'!A15</f>
        <v>48</v>
      </c>
      <c r="C38" t="s">
        <v>7</v>
      </c>
    </row>
    <row r="39" spans="2:3" x14ac:dyDescent="0.25">
      <c r="B39">
        <f>'2009'!A13+'2010'!A13+'2011'!A16+'2012'!A8+'2013'!A14+'2014'!A11+'2015'!A8+'2016'!A9+'2017'!A10+'2019'!A11+'2021'!A11+'2022'!A12+'2024'!A17+'2025'!A12</f>
        <v>78</v>
      </c>
      <c r="C39" t="s">
        <v>94</v>
      </c>
    </row>
    <row r="40" spans="2:3" x14ac:dyDescent="0.25">
      <c r="B40">
        <f>'2006'!A12+'2007'!A14+'2008'!A9+'2009'!A14+'2010'!A14+'2011'!A17+'2012'!A9+'2013'!A15+'2014'!A12+'2015'!A9+'2016'!A10+'2017'!A11+'2018'!A10+'2019'!A12+'2021'!A12+'2024'!A18</f>
        <v>177</v>
      </c>
      <c r="C40" t="s">
        <v>80</v>
      </c>
    </row>
    <row r="41" spans="2:3" x14ac:dyDescent="0.25">
      <c r="B41">
        <f>'2008'!A10</f>
        <v>1</v>
      </c>
      <c r="C41" t="s">
        <v>90</v>
      </c>
    </row>
    <row r="42" spans="2:3" x14ac:dyDescent="0.25">
      <c r="B42">
        <f>'2003'!A13+'2004'!A17</f>
        <v>28</v>
      </c>
      <c r="C42" t="s">
        <v>60</v>
      </c>
    </row>
    <row r="43" spans="2:3" x14ac:dyDescent="0.25">
      <c r="B43">
        <f>'2000'!A11+'2001'!A10+'2002'!A12+'2003'!A14+'2006'!A13+'2007'!A15+'2009'!A15</f>
        <v>15</v>
      </c>
      <c r="C43" t="s">
        <v>19</v>
      </c>
    </row>
    <row r="44" spans="2:3" x14ac:dyDescent="0.25">
      <c r="B44">
        <f>'2023'!A16+'2024'!A19</f>
        <v>2</v>
      </c>
      <c r="C44" s="4" t="s">
        <v>226</v>
      </c>
    </row>
    <row r="45" spans="2:3" x14ac:dyDescent="0.25">
      <c r="B45">
        <f>'1997'!A10+'1998'!A10+'1999'!A9+'2000'!A12+'2001'!A11+'2002'!A13</f>
        <v>33</v>
      </c>
      <c r="C45" t="s">
        <v>8</v>
      </c>
    </row>
    <row r="47" spans="2:3" hidden="1" x14ac:dyDescent="0.25">
      <c r="B47" s="4">
        <f>'2011'!A3</f>
        <v>1</v>
      </c>
      <c r="C47" t="s">
        <v>116</v>
      </c>
    </row>
    <row r="48" spans="2:3" hidden="1" x14ac:dyDescent="0.25">
      <c r="B48" s="4">
        <f>'2016'!A8</f>
        <v>1</v>
      </c>
      <c r="C48" t="s">
        <v>158</v>
      </c>
    </row>
    <row r="49" spans="2:3" hidden="1" x14ac:dyDescent="0.25">
      <c r="B49" s="4">
        <f>'2015'!A4</f>
        <v>3</v>
      </c>
      <c r="C49" s="4" t="s">
        <v>148</v>
      </c>
    </row>
    <row r="50" spans="2:3" hidden="1" x14ac:dyDescent="0.25">
      <c r="B50" s="4">
        <f>'2014'!A4</f>
        <v>1</v>
      </c>
      <c r="C50" s="4" t="s">
        <v>145</v>
      </c>
    </row>
    <row r="51" spans="2:3" hidden="1" x14ac:dyDescent="0.25">
      <c r="B51">
        <f>'1993'!A3</f>
        <v>1</v>
      </c>
      <c r="C51" t="s">
        <v>37</v>
      </c>
    </row>
    <row r="52" spans="2:3" hidden="1" x14ac:dyDescent="0.25">
      <c r="B52">
        <f>'2004'!A2</f>
        <v>1</v>
      </c>
      <c r="C52" t="s">
        <v>64</v>
      </c>
    </row>
    <row r="53" spans="2:3" hidden="1" x14ac:dyDescent="0.25">
      <c r="B53">
        <f>'2012'!A4+'2014'!A5</f>
        <v>5</v>
      </c>
      <c r="C53" s="4" t="s">
        <v>192</v>
      </c>
    </row>
    <row r="54" spans="2:3" hidden="1" x14ac:dyDescent="0.25">
      <c r="B54">
        <f>'2021'!A3</f>
        <v>1</v>
      </c>
      <c r="C54" t="s">
        <v>204</v>
      </c>
    </row>
    <row r="55" spans="2:3" hidden="1" x14ac:dyDescent="0.25">
      <c r="B55">
        <f>'2001'!A3</f>
        <v>1</v>
      </c>
      <c r="C55" t="s">
        <v>24</v>
      </c>
    </row>
    <row r="56" spans="2:3" hidden="1" x14ac:dyDescent="0.25">
      <c r="B56">
        <f>'1998'!A4</f>
        <v>1</v>
      </c>
      <c r="C56" t="s">
        <v>3</v>
      </c>
    </row>
    <row r="57" spans="2:3" hidden="1" x14ac:dyDescent="0.25">
      <c r="B57">
        <f>'2013'!A4</f>
        <v>1</v>
      </c>
      <c r="C57" s="4" t="s">
        <v>134</v>
      </c>
    </row>
    <row r="58" spans="2:3" hidden="1" x14ac:dyDescent="0.25">
      <c r="B58">
        <f>'2017'!A5</f>
        <v>2</v>
      </c>
      <c r="C58" t="s">
        <v>166</v>
      </c>
    </row>
    <row r="59" spans="2:3" hidden="1" x14ac:dyDescent="0.25">
      <c r="B59">
        <f>'2001'!A4</f>
        <v>1</v>
      </c>
      <c r="C59" t="s">
        <v>25</v>
      </c>
    </row>
    <row r="60" spans="2:3" hidden="1" x14ac:dyDescent="0.25">
      <c r="B60">
        <f>'2022'!A5</f>
        <v>2</v>
      </c>
      <c r="C60" t="s">
        <v>214</v>
      </c>
    </row>
    <row r="61" spans="2:3" hidden="1" x14ac:dyDescent="0.25">
      <c r="B61">
        <f>'2004'!A4+'2006'!A3</f>
        <v>3</v>
      </c>
      <c r="C61" t="s">
        <v>65</v>
      </c>
    </row>
    <row r="62" spans="2:3" hidden="1" x14ac:dyDescent="0.25">
      <c r="B62">
        <f>'2002'!A2+'2003'!A4+'2006'!A4</f>
        <v>4</v>
      </c>
      <c r="C62" t="s">
        <v>36</v>
      </c>
    </row>
    <row r="63" spans="2:3" hidden="1" x14ac:dyDescent="0.25">
      <c r="B63">
        <f>'1995'!A4</f>
        <v>1</v>
      </c>
      <c r="C63" t="s">
        <v>46</v>
      </c>
    </row>
    <row r="64" spans="2:3" hidden="1" x14ac:dyDescent="0.25">
      <c r="B64">
        <f>'1993'!A4+'1994'!A4</f>
        <v>4</v>
      </c>
      <c r="C64" t="s">
        <v>38</v>
      </c>
    </row>
    <row r="65" spans="2:3" hidden="1" x14ac:dyDescent="0.25">
      <c r="B65">
        <f>'2007'!A5+'2009'!A6+'2010'!A6</f>
        <v>3</v>
      </c>
      <c r="C65" t="s">
        <v>83</v>
      </c>
    </row>
    <row r="66" spans="2:3" hidden="1" x14ac:dyDescent="0.25">
      <c r="B66">
        <f>'2014'!A6</f>
        <v>2</v>
      </c>
      <c r="C66" s="4" t="s">
        <v>144</v>
      </c>
    </row>
    <row r="67" spans="2:3" hidden="1" x14ac:dyDescent="0.25">
      <c r="B67">
        <f>'2022'!A6</f>
        <v>1</v>
      </c>
      <c r="C67" t="s">
        <v>215</v>
      </c>
    </row>
    <row r="68" spans="2:3" hidden="1" x14ac:dyDescent="0.25">
      <c r="B68">
        <f>'2017'!A6</f>
        <v>1</v>
      </c>
      <c r="C68" t="s">
        <v>167</v>
      </c>
    </row>
    <row r="69" spans="2:3" hidden="1" x14ac:dyDescent="0.25">
      <c r="B69">
        <f>'2010'!A8</f>
        <v>1</v>
      </c>
      <c r="C69" t="s">
        <v>97</v>
      </c>
    </row>
    <row r="70" spans="2:3" hidden="1" x14ac:dyDescent="0.25">
      <c r="B70">
        <f>'2010'!A9</f>
        <v>1</v>
      </c>
      <c r="C70" t="s">
        <v>105</v>
      </c>
    </row>
    <row r="71" spans="2:3" hidden="1" x14ac:dyDescent="0.25">
      <c r="B71">
        <f>'2007'!A7</f>
        <v>1</v>
      </c>
      <c r="C71" t="s">
        <v>84</v>
      </c>
    </row>
    <row r="72" spans="2:3" hidden="1" x14ac:dyDescent="0.25">
      <c r="B72">
        <f>'2019'!A6</f>
        <v>1</v>
      </c>
      <c r="C72" s="4" t="s">
        <v>186</v>
      </c>
    </row>
    <row r="73" spans="2:3" hidden="1" x14ac:dyDescent="0.25">
      <c r="B73">
        <f>'1997'!A7</f>
        <v>1</v>
      </c>
      <c r="C73" t="s">
        <v>55</v>
      </c>
    </row>
    <row r="74" spans="2:3" hidden="1" x14ac:dyDescent="0.25">
      <c r="B74">
        <f>'2022'!A9</f>
        <v>3</v>
      </c>
      <c r="C74" s="4" t="s">
        <v>211</v>
      </c>
    </row>
    <row r="75" spans="2:3" hidden="1" x14ac:dyDescent="0.25">
      <c r="B75">
        <f>'2023'!A12</f>
        <v>4</v>
      </c>
      <c r="C75" s="4" t="s">
        <v>219</v>
      </c>
    </row>
    <row r="76" spans="2:3" hidden="1" x14ac:dyDescent="0.25">
      <c r="B76">
        <f>'2011'!A12</f>
        <v>1</v>
      </c>
      <c r="C76" t="s">
        <v>112</v>
      </c>
    </row>
    <row r="77" spans="2:3" hidden="1" x14ac:dyDescent="0.25">
      <c r="B77">
        <f>'2013'!A12</f>
        <v>1</v>
      </c>
      <c r="C77" s="4" t="s">
        <v>135</v>
      </c>
    </row>
    <row r="78" spans="2:3" hidden="1" x14ac:dyDescent="0.25">
      <c r="B78">
        <f>'2020'!A7</f>
        <v>1</v>
      </c>
      <c r="C78" s="4" t="s">
        <v>200</v>
      </c>
    </row>
    <row r="79" spans="2:3" hidden="1" x14ac:dyDescent="0.25">
      <c r="B79">
        <f>'2006'!A9</f>
        <v>2</v>
      </c>
      <c r="C79" t="s">
        <v>79</v>
      </c>
    </row>
    <row r="80" spans="2:3" hidden="1" x14ac:dyDescent="0.25">
      <c r="B80">
        <f>'1993'!A6+'1995'!A8</f>
        <v>4</v>
      </c>
      <c r="C80" t="s">
        <v>40</v>
      </c>
    </row>
    <row r="81" spans="2:3" hidden="1" x14ac:dyDescent="0.25">
      <c r="B81">
        <f>'1993'!A7</f>
        <v>1</v>
      </c>
      <c r="C81" t="s">
        <v>41</v>
      </c>
    </row>
    <row r="82" spans="2:3" hidden="1" x14ac:dyDescent="0.25">
      <c r="B82">
        <f>'2007'!A10+'2011'!A13</f>
        <v>2</v>
      </c>
      <c r="C82" t="s">
        <v>85</v>
      </c>
    </row>
    <row r="83" spans="2:3" hidden="1" x14ac:dyDescent="0.25">
      <c r="B83">
        <f>'2017'!A9</f>
        <v>3</v>
      </c>
      <c r="C83" t="s">
        <v>165</v>
      </c>
    </row>
    <row r="84" spans="2:3" hidden="1" x14ac:dyDescent="0.25">
      <c r="B84">
        <f>'1995'!A9+'1997'!A9</f>
        <v>4</v>
      </c>
      <c r="C84" t="s">
        <v>48</v>
      </c>
    </row>
    <row r="85" spans="2:3" hidden="1" x14ac:dyDescent="0.25">
      <c r="B85">
        <f>'2004'!A16</f>
        <v>1</v>
      </c>
      <c r="C85" t="s">
        <v>66</v>
      </c>
    </row>
    <row r="86" spans="2:3" hidden="1" x14ac:dyDescent="0.25">
      <c r="B86">
        <f>'2005'!A11</f>
        <v>2</v>
      </c>
      <c r="C86" t="s">
        <v>70</v>
      </c>
    </row>
    <row r="87" spans="2:3" hidden="1" x14ac:dyDescent="0.25">
      <c r="B87">
        <f>'1995'!A10</f>
        <v>1</v>
      </c>
      <c r="C87" t="s">
        <v>47</v>
      </c>
    </row>
    <row r="88" spans="2:3" x14ac:dyDescent="0.25">
      <c r="C88" s="8" t="s">
        <v>161</v>
      </c>
    </row>
    <row r="89" spans="2:3" x14ac:dyDescent="0.25">
      <c r="B89">
        <f>SUM(B47:B87)</f>
        <v>76</v>
      </c>
    </row>
    <row r="90" spans="2:3" x14ac:dyDescent="0.25">
      <c r="B90" s="1">
        <f>SUM(B2:B45)+B89</f>
        <v>1327</v>
      </c>
    </row>
    <row r="93" spans="2:3" x14ac:dyDescent="0.25">
      <c r="B93" s="5" t="s">
        <v>9</v>
      </c>
    </row>
    <row r="94" spans="2:3" x14ac:dyDescent="0.25">
      <c r="B94">
        <v>10</v>
      </c>
      <c r="C94" t="s">
        <v>50</v>
      </c>
    </row>
    <row r="95" spans="2:3" x14ac:dyDescent="0.25">
      <c r="B95">
        <v>9</v>
      </c>
      <c r="C95" t="s">
        <v>71</v>
      </c>
    </row>
    <row r="96" spans="2:3" x14ac:dyDescent="0.25">
      <c r="B96" s="4">
        <v>8</v>
      </c>
      <c r="C96" s="4" t="s">
        <v>152</v>
      </c>
    </row>
    <row r="97" spans="2:16" x14ac:dyDescent="0.25">
      <c r="B97" s="4">
        <v>8</v>
      </c>
      <c r="C97" s="4" t="s">
        <v>153</v>
      </c>
    </row>
    <row r="98" spans="2:16" x14ac:dyDescent="0.25">
      <c r="B98" s="4">
        <v>8</v>
      </c>
      <c r="C98" s="4" t="s">
        <v>106</v>
      </c>
    </row>
    <row r="99" spans="2:16" x14ac:dyDescent="0.25">
      <c r="B99" s="4">
        <v>7</v>
      </c>
      <c r="C99" s="4" t="s">
        <v>202</v>
      </c>
    </row>
    <row r="100" spans="2:16" x14ac:dyDescent="0.25">
      <c r="B100" s="4">
        <v>7</v>
      </c>
      <c r="C100" s="4" t="s">
        <v>117</v>
      </c>
      <c r="P100" s="4"/>
    </row>
    <row r="101" spans="2:16" x14ac:dyDescent="0.25">
      <c r="B101" s="4">
        <v>7</v>
      </c>
      <c r="C101" s="4" t="s">
        <v>89</v>
      </c>
      <c r="P101" s="4"/>
    </row>
    <row r="102" spans="2:16" x14ac:dyDescent="0.25">
      <c r="B102" s="4">
        <v>6</v>
      </c>
      <c r="C102" s="4" t="s">
        <v>232</v>
      </c>
      <c r="P102" s="4"/>
    </row>
    <row r="103" spans="2:16" x14ac:dyDescent="0.25">
      <c r="B103" s="4">
        <v>6</v>
      </c>
      <c r="C103" s="4" t="s">
        <v>231</v>
      </c>
      <c r="P103" s="4"/>
    </row>
    <row r="104" spans="2:16" x14ac:dyDescent="0.25">
      <c r="B104" s="4">
        <v>6</v>
      </c>
      <c r="C104" s="4" t="s">
        <v>206</v>
      </c>
    </row>
    <row r="105" spans="2:16" x14ac:dyDescent="0.25">
      <c r="B105" s="4">
        <v>6</v>
      </c>
      <c r="C105" s="4" t="s">
        <v>61</v>
      </c>
    </row>
    <row r="106" spans="2:16" x14ac:dyDescent="0.25">
      <c r="B106" s="4">
        <v>6</v>
      </c>
      <c r="C106" s="4" t="s">
        <v>34</v>
      </c>
    </row>
    <row r="107" spans="2:16" x14ac:dyDescent="0.25">
      <c r="B107" s="4">
        <v>6</v>
      </c>
      <c r="C107" s="4" t="s">
        <v>28</v>
      </c>
    </row>
    <row r="108" spans="2:16" x14ac:dyDescent="0.25">
      <c r="B108" s="4">
        <v>6</v>
      </c>
      <c r="C108" s="4" t="s">
        <v>45</v>
      </c>
    </row>
    <row r="109" spans="2:16" x14ac:dyDescent="0.25">
      <c r="B109" s="9">
        <v>5</v>
      </c>
      <c r="C109" s="9" t="s">
        <v>239</v>
      </c>
    </row>
    <row r="110" spans="2:16" x14ac:dyDescent="0.25">
      <c r="B110" s="4">
        <v>5</v>
      </c>
      <c r="C110" s="4" t="s">
        <v>234</v>
      </c>
    </row>
    <row r="111" spans="2:16" x14ac:dyDescent="0.25">
      <c r="B111" s="4">
        <v>5</v>
      </c>
      <c r="C111" s="4" t="s">
        <v>224</v>
      </c>
    </row>
    <row r="112" spans="2:16" x14ac:dyDescent="0.25">
      <c r="B112" s="4">
        <v>5</v>
      </c>
      <c r="C112" s="4" t="s">
        <v>218</v>
      </c>
    </row>
    <row r="113" spans="2:3" x14ac:dyDescent="0.25">
      <c r="B113" s="4">
        <v>5</v>
      </c>
      <c r="C113" s="4" t="s">
        <v>212</v>
      </c>
    </row>
    <row r="114" spans="2:3" x14ac:dyDescent="0.25">
      <c r="B114" s="4">
        <v>5</v>
      </c>
      <c r="C114" s="4" t="s">
        <v>194</v>
      </c>
    </row>
    <row r="115" spans="2:3" x14ac:dyDescent="0.25">
      <c r="B115" s="4">
        <v>5</v>
      </c>
      <c r="C115" s="4" t="s">
        <v>187</v>
      </c>
    </row>
    <row r="116" spans="2:3" x14ac:dyDescent="0.25">
      <c r="B116" s="4">
        <v>5</v>
      </c>
      <c r="C116" s="4" t="s">
        <v>179</v>
      </c>
    </row>
    <row r="117" spans="2:3" x14ac:dyDescent="0.25">
      <c r="B117" s="4">
        <v>5</v>
      </c>
      <c r="C117" s="4" t="s">
        <v>157</v>
      </c>
    </row>
    <row r="118" spans="2:3" x14ac:dyDescent="0.25">
      <c r="B118" s="4">
        <v>5</v>
      </c>
      <c r="C118" s="4" t="s">
        <v>137</v>
      </c>
    </row>
    <row r="119" spans="2:3" x14ac:dyDescent="0.25">
      <c r="B119" s="4">
        <v>5</v>
      </c>
      <c r="C119" s="4" t="s">
        <v>160</v>
      </c>
    </row>
    <row r="120" spans="2:3" x14ac:dyDescent="0.25">
      <c r="B120" s="4">
        <v>5</v>
      </c>
      <c r="C120" s="4" t="s">
        <v>131</v>
      </c>
    </row>
    <row r="121" spans="2:3" x14ac:dyDescent="0.25">
      <c r="B121" s="4">
        <v>5</v>
      </c>
      <c r="C121" s="4" t="s">
        <v>118</v>
      </c>
    </row>
    <row r="122" spans="2:3" x14ac:dyDescent="0.25">
      <c r="B122" s="4">
        <v>5</v>
      </c>
      <c r="C122" s="4" t="s">
        <v>119</v>
      </c>
    </row>
    <row r="123" spans="2:3" x14ac:dyDescent="0.25">
      <c r="B123" s="4">
        <v>5</v>
      </c>
      <c r="C123" s="4" t="s">
        <v>120</v>
      </c>
    </row>
    <row r="124" spans="2:3" x14ac:dyDescent="0.25">
      <c r="B124" s="4">
        <v>5</v>
      </c>
      <c r="C124" s="4" t="s">
        <v>72</v>
      </c>
    </row>
    <row r="125" spans="2:3" x14ac:dyDescent="0.25">
      <c r="B125" s="4">
        <v>5</v>
      </c>
      <c r="C125" s="4" t="s">
        <v>29</v>
      </c>
    </row>
    <row r="126" spans="2:3" x14ac:dyDescent="0.25">
      <c r="B126" s="4">
        <v>5</v>
      </c>
      <c r="C126" s="4" t="s">
        <v>30</v>
      </c>
    </row>
    <row r="128" spans="2:3" x14ac:dyDescent="0.25">
      <c r="C128" s="6" t="s">
        <v>123</v>
      </c>
    </row>
  </sheetData>
  <phoneticPr fontId="0" type="noConversion"/>
  <pageMargins left="0.94488188976377963" right="0.35433070866141736" top="0.78740157480314965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activeCell="A7" sqref="A7"/>
    </sheetView>
  </sheetViews>
  <sheetFormatPr defaultRowHeight="13.2" x14ac:dyDescent="0.25"/>
  <cols>
    <col min="1" max="1" width="5.33203125" customWidth="1"/>
  </cols>
  <sheetData>
    <row r="1" spans="1:2" x14ac:dyDescent="0.25">
      <c r="A1" s="1" t="s">
        <v>53</v>
      </c>
    </row>
    <row r="3" spans="1:2" x14ac:dyDescent="0.25">
      <c r="A3">
        <v>6</v>
      </c>
      <c r="B3" t="s">
        <v>1</v>
      </c>
    </row>
    <row r="4" spans="1:2" x14ac:dyDescent="0.25">
      <c r="A4">
        <v>1</v>
      </c>
      <c r="B4" t="s">
        <v>7</v>
      </c>
    </row>
    <row r="5" spans="1:2" x14ac:dyDescent="0.25">
      <c r="A5" s="1">
        <f>SUM(A3:A4)</f>
        <v>7</v>
      </c>
    </row>
    <row r="9" spans="1:2" x14ac:dyDescent="0.25">
      <c r="A9" t="s">
        <v>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3"/>
  <sheetViews>
    <sheetView workbookViewId="0">
      <selection activeCell="A11" sqref="A11"/>
    </sheetView>
  </sheetViews>
  <sheetFormatPr defaultRowHeight="13.2" x14ac:dyDescent="0.25"/>
  <cols>
    <col min="1" max="1" width="5.5546875" customWidth="1"/>
  </cols>
  <sheetData>
    <row r="1" spans="1:2" x14ac:dyDescent="0.25">
      <c r="A1" s="1" t="s">
        <v>54</v>
      </c>
    </row>
    <row r="3" spans="1:2" x14ac:dyDescent="0.25">
      <c r="A3">
        <v>4</v>
      </c>
      <c r="B3" t="s">
        <v>2</v>
      </c>
    </row>
    <row r="4" spans="1:2" x14ac:dyDescent="0.25">
      <c r="A4">
        <v>1</v>
      </c>
      <c r="B4" t="s">
        <v>18</v>
      </c>
    </row>
    <row r="5" spans="1:2" x14ac:dyDescent="0.25">
      <c r="A5">
        <v>1</v>
      </c>
      <c r="B5" t="s">
        <v>12</v>
      </c>
    </row>
    <row r="6" spans="1:2" x14ac:dyDescent="0.25">
      <c r="A6">
        <v>1</v>
      </c>
      <c r="B6" t="s">
        <v>4</v>
      </c>
    </row>
    <row r="7" spans="1:2" x14ac:dyDescent="0.25">
      <c r="A7">
        <v>1</v>
      </c>
      <c r="B7" t="s">
        <v>55</v>
      </c>
    </row>
    <row r="8" spans="1:2" x14ac:dyDescent="0.25">
      <c r="A8">
        <v>1</v>
      </c>
      <c r="B8" t="s">
        <v>7</v>
      </c>
    </row>
    <row r="9" spans="1:2" x14ac:dyDescent="0.25">
      <c r="A9">
        <v>1</v>
      </c>
      <c r="B9" t="s">
        <v>48</v>
      </c>
    </row>
    <row r="10" spans="1:2" x14ac:dyDescent="0.25">
      <c r="A10">
        <v>2</v>
      </c>
      <c r="B10" t="s">
        <v>8</v>
      </c>
    </row>
    <row r="11" spans="1:2" x14ac:dyDescent="0.25">
      <c r="A11" s="1">
        <f>SUM(A3:A10)</f>
        <v>12</v>
      </c>
    </row>
    <row r="13" spans="1:2" x14ac:dyDescent="0.25">
      <c r="A13" t="s">
        <v>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"/>
  <sheetViews>
    <sheetView workbookViewId="0">
      <selection activeCell="A11" sqref="A11"/>
    </sheetView>
  </sheetViews>
  <sheetFormatPr defaultRowHeight="13.2" x14ac:dyDescent="0.25"/>
  <cols>
    <col min="1" max="1" width="5.33203125" customWidth="1"/>
  </cols>
  <sheetData>
    <row r="1" spans="1:2" x14ac:dyDescent="0.25">
      <c r="A1" s="1" t="s">
        <v>0</v>
      </c>
    </row>
    <row r="3" spans="1:2" x14ac:dyDescent="0.25">
      <c r="A3">
        <v>3</v>
      </c>
      <c r="B3" t="s">
        <v>2</v>
      </c>
    </row>
    <row r="4" spans="1:2" x14ac:dyDescent="0.25">
      <c r="A4">
        <v>1</v>
      </c>
      <c r="B4" t="s">
        <v>3</v>
      </c>
    </row>
    <row r="5" spans="1:2" x14ac:dyDescent="0.25">
      <c r="A5">
        <v>10</v>
      </c>
      <c r="B5" t="s">
        <v>1</v>
      </c>
    </row>
    <row r="6" spans="1:2" x14ac:dyDescent="0.25">
      <c r="A6">
        <v>2</v>
      </c>
      <c r="B6" t="s">
        <v>4</v>
      </c>
    </row>
    <row r="7" spans="1:2" x14ac:dyDescent="0.25">
      <c r="A7">
        <v>1</v>
      </c>
      <c r="B7" t="s">
        <v>5</v>
      </c>
    </row>
    <row r="8" spans="1:2" x14ac:dyDescent="0.25">
      <c r="A8">
        <v>1</v>
      </c>
      <c r="B8" t="s">
        <v>6</v>
      </c>
    </row>
    <row r="9" spans="1:2" x14ac:dyDescent="0.25">
      <c r="A9">
        <v>5</v>
      </c>
      <c r="B9" t="s">
        <v>7</v>
      </c>
    </row>
    <row r="10" spans="1:2" x14ac:dyDescent="0.25">
      <c r="A10">
        <v>5</v>
      </c>
      <c r="B10" t="s">
        <v>8</v>
      </c>
    </row>
    <row r="11" spans="1:2" x14ac:dyDescent="0.25">
      <c r="A11" s="1">
        <f>SUM(A3:A10)</f>
        <v>28</v>
      </c>
    </row>
    <row r="14" spans="1:2" x14ac:dyDescent="0.25">
      <c r="A14" t="s">
        <v>9</v>
      </c>
    </row>
    <row r="16" spans="1:2" x14ac:dyDescent="0.25">
      <c r="A16">
        <v>5</v>
      </c>
      <c r="B16" t="s">
        <v>10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"/>
  <sheetViews>
    <sheetView workbookViewId="0">
      <selection activeCell="A13" sqref="A13"/>
    </sheetView>
  </sheetViews>
  <sheetFormatPr defaultRowHeight="13.2" x14ac:dyDescent="0.25"/>
  <cols>
    <col min="1" max="1" width="5.109375" customWidth="1"/>
  </cols>
  <sheetData>
    <row r="1" spans="1:2" x14ac:dyDescent="0.25">
      <c r="A1" s="1" t="s">
        <v>11</v>
      </c>
    </row>
    <row r="3" spans="1:2" x14ac:dyDescent="0.25">
      <c r="A3">
        <v>6</v>
      </c>
      <c r="B3" t="s">
        <v>2</v>
      </c>
    </row>
    <row r="4" spans="1:2" x14ac:dyDescent="0.25">
      <c r="A4">
        <v>9</v>
      </c>
      <c r="B4" t="s">
        <v>1</v>
      </c>
    </row>
    <row r="5" spans="1:2" x14ac:dyDescent="0.25">
      <c r="A5">
        <v>1</v>
      </c>
      <c r="B5" t="s">
        <v>12</v>
      </c>
    </row>
    <row r="6" spans="1:2" x14ac:dyDescent="0.25">
      <c r="A6">
        <v>1</v>
      </c>
      <c r="B6" t="s">
        <v>13</v>
      </c>
    </row>
    <row r="7" spans="1:2" x14ac:dyDescent="0.25">
      <c r="A7">
        <v>2</v>
      </c>
      <c r="B7" t="s">
        <v>6</v>
      </c>
    </row>
    <row r="8" spans="1:2" x14ac:dyDescent="0.25">
      <c r="A8">
        <v>4</v>
      </c>
      <c r="B8" t="s">
        <v>7</v>
      </c>
    </row>
    <row r="9" spans="1:2" x14ac:dyDescent="0.25">
      <c r="A9">
        <v>11</v>
      </c>
      <c r="B9" t="s">
        <v>8</v>
      </c>
    </row>
    <row r="10" spans="1:2" x14ac:dyDescent="0.25">
      <c r="A10" s="1">
        <f>SUM(A3:A9)</f>
        <v>34</v>
      </c>
    </row>
    <row r="13" spans="1:2" x14ac:dyDescent="0.25">
      <c r="A13" t="s">
        <v>9</v>
      </c>
    </row>
    <row r="15" spans="1:2" x14ac:dyDescent="0.25">
      <c r="A15">
        <v>5</v>
      </c>
      <c r="B15" t="s">
        <v>15</v>
      </c>
    </row>
    <row r="16" spans="1:2" x14ac:dyDescent="0.25">
      <c r="A16">
        <v>4</v>
      </c>
      <c r="B16" t="s">
        <v>14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9"/>
  <sheetViews>
    <sheetView workbookViewId="0">
      <selection activeCell="B15" sqref="B15"/>
    </sheetView>
  </sheetViews>
  <sheetFormatPr defaultRowHeight="13.2" x14ac:dyDescent="0.25"/>
  <cols>
    <col min="1" max="1" width="4.88671875" customWidth="1"/>
  </cols>
  <sheetData>
    <row r="1" spans="1:2" x14ac:dyDescent="0.25">
      <c r="A1" s="1" t="s">
        <v>16</v>
      </c>
    </row>
    <row r="3" spans="1:2" x14ac:dyDescent="0.25">
      <c r="A3">
        <v>1</v>
      </c>
      <c r="B3" t="s">
        <v>17</v>
      </c>
    </row>
    <row r="4" spans="1:2" x14ac:dyDescent="0.25">
      <c r="A4">
        <v>14</v>
      </c>
      <c r="B4" t="s">
        <v>1</v>
      </c>
    </row>
    <row r="5" spans="1:2" x14ac:dyDescent="0.25">
      <c r="A5">
        <v>1</v>
      </c>
      <c r="B5" t="s">
        <v>18</v>
      </c>
    </row>
    <row r="6" spans="1:2" x14ac:dyDescent="0.25">
      <c r="A6">
        <v>2</v>
      </c>
      <c r="B6" t="s">
        <v>4</v>
      </c>
    </row>
    <row r="7" spans="1:2" x14ac:dyDescent="0.25">
      <c r="A7">
        <v>3</v>
      </c>
      <c r="B7" t="s">
        <v>5</v>
      </c>
    </row>
    <row r="8" spans="1:2" x14ac:dyDescent="0.25">
      <c r="A8">
        <v>1</v>
      </c>
      <c r="B8" t="s">
        <v>13</v>
      </c>
    </row>
    <row r="9" spans="1:2" x14ac:dyDescent="0.25">
      <c r="A9">
        <v>2</v>
      </c>
      <c r="B9" t="s">
        <v>6</v>
      </c>
    </row>
    <row r="10" spans="1:2" x14ac:dyDescent="0.25">
      <c r="A10">
        <v>7</v>
      </c>
      <c r="B10" t="s">
        <v>7</v>
      </c>
    </row>
    <row r="11" spans="1:2" x14ac:dyDescent="0.25">
      <c r="A11">
        <v>2</v>
      </c>
      <c r="B11" t="s">
        <v>19</v>
      </c>
    </row>
    <row r="12" spans="1:2" x14ac:dyDescent="0.25">
      <c r="A12">
        <v>4</v>
      </c>
      <c r="B12" t="s">
        <v>8</v>
      </c>
    </row>
    <row r="13" spans="1:2" x14ac:dyDescent="0.25">
      <c r="A13" s="1">
        <f>SUM(A3:A12)</f>
        <v>37</v>
      </c>
    </row>
    <row r="16" spans="1:2" x14ac:dyDescent="0.25">
      <c r="A16" t="s">
        <v>9</v>
      </c>
    </row>
    <row r="18" spans="1:2" x14ac:dyDescent="0.25">
      <c r="A18">
        <v>6</v>
      </c>
      <c r="B18" t="s">
        <v>20</v>
      </c>
    </row>
    <row r="19" spans="1:2" x14ac:dyDescent="0.25">
      <c r="A19">
        <v>4</v>
      </c>
      <c r="B19" t="s">
        <v>21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7"/>
  <sheetViews>
    <sheetView workbookViewId="0"/>
  </sheetViews>
  <sheetFormatPr defaultRowHeight="13.2" x14ac:dyDescent="0.25"/>
  <cols>
    <col min="1" max="1" width="5.33203125" customWidth="1"/>
  </cols>
  <sheetData>
    <row r="1" spans="1:2" x14ac:dyDescent="0.25">
      <c r="A1" s="1" t="s">
        <v>23</v>
      </c>
    </row>
    <row r="3" spans="1:2" x14ac:dyDescent="0.25">
      <c r="A3">
        <v>1</v>
      </c>
      <c r="B3" t="s">
        <v>24</v>
      </c>
    </row>
    <row r="4" spans="1:2" x14ac:dyDescent="0.25">
      <c r="A4">
        <v>1</v>
      </c>
      <c r="B4" t="s">
        <v>25</v>
      </c>
    </row>
    <row r="5" spans="1:2" x14ac:dyDescent="0.25">
      <c r="A5">
        <v>5</v>
      </c>
      <c r="B5" t="s">
        <v>1</v>
      </c>
    </row>
    <row r="6" spans="1:2" x14ac:dyDescent="0.25">
      <c r="A6">
        <v>2</v>
      </c>
      <c r="B6" t="s">
        <v>26</v>
      </c>
    </row>
    <row r="7" spans="1:2" x14ac:dyDescent="0.25">
      <c r="A7">
        <v>2</v>
      </c>
      <c r="B7" t="s">
        <v>12</v>
      </c>
    </row>
    <row r="8" spans="1:2" x14ac:dyDescent="0.25">
      <c r="A8">
        <v>1</v>
      </c>
      <c r="B8" t="s">
        <v>13</v>
      </c>
    </row>
    <row r="9" spans="1:2" x14ac:dyDescent="0.25">
      <c r="A9">
        <v>2</v>
      </c>
      <c r="B9" t="s">
        <v>7</v>
      </c>
    </row>
    <row r="10" spans="1:2" x14ac:dyDescent="0.25">
      <c r="A10">
        <v>1</v>
      </c>
      <c r="B10" t="s">
        <v>19</v>
      </c>
    </row>
    <row r="11" spans="1:2" x14ac:dyDescent="0.25">
      <c r="A11">
        <v>10</v>
      </c>
      <c r="B11" t="s">
        <v>8</v>
      </c>
    </row>
    <row r="12" spans="1:2" x14ac:dyDescent="0.25">
      <c r="A12" s="1">
        <f>SUM(A3:A11)</f>
        <v>25</v>
      </c>
    </row>
    <row r="15" spans="1:2" x14ac:dyDescent="0.25">
      <c r="A15" t="s">
        <v>9</v>
      </c>
    </row>
    <row r="17" spans="1:1" x14ac:dyDescent="0.25">
      <c r="A17" s="2" t="s">
        <v>22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Career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pre-installed user</dc:creator>
  <cp:lastModifiedBy>Stephens, Mark</cp:lastModifiedBy>
  <cp:lastPrinted>2019-10-10T17:07:30Z</cp:lastPrinted>
  <dcterms:created xsi:type="dcterms:W3CDTF">2001-10-28T13:32:18Z</dcterms:created>
  <dcterms:modified xsi:type="dcterms:W3CDTF">2025-10-13T11:56:39Z</dcterms:modified>
</cp:coreProperties>
</file>